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 defaultThemeVersion="124226"/>
  <bookViews>
    <workbookView xWindow="0" yWindow="0" windowWidth="20490" windowHeight="7755" activeTab="3"/>
  </bookViews>
  <sheets>
    <sheet name="Activos" sheetId="2" r:id="rId1"/>
    <sheet name="Costos y Capital de Trabajo" sheetId="1" r:id="rId2"/>
    <sheet name="Inversiones" sheetId="3" r:id="rId3"/>
    <sheet name="Flujo Caja" sheetId="4" r:id="rId4"/>
    <sheet name="tabla amortización f" sheetId="7" r:id="rId5"/>
  </sheets>
  <calcPr calcId="124519"/>
</workbook>
</file>

<file path=xl/calcChain.xml><?xml version="1.0" encoding="utf-8"?>
<calcChain xmlns="http://schemas.openxmlformats.org/spreadsheetml/2006/main">
  <c r="D9" i="4"/>
  <c r="D14" s="1"/>
  <c r="E9"/>
  <c r="E14" s="1"/>
  <c r="F9"/>
  <c r="F14" s="1"/>
  <c r="G9"/>
  <c r="G14" s="1"/>
  <c r="H9"/>
  <c r="H14" s="1"/>
  <c r="I9"/>
  <c r="I14" s="1"/>
  <c r="J9"/>
  <c r="J14" s="1"/>
  <c r="C9"/>
  <c r="C14" s="1"/>
  <c r="D54" i="1"/>
  <c r="E39" i="3"/>
  <c r="N17"/>
  <c r="N8"/>
  <c r="E20" i="1" l="1"/>
  <c r="D40"/>
  <c r="D48" s="1"/>
  <c r="D39"/>
  <c r="D47" s="1"/>
  <c r="J7" i="4"/>
  <c r="C7"/>
  <c r="J15"/>
  <c r="C15"/>
  <c r="C20"/>
  <c r="F6" i="7"/>
  <c r="G5" s="1"/>
  <c r="D7" i="4" s="1"/>
  <c r="C16" i="7"/>
  <c r="C15"/>
  <c r="C10"/>
  <c r="C4" i="3"/>
  <c r="G4" s="1"/>
  <c r="D56" i="1"/>
  <c r="D52"/>
  <c r="B10" i="7" l="1"/>
  <c r="I3" s="1"/>
  <c r="L3"/>
  <c r="J3"/>
  <c r="H3"/>
  <c r="G3"/>
  <c r="G4" s="1"/>
  <c r="K3"/>
  <c r="D53" i="1"/>
  <c r="D55"/>
  <c r="E39"/>
  <c r="E47" s="1"/>
  <c r="E40"/>
  <c r="E48" s="1"/>
  <c r="D49"/>
  <c r="D15" i="4" l="1"/>
  <c r="G6" i="7"/>
  <c r="F20" i="1"/>
  <c r="F39"/>
  <c r="F47" s="1"/>
  <c r="F40"/>
  <c r="F48" s="1"/>
  <c r="G21"/>
  <c r="E49"/>
  <c r="G40"/>
  <c r="G48" s="1"/>
  <c r="G39"/>
  <c r="G47" s="1"/>
  <c r="H40"/>
  <c r="H48" s="1"/>
  <c r="B14" i="3"/>
  <c r="B23" s="1"/>
  <c r="B32" s="1"/>
  <c r="B15"/>
  <c r="B24" s="1"/>
  <c r="B33" s="1"/>
  <c r="B16"/>
  <c r="B25" s="1"/>
  <c r="B34" s="1"/>
  <c r="B13"/>
  <c r="B22" s="1"/>
  <c r="B31" s="1"/>
  <c r="E5"/>
  <c r="E14" s="1"/>
  <c r="E23" s="1"/>
  <c r="E32" s="1"/>
  <c r="F5"/>
  <c r="F14" s="1"/>
  <c r="F23" s="1"/>
  <c r="F32" s="1"/>
  <c r="M32" s="1"/>
  <c r="E6"/>
  <c r="E15" s="1"/>
  <c r="E24" s="1"/>
  <c r="E33" s="1"/>
  <c r="F6"/>
  <c r="F15" s="1"/>
  <c r="F24" s="1"/>
  <c r="F33" s="1"/>
  <c r="M33" s="1"/>
  <c r="E7"/>
  <c r="E16" s="1"/>
  <c r="E25" s="1"/>
  <c r="E34" s="1"/>
  <c r="F7"/>
  <c r="F16" s="1"/>
  <c r="F25" s="1"/>
  <c r="F34" s="1"/>
  <c r="F4"/>
  <c r="F13" s="1"/>
  <c r="F22" s="1"/>
  <c r="F31" s="1"/>
  <c r="M31" s="1"/>
  <c r="D6"/>
  <c r="D15" s="1"/>
  <c r="D24" s="1"/>
  <c r="D33" s="1"/>
  <c r="D7"/>
  <c r="D16" s="1"/>
  <c r="D25" s="1"/>
  <c r="D34" s="1"/>
  <c r="C6"/>
  <c r="G6" s="1"/>
  <c r="A6"/>
  <c r="A15" s="1"/>
  <c r="A24" s="1"/>
  <c r="A33" s="1"/>
  <c r="A7"/>
  <c r="A16" s="1"/>
  <c r="A25" s="1"/>
  <c r="A34" s="1"/>
  <c r="H5" i="7" l="1"/>
  <c r="F49" i="1"/>
  <c r="G49"/>
  <c r="G20"/>
  <c r="H39"/>
  <c r="H47" s="1"/>
  <c r="H49" s="1"/>
  <c r="C15" i="3"/>
  <c r="D5"/>
  <c r="D14" s="1"/>
  <c r="D23" s="1"/>
  <c r="D32" s="1"/>
  <c r="D4"/>
  <c r="D13" s="1"/>
  <c r="D22" s="1"/>
  <c r="D31" s="1"/>
  <c r="E4"/>
  <c r="E13" s="1"/>
  <c r="E22" s="1"/>
  <c r="E31" s="1"/>
  <c r="A5"/>
  <c r="A14" s="1"/>
  <c r="A23" s="1"/>
  <c r="A32" s="1"/>
  <c r="A4"/>
  <c r="A13" s="1"/>
  <c r="A22" s="1"/>
  <c r="A31" s="1"/>
  <c r="C5"/>
  <c r="G5" s="1"/>
  <c r="D3" i="4"/>
  <c r="A13"/>
  <c r="C28"/>
  <c r="C8"/>
  <c r="C13" s="1"/>
  <c r="D31"/>
  <c r="E35" i="1"/>
  <c r="C20" i="2" s="1"/>
  <c r="G35" i="1"/>
  <c r="E6" i="4" s="1"/>
  <c r="F35" i="1"/>
  <c r="D57" s="1"/>
  <c r="D58" s="1"/>
  <c r="C18" i="4" s="1"/>
  <c r="E7" l="1"/>
  <c r="H4" i="7"/>
  <c r="M15" i="3"/>
  <c r="J15"/>
  <c r="L15"/>
  <c r="I15"/>
  <c r="K15"/>
  <c r="H15"/>
  <c r="M23" s="1"/>
  <c r="H20" i="1"/>
  <c r="I39"/>
  <c r="I47" s="1"/>
  <c r="I40"/>
  <c r="I48" s="1"/>
  <c r="D6" i="4"/>
  <c r="C14" i="3"/>
  <c r="C13"/>
  <c r="C24"/>
  <c r="C33" s="1"/>
  <c r="C7"/>
  <c r="H35" i="1"/>
  <c r="F6" i="4" s="1"/>
  <c r="E15" l="1"/>
  <c r="H6" i="7"/>
  <c r="I5" s="1"/>
  <c r="K13" i="3"/>
  <c r="J13"/>
  <c r="L13"/>
  <c r="H13"/>
  <c r="M22" s="1"/>
  <c r="I13"/>
  <c r="M13"/>
  <c r="I20" i="1"/>
  <c r="I49"/>
  <c r="D5" i="4"/>
  <c r="E5"/>
  <c r="F5"/>
  <c r="D18"/>
  <c r="C23" i="3"/>
  <c r="C32" s="1"/>
  <c r="C16"/>
  <c r="C22"/>
  <c r="C31" s="1"/>
  <c r="E3" i="4"/>
  <c r="I35" i="1"/>
  <c r="G6" i="4" s="1"/>
  <c r="I4" i="7" l="1"/>
  <c r="F7" i="4"/>
  <c r="J20" i="1"/>
  <c r="H5" i="4" s="1"/>
  <c r="G5"/>
  <c r="F3"/>
  <c r="C25" i="3"/>
  <c r="C34" s="1"/>
  <c r="J35" i="1"/>
  <c r="H6" i="4" s="1"/>
  <c r="I6" i="7" l="1"/>
  <c r="F15" i="4"/>
  <c r="K20" i="1"/>
  <c r="I5" i="4" s="1"/>
  <c r="J5"/>
  <c r="G3"/>
  <c r="K35" i="1"/>
  <c r="J5" i="7" l="1"/>
  <c r="J6" i="4"/>
  <c r="I6"/>
  <c r="H3"/>
  <c r="J4" i="7" l="1"/>
  <c r="G7" i="4"/>
  <c r="I3"/>
  <c r="G15" l="1"/>
  <c r="J6" i="7"/>
  <c r="K5" s="1"/>
  <c r="J3" i="4"/>
  <c r="K4" i="7" l="1"/>
  <c r="H7" i="4"/>
  <c r="T36" i="3"/>
  <c r="K6" i="7" l="1"/>
  <c r="L5" s="1"/>
  <c r="H15" i="4"/>
  <c r="G8" i="3"/>
  <c r="C17" i="4" s="1"/>
  <c r="T27" i="3"/>
  <c r="T41" s="1"/>
  <c r="T18"/>
  <c r="T9"/>
  <c r="L4" i="7" l="1"/>
  <c r="I7" i="4"/>
  <c r="G17" i="3"/>
  <c r="H35"/>
  <c r="D4" i="4" s="1"/>
  <c r="I35" i="3"/>
  <c r="E4" i="4" s="1"/>
  <c r="J35" i="3"/>
  <c r="F4" i="4" s="1"/>
  <c r="K35" i="3"/>
  <c r="G4" i="4" s="1"/>
  <c r="L35" i="3"/>
  <c r="H4" i="4" s="1"/>
  <c r="M35" i="3"/>
  <c r="N35"/>
  <c r="G35"/>
  <c r="C4" i="4" s="1"/>
  <c r="C10" s="1"/>
  <c r="C11" s="1"/>
  <c r="C12" s="1"/>
  <c r="C22" s="1"/>
  <c r="H26" i="3"/>
  <c r="I26"/>
  <c r="J26"/>
  <c r="K26"/>
  <c r="L26"/>
  <c r="M26"/>
  <c r="N26"/>
  <c r="G26"/>
  <c r="H17"/>
  <c r="D8" i="4" s="1"/>
  <c r="D13" s="1"/>
  <c r="I17" i="3"/>
  <c r="E8" i="4" s="1"/>
  <c r="E13" s="1"/>
  <c r="J17" i="3"/>
  <c r="F8" i="4" s="1"/>
  <c r="F13" s="1"/>
  <c r="K17" i="3"/>
  <c r="G8" i="4" s="1"/>
  <c r="G13" s="1"/>
  <c r="L17" i="3"/>
  <c r="H8" i="4" s="1"/>
  <c r="H13" s="1"/>
  <c r="M17" i="3"/>
  <c r="I8" i="4" s="1"/>
  <c r="I13" s="1"/>
  <c r="J8"/>
  <c r="J13" s="1"/>
  <c r="H8" i="3"/>
  <c r="D17" i="4" s="1"/>
  <c r="I8" i="3"/>
  <c r="E17" i="4" s="1"/>
  <c r="J8" i="3"/>
  <c r="F17" i="4" s="1"/>
  <c r="K8" i="3"/>
  <c r="G17" i="4" s="1"/>
  <c r="L8" i="3"/>
  <c r="H17" i="4" s="1"/>
  <c r="M8" i="3"/>
  <c r="I17" i="4" s="1"/>
  <c r="J17"/>
  <c r="L6" i="7" l="1"/>
  <c r="I15" i="4"/>
  <c r="C39" i="3"/>
  <c r="I4" i="4"/>
  <c r="B39" i="3"/>
  <c r="E10" i="4"/>
  <c r="F10"/>
  <c r="F11" s="1"/>
  <c r="F12" s="1"/>
  <c r="D10"/>
  <c r="J4"/>
  <c r="J10" s="1"/>
  <c r="J11" s="1"/>
  <c r="J12" s="1"/>
  <c r="G10"/>
  <c r="G11" s="1"/>
  <c r="G12" s="1"/>
  <c r="H10"/>
  <c r="H11" s="1"/>
  <c r="H12" s="1"/>
  <c r="I10"/>
  <c r="I11" s="1"/>
  <c r="I12" s="1"/>
  <c r="C23"/>
  <c r="F22" l="1"/>
  <c r="F23" s="1"/>
  <c r="E11"/>
  <c r="E12" s="1"/>
  <c r="E22" s="1"/>
  <c r="E23" s="1"/>
  <c r="D11"/>
  <c r="D12" s="1"/>
  <c r="D22" s="1"/>
  <c r="G22"/>
  <c r="G23" s="1"/>
  <c r="H22"/>
  <c r="H23" s="1"/>
  <c r="D39" i="3"/>
  <c r="F39" s="1"/>
  <c r="J22" i="4" l="1"/>
  <c r="I19"/>
  <c r="I22" s="1"/>
  <c r="I23" s="1"/>
  <c r="D23"/>
  <c r="C30"/>
  <c r="J23"/>
  <c r="E29" l="1"/>
  <c r="C29"/>
</calcChain>
</file>

<file path=xl/comments1.xml><?xml version="1.0" encoding="utf-8"?>
<comments xmlns="http://schemas.openxmlformats.org/spreadsheetml/2006/main">
  <authors>
    <author>Autor</author>
  </authors>
  <commentList>
    <comment ref="B38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TODO lo que se puede vender</t>
        </r>
      </text>
    </comment>
  </commentList>
</comments>
</file>

<file path=xl/sharedStrings.xml><?xml version="1.0" encoding="utf-8"?>
<sst xmlns="http://schemas.openxmlformats.org/spreadsheetml/2006/main" count="166" uniqueCount="107">
  <si>
    <t>Unidad</t>
  </si>
  <si>
    <t>Año</t>
  </si>
  <si>
    <t>Unidades a vender</t>
  </si>
  <si>
    <t>c/u</t>
  </si>
  <si>
    <t>Precio de venta</t>
  </si>
  <si>
    <t>$</t>
  </si>
  <si>
    <t>activo</t>
  </si>
  <si>
    <t>cantidad</t>
  </si>
  <si>
    <t>costo unitario</t>
  </si>
  <si>
    <t>valor de liquidación</t>
  </si>
  <si>
    <t>años</t>
  </si>
  <si>
    <t>% valor original</t>
  </si>
  <si>
    <t>Activo</t>
  </si>
  <si>
    <t>Valor Adquisición</t>
  </si>
  <si>
    <t xml:space="preserve">Vida útil depreciación </t>
  </si>
  <si>
    <t>Vida útil real (años)</t>
  </si>
  <si>
    <t>Valor de venta al término de vida útil real</t>
  </si>
  <si>
    <t>Inversiones por año</t>
  </si>
  <si>
    <t>numero</t>
  </si>
  <si>
    <t xml:space="preserve"> ($)</t>
  </si>
  <si>
    <t>(años)</t>
  </si>
  <si>
    <t>(% valor original)</t>
  </si>
  <si>
    <t>Depreciación por año</t>
  </si>
  <si>
    <t>Valor libro por año</t>
  </si>
  <si>
    <t>Venta de activos por año</t>
  </si>
  <si>
    <t>Utilidad</t>
  </si>
  <si>
    <t>Utilidad Neta</t>
  </si>
  <si>
    <t>Flujo de proyecto</t>
  </si>
  <si>
    <t xml:space="preserve">Impuesto </t>
  </si>
  <si>
    <t>Total</t>
  </si>
  <si>
    <t>vida contable</t>
  </si>
  <si>
    <t>vida real</t>
  </si>
  <si>
    <t>TASA IMP</t>
  </si>
  <si>
    <t>PUNTAJE</t>
  </si>
  <si>
    <t>VAN</t>
  </si>
  <si>
    <t>PUNTAJES</t>
  </si>
  <si>
    <t>TOTAL</t>
  </si>
  <si>
    <t>ACTIVIDAD TOTAL</t>
  </si>
  <si>
    <t>INGRESOS TOTALES</t>
  </si>
  <si>
    <t>Año de adquisición</t>
  </si>
  <si>
    <t>Periodo</t>
  </si>
  <si>
    <t>Cuota</t>
  </si>
  <si>
    <t>Amortización</t>
  </si>
  <si>
    <t>Interes</t>
  </si>
  <si>
    <t>Saldo</t>
  </si>
  <si>
    <t>Datos</t>
  </si>
  <si>
    <t>Para Calendarios</t>
  </si>
  <si>
    <t>Valores Básicos</t>
  </si>
  <si>
    <t>Dólar</t>
  </si>
  <si>
    <t>Costo Variable</t>
  </si>
  <si>
    <t>Costo Anual</t>
  </si>
  <si>
    <t>Costo Fijo</t>
  </si>
  <si>
    <t>Cantidad</t>
  </si>
  <si>
    <t>Costo por mes</t>
  </si>
  <si>
    <t>Suscriptores</t>
  </si>
  <si>
    <t>Capital de Trabajo</t>
  </si>
  <si>
    <t>VP*((i*(1+i)^n)/((i+1)^n) - 1)</t>
  </si>
  <si>
    <t>Numerador</t>
  </si>
  <si>
    <t>Denominador</t>
  </si>
  <si>
    <t>+</t>
  </si>
  <si>
    <t>Valor Libro+</t>
  </si>
  <si>
    <t>Amortización-</t>
  </si>
  <si>
    <t>Capital de trabajo-</t>
  </si>
  <si>
    <t>Valor de desecho +</t>
  </si>
  <si>
    <t>Valor de desecho positivo al final</t>
  </si>
  <si>
    <t>(Flujo sin venta ni inversion)-Depreciacion/Trema</t>
  </si>
  <si>
    <t>TREMA</t>
  </si>
  <si>
    <t>Valor de desecho</t>
  </si>
  <si>
    <t>TIR</t>
  </si>
  <si>
    <t>Trema</t>
  </si>
  <si>
    <t>Taza Impuesto</t>
  </si>
  <si>
    <t>Inversión-</t>
  </si>
  <si>
    <t>Depreciacion+</t>
  </si>
  <si>
    <t>Ingreso por venta+</t>
  </si>
  <si>
    <t>Venta de activo+</t>
  </si>
  <si>
    <t>Costos Variables-</t>
  </si>
  <si>
    <t>Costos Fijos-</t>
  </si>
  <si>
    <t>Interes-</t>
  </si>
  <si>
    <t>-</t>
  </si>
  <si>
    <t>Valor de Venta</t>
  </si>
  <si>
    <t>Valor de la Marca</t>
  </si>
  <si>
    <t>Valor de Desecho</t>
  </si>
  <si>
    <t>Valor Comercial</t>
  </si>
  <si>
    <t>Valor Libro U Año</t>
  </si>
  <si>
    <t>VC-VL</t>
  </si>
  <si>
    <t>Impuesto</t>
  </si>
  <si>
    <t>Valor libro-</t>
  </si>
  <si>
    <t>Depreciación-</t>
  </si>
  <si>
    <t>UF</t>
  </si>
  <si>
    <t>Programadores</t>
  </si>
  <si>
    <t>Equipos</t>
  </si>
  <si>
    <t>Reajuste básico</t>
  </si>
  <si>
    <t>Costo del Proyecto</t>
  </si>
  <si>
    <t>Interés</t>
  </si>
  <si>
    <t>Préstamo+</t>
  </si>
  <si>
    <t>Inversión Corfo Prestamo+</t>
  </si>
  <si>
    <t>derecho actualización</t>
  </si>
  <si>
    <t>Demanda</t>
  </si>
  <si>
    <t>Unidades a Actualizar</t>
  </si>
  <si>
    <t>INGRESOS UNIDADES</t>
  </si>
  <si>
    <t>INGRESOS ACTU</t>
  </si>
  <si>
    <t>Administrador</t>
  </si>
  <si>
    <t>Servicios Básicos</t>
  </si>
  <si>
    <t>T</t>
  </si>
  <si>
    <t>Pruebas del Core</t>
  </si>
  <si>
    <t>Costos Primer año</t>
  </si>
  <si>
    <t>subsidio+</t>
  </si>
</sst>
</file>

<file path=xl/styles.xml><?xml version="1.0" encoding="utf-8"?>
<styleSheet xmlns="http://schemas.openxmlformats.org/spreadsheetml/2006/main">
  <numFmts count="4">
    <numFmt numFmtId="8" formatCode="&quot;$&quot;#,##0.00;[Red]&quot;$&quot;\-#,##0.00"/>
    <numFmt numFmtId="42" formatCode="_ &quot;$&quot;* #,##0_ ;_ &quot;$&quot;* \-#,##0_ ;_ &quot;$&quot;* &quot;-&quot;_ ;_ @_ "/>
    <numFmt numFmtId="41" formatCode="_ * #,##0_ ;_ * \-#,##0_ ;_ * &quot;-&quot;_ ;_ @_ "/>
    <numFmt numFmtId="164" formatCode="#,##0_ ;[Red]\-#,##0\ 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20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1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193">
    <xf numFmtId="0" fontId="0" fillId="0" borderId="0" xfId="0"/>
    <xf numFmtId="3" fontId="0" fillId="0" borderId="8" xfId="0" applyNumberFormat="1" applyBorder="1" applyAlignment="1">
      <alignment vertical="center"/>
    </xf>
    <xf numFmtId="3" fontId="0" fillId="0" borderId="8" xfId="0" applyNumberFormat="1" applyFill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right" vertical="center"/>
    </xf>
    <xf numFmtId="3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3" fontId="0" fillId="0" borderId="9" xfId="0" applyNumberFormat="1" applyBorder="1" applyAlignment="1">
      <alignment vertical="center"/>
    </xf>
    <xf numFmtId="3" fontId="0" fillId="0" borderId="19" xfId="0" applyNumberFormat="1" applyBorder="1" applyAlignment="1">
      <alignment horizontal="center"/>
    </xf>
    <xf numFmtId="3" fontId="0" fillId="0" borderId="18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20" xfId="0" applyNumberFormat="1" applyBorder="1" applyAlignment="1">
      <alignment vertical="center"/>
    </xf>
    <xf numFmtId="0" fontId="3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3" fontId="0" fillId="0" borderId="19" xfId="0" applyNumberForma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5" fillId="0" borderId="16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 vertical="center"/>
    </xf>
    <xf numFmtId="0" fontId="1" fillId="0" borderId="18" xfId="0" applyFont="1" applyFill="1" applyBorder="1"/>
    <xf numFmtId="0" fontId="1" fillId="0" borderId="16" xfId="0" applyFont="1" applyBorder="1" applyAlignment="1">
      <alignment horizontal="right" vertical="center" wrapText="1"/>
    </xf>
    <xf numFmtId="3" fontId="4" fillId="0" borderId="16" xfId="0" applyNumberFormat="1" applyFont="1" applyBorder="1" applyAlignment="1">
      <alignment horizontal="center" vertical="center"/>
    </xf>
    <xf numFmtId="0" fontId="0" fillId="0" borderId="8" xfId="0" applyBorder="1"/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0" fillId="0" borderId="9" xfId="0" applyBorder="1"/>
    <xf numFmtId="3" fontId="4" fillId="0" borderId="27" xfId="0" applyNumberFormat="1" applyFont="1" applyBorder="1" applyAlignment="1">
      <alignment horizontal="center" vertical="center"/>
    </xf>
    <xf numFmtId="3" fontId="0" fillId="0" borderId="18" xfId="0" applyNumberFormat="1" applyFill="1" applyBorder="1" applyAlignment="1">
      <alignment vertical="center"/>
    </xf>
    <xf numFmtId="3" fontId="0" fillId="0" borderId="20" xfId="0" applyNumberFormat="1" applyFill="1" applyBorder="1" applyAlignment="1">
      <alignment vertical="center"/>
    </xf>
    <xf numFmtId="3" fontId="0" fillId="0" borderId="14" xfId="0" applyNumberFormat="1" applyFill="1" applyBorder="1" applyAlignment="1">
      <alignment vertical="center"/>
    </xf>
    <xf numFmtId="3" fontId="0" fillId="0" borderId="9" xfId="0" applyNumberFormat="1" applyFill="1" applyBorder="1" applyAlignment="1">
      <alignment vertical="center"/>
    </xf>
    <xf numFmtId="164" fontId="0" fillId="0" borderId="21" xfId="0" applyNumberForma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9" fillId="0" borderId="28" xfId="0" applyFont="1" applyBorder="1"/>
    <xf numFmtId="0" fontId="9" fillId="0" borderId="2" xfId="0" applyFont="1" applyBorder="1"/>
    <xf numFmtId="0" fontId="0" fillId="0" borderId="13" xfId="0" applyBorder="1"/>
    <xf numFmtId="0" fontId="0" fillId="0" borderId="16" xfId="0" applyBorder="1"/>
    <xf numFmtId="0" fontId="0" fillId="0" borderId="0" xfId="0" applyFill="1"/>
    <xf numFmtId="0" fontId="6" fillId="0" borderId="0" xfId="0" applyFont="1" applyFill="1"/>
    <xf numFmtId="0" fontId="9" fillId="0" borderId="0" xfId="0" applyFont="1" applyBorder="1"/>
    <xf numFmtId="0" fontId="16" fillId="0" borderId="8" xfId="0" applyFont="1" applyBorder="1" applyAlignment="1">
      <alignment vertical="center"/>
    </xf>
    <xf numFmtId="3" fontId="16" fillId="0" borderId="8" xfId="0" applyNumberFormat="1" applyFont="1" applyBorder="1" applyAlignment="1">
      <alignment horizontal="right" vertical="center"/>
    </xf>
    <xf numFmtId="0" fontId="6" fillId="7" borderId="8" xfId="0" applyFont="1" applyFill="1" applyBorder="1" applyAlignment="1">
      <alignment horizontal="left" vertical="center"/>
    </xf>
    <xf numFmtId="0" fontId="17" fillId="6" borderId="8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8" fillId="8" borderId="8" xfId="0" applyFont="1" applyFill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3" fontId="19" fillId="0" borderId="8" xfId="0" applyNumberFormat="1" applyFont="1" applyBorder="1" applyAlignment="1">
      <alignment horizontal="center" vertical="center"/>
    </xf>
    <xf numFmtId="9" fontId="19" fillId="0" borderId="8" xfId="0" applyNumberFormat="1" applyFont="1" applyBorder="1" applyAlignment="1">
      <alignment horizontal="center" vertical="center"/>
    </xf>
    <xf numFmtId="164" fontId="8" fillId="4" borderId="29" xfId="0" applyNumberFormat="1" applyFont="1" applyFill="1" applyBorder="1" applyAlignment="1">
      <alignment horizontal="center"/>
    </xf>
    <xf numFmtId="164" fontId="8" fillId="4" borderId="30" xfId="0" applyNumberFormat="1" applyFont="1" applyFill="1" applyBorder="1" applyAlignment="1">
      <alignment horizontal="center"/>
    </xf>
    <xf numFmtId="0" fontId="0" fillId="10" borderId="0" xfId="0" applyFill="1"/>
    <xf numFmtId="0" fontId="10" fillId="10" borderId="0" xfId="0" applyFont="1" applyFill="1"/>
    <xf numFmtId="0" fontId="13" fillId="10" borderId="0" xfId="0" applyFont="1" applyFill="1" applyAlignment="1">
      <alignment horizontal="center"/>
    </xf>
    <xf numFmtId="0" fontId="12" fillId="10" borderId="0" xfId="0" applyFont="1" applyFill="1"/>
    <xf numFmtId="0" fontId="6" fillId="10" borderId="0" xfId="0" applyFont="1" applyFill="1"/>
    <xf numFmtId="0" fontId="11" fillId="10" borderId="0" xfId="0" applyFont="1" applyFill="1"/>
    <xf numFmtId="0" fontId="0" fillId="2" borderId="0" xfId="0" applyFill="1"/>
    <xf numFmtId="0" fontId="2" fillId="0" borderId="25" xfId="0" applyFont="1" applyBorder="1" applyAlignment="1">
      <alignment horizontal="center" vertical="center"/>
    </xf>
    <xf numFmtId="3" fontId="0" fillId="0" borderId="26" xfId="0" applyNumberFormat="1" applyBorder="1" applyAlignment="1">
      <alignment vertical="center"/>
    </xf>
    <xf numFmtId="3" fontId="0" fillId="0" borderId="32" xfId="0" applyNumberFormat="1" applyBorder="1" applyAlignment="1">
      <alignment vertical="center"/>
    </xf>
    <xf numFmtId="3" fontId="0" fillId="0" borderId="26" xfId="0" applyNumberFormat="1" applyFill="1" applyBorder="1" applyAlignment="1">
      <alignment vertical="center"/>
    </xf>
    <xf numFmtId="3" fontId="0" fillId="0" borderId="32" xfId="0" applyNumberFormat="1" applyFill="1" applyBorder="1" applyAlignment="1">
      <alignment vertical="center"/>
    </xf>
    <xf numFmtId="42" fontId="0" fillId="0" borderId="8" xfId="2" applyFont="1" applyBorder="1"/>
    <xf numFmtId="41" fontId="0" fillId="0" borderId="8" xfId="1" applyFont="1" applyBorder="1"/>
    <xf numFmtId="0" fontId="6" fillId="4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3" borderId="8" xfId="0" applyFont="1" applyFill="1" applyBorder="1"/>
    <xf numFmtId="0" fontId="6" fillId="4" borderId="33" xfId="0" applyFont="1" applyFill="1" applyBorder="1" applyAlignment="1"/>
    <xf numFmtId="0" fontId="6" fillId="4" borderId="8" xfId="0" applyFont="1" applyFill="1" applyBorder="1"/>
    <xf numFmtId="0" fontId="10" fillId="12" borderId="8" xfId="0" applyFont="1" applyFill="1" applyBorder="1"/>
    <xf numFmtId="41" fontId="10" fillId="12" borderId="8" xfId="1" applyFont="1" applyFill="1" applyBorder="1"/>
    <xf numFmtId="41" fontId="0" fillId="11" borderId="8" xfId="1" applyFont="1" applyFill="1" applyBorder="1"/>
    <xf numFmtId="0" fontId="6" fillId="4" borderId="8" xfId="0" applyFont="1" applyFill="1" applyBorder="1" applyAlignment="1"/>
    <xf numFmtId="0" fontId="6" fillId="2" borderId="0" xfId="0" applyFont="1" applyFill="1" applyBorder="1" applyAlignment="1"/>
    <xf numFmtId="0" fontId="6" fillId="2" borderId="0" xfId="0" applyFont="1" applyFill="1" applyBorder="1"/>
    <xf numFmtId="0" fontId="0" fillId="2" borderId="0" xfId="0" applyFill="1" applyBorder="1"/>
    <xf numFmtId="41" fontId="0" fillId="0" borderId="8" xfId="0" applyNumberFormat="1" applyBorder="1"/>
    <xf numFmtId="41" fontId="0" fillId="0" borderId="8" xfId="1" applyNumberFormat="1" applyFont="1" applyBorder="1"/>
    <xf numFmtId="42" fontId="0" fillId="0" borderId="8" xfId="2" applyFont="1" applyBorder="1" applyAlignment="1">
      <alignment horizontal="center" vertical="center"/>
    </xf>
    <xf numFmtId="164" fontId="0" fillId="0" borderId="0" xfId="0" applyNumberFormat="1"/>
    <xf numFmtId="0" fontId="0" fillId="2" borderId="8" xfId="0" applyFill="1" applyBorder="1"/>
    <xf numFmtId="42" fontId="0" fillId="2" borderId="8" xfId="2" applyFont="1" applyFill="1" applyBorder="1"/>
    <xf numFmtId="9" fontId="0" fillId="2" borderId="8" xfId="3" applyFont="1" applyFill="1" applyBorder="1"/>
    <xf numFmtId="42" fontId="0" fillId="2" borderId="8" xfId="0" applyNumberFormat="1" applyFill="1" applyBorder="1"/>
    <xf numFmtId="8" fontId="0" fillId="2" borderId="0" xfId="0" applyNumberFormat="1" applyFill="1"/>
    <xf numFmtId="0" fontId="9" fillId="11" borderId="1" xfId="0" applyFont="1" applyFill="1" applyBorder="1"/>
    <xf numFmtId="164" fontId="1" fillId="11" borderId="3" xfId="0" applyNumberFormat="1" applyFont="1" applyFill="1" applyBorder="1" applyAlignment="1">
      <alignment horizontal="center"/>
    </xf>
    <xf numFmtId="0" fontId="14" fillId="11" borderId="17" xfId="0" applyFont="1" applyFill="1" applyBorder="1"/>
    <xf numFmtId="164" fontId="15" fillId="11" borderId="23" xfId="0" applyNumberFormat="1" applyFont="1" applyFill="1" applyBorder="1" applyAlignment="1">
      <alignment horizontal="center"/>
    </xf>
    <xf numFmtId="0" fontId="9" fillId="0" borderId="17" xfId="0" applyFont="1" applyFill="1" applyBorder="1"/>
    <xf numFmtId="42" fontId="21" fillId="0" borderId="7" xfId="0" applyNumberFormat="1" applyFont="1" applyBorder="1"/>
    <xf numFmtId="42" fontId="1" fillId="0" borderId="8" xfId="0" applyNumberFormat="1" applyFont="1" applyBorder="1"/>
    <xf numFmtId="42" fontId="21" fillId="0" borderId="8" xfId="0" applyNumberFormat="1" applyFont="1" applyBorder="1"/>
    <xf numFmtId="9" fontId="0" fillId="0" borderId="0" xfId="0" applyNumberFormat="1"/>
    <xf numFmtId="42" fontId="0" fillId="0" borderId="5" xfId="0" applyNumberFormat="1" applyBorder="1"/>
    <xf numFmtId="0" fontId="16" fillId="0" borderId="0" xfId="0" applyFont="1" applyBorder="1" applyAlignment="1">
      <alignment vertical="center"/>
    </xf>
    <xf numFmtId="3" fontId="16" fillId="0" borderId="0" xfId="0" applyNumberFormat="1" applyFont="1" applyBorder="1" applyAlignment="1">
      <alignment horizontal="right" vertical="center"/>
    </xf>
    <xf numFmtId="42" fontId="19" fillId="0" borderId="8" xfId="2" applyFont="1" applyBorder="1" applyAlignment="1">
      <alignment horizontal="center" vertical="center"/>
    </xf>
    <xf numFmtId="9" fontId="0" fillId="5" borderId="0" xfId="3" applyFont="1" applyFill="1"/>
    <xf numFmtId="9" fontId="0" fillId="0" borderId="8" xfId="3" applyFont="1" applyBorder="1"/>
    <xf numFmtId="3" fontId="0" fillId="0" borderId="8" xfId="0" applyNumberFormat="1" applyBorder="1"/>
    <xf numFmtId="41" fontId="0" fillId="0" borderId="0" xfId="0" applyNumberFormat="1"/>
    <xf numFmtId="9" fontId="0" fillId="0" borderId="12" xfId="3" applyFont="1" applyBorder="1"/>
    <xf numFmtId="41" fontId="24" fillId="0" borderId="38" xfId="0" applyNumberFormat="1" applyFont="1" applyBorder="1"/>
    <xf numFmtId="3" fontId="24" fillId="0" borderId="38" xfId="0" applyNumberFormat="1" applyFont="1" applyBorder="1"/>
    <xf numFmtId="9" fontId="24" fillId="0" borderId="39" xfId="3" applyFont="1" applyBorder="1"/>
    <xf numFmtId="41" fontId="25" fillId="0" borderId="36" xfId="0" applyNumberFormat="1" applyFont="1" applyBorder="1"/>
    <xf numFmtId="0" fontId="24" fillId="0" borderId="29" xfId="0" applyFont="1" applyBorder="1" applyAlignment="1"/>
    <xf numFmtId="0" fontId="24" fillId="0" borderId="30" xfId="0" applyFont="1" applyBorder="1" applyAlignment="1"/>
    <xf numFmtId="0" fontId="24" fillId="0" borderId="31" xfId="0" applyFont="1" applyBorder="1"/>
    <xf numFmtId="0" fontId="0" fillId="12" borderId="8" xfId="0" applyFill="1" applyBorder="1"/>
    <xf numFmtId="0" fontId="16" fillId="0" borderId="0" xfId="0" applyFont="1" applyFill="1" applyBorder="1" applyAlignment="1">
      <alignment vertical="center"/>
    </xf>
    <xf numFmtId="41" fontId="0" fillId="12" borderId="8" xfId="1" applyFont="1" applyFill="1" applyBorder="1"/>
    <xf numFmtId="41" fontId="18" fillId="0" borderId="8" xfId="1" applyFont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9" fontId="0" fillId="0" borderId="8" xfId="0" applyNumberFormat="1" applyBorder="1"/>
    <xf numFmtId="0" fontId="10" fillId="2" borderId="0" xfId="0" applyFont="1" applyFill="1"/>
    <xf numFmtId="0" fontId="10" fillId="4" borderId="8" xfId="0" applyFont="1" applyFill="1" applyBorder="1"/>
    <xf numFmtId="0" fontId="6" fillId="12" borderId="8" xfId="0" applyFont="1" applyFill="1" applyBorder="1"/>
    <xf numFmtId="0" fontId="26" fillId="2" borderId="8" xfId="0" applyFont="1" applyFill="1" applyBorder="1" applyAlignment="1">
      <alignment horizontal="center" vertical="center"/>
    </xf>
    <xf numFmtId="42" fontId="27" fillId="2" borderId="8" xfId="0" applyNumberFormat="1" applyFont="1" applyFill="1" applyBorder="1" applyAlignment="1">
      <alignment horizontal="center" vertical="center"/>
    </xf>
    <xf numFmtId="41" fontId="27" fillId="2" borderId="8" xfId="1" applyFont="1" applyFill="1" applyBorder="1" applyAlignment="1">
      <alignment horizontal="center" vertical="center"/>
    </xf>
    <xf numFmtId="42" fontId="16" fillId="11" borderId="8" xfId="2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0" fillId="12" borderId="32" xfId="0" applyFont="1" applyFill="1" applyBorder="1"/>
    <xf numFmtId="0" fontId="10" fillId="12" borderId="19" xfId="0" applyFont="1" applyFill="1" applyBorder="1"/>
    <xf numFmtId="41" fontId="10" fillId="12" borderId="19" xfId="1" applyFont="1" applyFill="1" applyBorder="1"/>
    <xf numFmtId="41" fontId="0" fillId="0" borderId="19" xfId="1" applyFont="1" applyBorder="1"/>
    <xf numFmtId="0" fontId="10" fillId="12" borderId="11" xfId="0" applyFont="1" applyFill="1" applyBorder="1"/>
    <xf numFmtId="41" fontId="10" fillId="12" borderId="11" xfId="1" applyFont="1" applyFill="1" applyBorder="1"/>
    <xf numFmtId="41" fontId="0" fillId="0" borderId="11" xfId="1" applyFont="1" applyBorder="1"/>
    <xf numFmtId="3" fontId="0" fillId="0" borderId="19" xfId="0" applyNumberFormat="1" applyBorder="1"/>
    <xf numFmtId="0" fontId="2" fillId="0" borderId="15" xfId="0" applyFont="1" applyBorder="1" applyAlignment="1">
      <alignment horizontal="center" vertical="center"/>
    </xf>
    <xf numFmtId="0" fontId="0" fillId="0" borderId="18" xfId="0" applyFont="1" applyFill="1" applyBorder="1"/>
    <xf numFmtId="0" fontId="0" fillId="0" borderId="11" xfId="0" applyFont="1" applyBorder="1" applyAlignment="1">
      <alignment horizontal="right" vertical="center"/>
    </xf>
    <xf numFmtId="3" fontId="0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25" xfId="0" applyFont="1" applyBorder="1" applyAlignment="1">
      <alignment horizontal="center" vertical="center"/>
    </xf>
    <xf numFmtId="0" fontId="0" fillId="0" borderId="19" xfId="0" applyBorder="1"/>
    <xf numFmtId="41" fontId="0" fillId="11" borderId="8" xfId="0" applyNumberFormat="1" applyFill="1" applyBorder="1"/>
    <xf numFmtId="0" fontId="1" fillId="11" borderId="8" xfId="0" applyFont="1" applyFill="1" applyBorder="1"/>
    <xf numFmtId="0" fontId="1" fillId="3" borderId="8" xfId="0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center"/>
    </xf>
    <xf numFmtId="41" fontId="26" fillId="11" borderId="8" xfId="0" applyNumberFormat="1" applyFont="1" applyFill="1" applyBorder="1"/>
    <xf numFmtId="41" fontId="0" fillId="0" borderId="0" xfId="0" applyNumberFormat="1" applyBorder="1"/>
    <xf numFmtId="0" fontId="17" fillId="6" borderId="8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5" fillId="11" borderId="32" xfId="0" applyFont="1" applyFill="1" applyBorder="1" applyAlignment="1">
      <alignment horizontal="center"/>
    </xf>
    <xf numFmtId="0" fontId="15" fillId="11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/>
    </xf>
    <xf numFmtId="0" fontId="15" fillId="11" borderId="33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2" borderId="3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9" fillId="9" borderId="41" xfId="0" applyFont="1" applyFill="1" applyBorder="1" applyAlignment="1">
      <alignment horizontal="center" vertical="center"/>
    </xf>
    <xf numFmtId="164" fontId="1" fillId="9" borderId="40" xfId="0" applyNumberFormat="1" applyFont="1" applyFill="1" applyBorder="1" applyAlignment="1">
      <alignment horizontal="center" vertical="center"/>
    </xf>
    <xf numFmtId="0" fontId="9" fillId="0" borderId="8" xfId="0" applyFont="1" applyBorder="1"/>
    <xf numFmtId="164" fontId="0" fillId="0" borderId="8" xfId="0" applyNumberFormat="1" applyBorder="1" applyAlignment="1">
      <alignment horizontal="center"/>
    </xf>
  </cellXfs>
  <cellStyles count="4">
    <cellStyle name="Millares [0]" xfId="1" builtinId="6"/>
    <cellStyle name="Moneda [0]" xfId="2" builtinId="7"/>
    <cellStyle name="Normal" xfId="0" builtinId="0"/>
    <cellStyle name="Porcentual" xfId="3" builtinId="5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/>
  <dimension ref="B3:H20"/>
  <sheetViews>
    <sheetView showGridLines="0" workbookViewId="0">
      <selection activeCell="I13" sqref="I13"/>
    </sheetView>
  </sheetViews>
  <sheetFormatPr baseColWidth="10" defaultColWidth="8.85546875" defaultRowHeight="15"/>
  <cols>
    <col min="1" max="1" width="2.5703125" customWidth="1"/>
    <col min="2" max="2" width="22.140625" bestFit="1" customWidth="1"/>
    <col min="3" max="3" width="12" bestFit="1" customWidth="1"/>
    <col min="4" max="4" width="13.140625" customWidth="1"/>
    <col min="5" max="5" width="12.42578125" customWidth="1"/>
    <col min="6" max="6" width="13.5703125" customWidth="1"/>
    <col min="7" max="7" width="15.5703125" customWidth="1"/>
    <col min="8" max="8" width="14.5703125" bestFit="1" customWidth="1"/>
    <col min="9" max="9" width="23.28515625" bestFit="1" customWidth="1"/>
    <col min="10" max="10" width="16.42578125" bestFit="1" customWidth="1"/>
  </cols>
  <sheetData>
    <row r="3" spans="2:8">
      <c r="D3" t="s">
        <v>46</v>
      </c>
    </row>
    <row r="4" spans="2:8" ht="27" customHeight="1">
      <c r="B4" s="158" t="s">
        <v>6</v>
      </c>
      <c r="C4" s="55" t="s">
        <v>7</v>
      </c>
      <c r="D4" s="158" t="s">
        <v>39</v>
      </c>
      <c r="E4" s="55" t="s">
        <v>8</v>
      </c>
      <c r="F4" s="55" t="s">
        <v>30</v>
      </c>
      <c r="G4" s="55" t="s">
        <v>31</v>
      </c>
      <c r="H4" s="55" t="s">
        <v>9</v>
      </c>
    </row>
    <row r="5" spans="2:8">
      <c r="B5" s="158"/>
      <c r="C5" s="54" t="s">
        <v>3</v>
      </c>
      <c r="D5" s="158"/>
      <c r="E5" s="54" t="s">
        <v>5</v>
      </c>
      <c r="F5" s="54" t="s">
        <v>10</v>
      </c>
      <c r="G5" s="54" t="s">
        <v>10</v>
      </c>
      <c r="H5" s="54" t="s">
        <v>11</v>
      </c>
    </row>
    <row r="6" spans="2:8">
      <c r="B6" s="56"/>
      <c r="C6" s="57"/>
      <c r="D6" s="136"/>
      <c r="E6" s="125"/>
      <c r="F6" s="57"/>
      <c r="G6" s="57"/>
      <c r="H6" s="109"/>
    </row>
    <row r="7" spans="2:8">
      <c r="B7" s="56"/>
      <c r="C7" s="57"/>
      <c r="D7" s="125"/>
      <c r="E7" s="58"/>
      <c r="F7" s="57"/>
      <c r="G7" s="57"/>
      <c r="H7" s="109"/>
    </row>
    <row r="8" spans="2:8">
      <c r="B8" s="56"/>
      <c r="C8" s="57"/>
      <c r="D8" s="125"/>
      <c r="E8" s="58"/>
      <c r="F8" s="57"/>
      <c r="G8" s="57"/>
      <c r="H8" s="109"/>
    </row>
    <row r="9" spans="2:8">
      <c r="B9" s="56"/>
      <c r="C9" s="57"/>
      <c r="D9" s="125"/>
      <c r="E9" s="58"/>
      <c r="F9" s="57"/>
      <c r="G9" s="57"/>
      <c r="H9" s="59"/>
    </row>
    <row r="11" spans="2:8">
      <c r="B11" s="159" t="s">
        <v>47</v>
      </c>
      <c r="C11" s="160"/>
    </row>
    <row r="12" spans="2:8">
      <c r="B12" s="78" t="s">
        <v>48</v>
      </c>
      <c r="C12" s="27"/>
    </row>
    <row r="13" spans="2:8">
      <c r="B13" s="78" t="s">
        <v>88</v>
      </c>
      <c r="C13" s="27"/>
    </row>
    <row r="14" spans="2:8">
      <c r="B14" s="78" t="s">
        <v>69</v>
      </c>
      <c r="C14" s="111"/>
    </row>
    <row r="15" spans="2:8">
      <c r="B15" s="78" t="s">
        <v>70</v>
      </c>
      <c r="C15" s="111"/>
    </row>
    <row r="16" spans="2:8">
      <c r="B16" s="78" t="s">
        <v>79</v>
      </c>
      <c r="C16" s="112"/>
    </row>
    <row r="17" spans="2:3">
      <c r="B17" s="78" t="s">
        <v>80</v>
      </c>
      <c r="C17" s="75"/>
    </row>
    <row r="18" spans="2:3">
      <c r="B18" s="78" t="s">
        <v>91</v>
      </c>
      <c r="C18" s="128"/>
    </row>
    <row r="20" spans="2:3">
      <c r="B20" s="153" t="s">
        <v>92</v>
      </c>
      <c r="C20" s="152">
        <f>'Costos y Capital de Trabajo'!E35+'Costos y Capital de Trabajo'!E20</f>
        <v>0</v>
      </c>
    </row>
  </sheetData>
  <mergeCells count="3">
    <mergeCell ref="B4:B5"/>
    <mergeCell ref="D4:D5"/>
    <mergeCell ref="B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B2:N58"/>
  <sheetViews>
    <sheetView showGridLines="0" topLeftCell="A3" zoomScale="90" zoomScaleNormal="90" workbookViewId="0">
      <selection activeCell="B11" sqref="B11:C18"/>
    </sheetView>
  </sheetViews>
  <sheetFormatPr baseColWidth="10" defaultColWidth="8.85546875" defaultRowHeight="15"/>
  <cols>
    <col min="1" max="1" width="3.85546875" customWidth="1"/>
    <col min="2" max="2" width="22.28515625" customWidth="1"/>
    <col min="4" max="4" width="17.28515625" customWidth="1"/>
    <col min="5" max="5" width="16.85546875" customWidth="1"/>
    <col min="6" max="6" width="14.5703125" customWidth="1"/>
    <col min="7" max="10" width="15.7109375" customWidth="1"/>
    <col min="11" max="12" width="15.7109375" bestFit="1" customWidth="1"/>
    <col min="13" max="13" width="13.5703125" bestFit="1" customWidth="1"/>
    <col min="16" max="16" width="15.5703125" customWidth="1"/>
  </cols>
  <sheetData>
    <row r="2" spans="2:14">
      <c r="B2" s="51" t="s">
        <v>97</v>
      </c>
      <c r="C2" s="54">
        <v>1</v>
      </c>
      <c r="D2" s="54">
        <v>2</v>
      </c>
      <c r="E2" s="54">
        <v>3</v>
      </c>
      <c r="F2" s="54">
        <v>4</v>
      </c>
      <c r="G2" s="54">
        <v>5</v>
      </c>
      <c r="H2" s="54">
        <v>6</v>
      </c>
      <c r="I2" s="54">
        <v>7</v>
      </c>
      <c r="J2" s="54"/>
      <c r="K2" s="54"/>
      <c r="L2" s="54"/>
    </row>
    <row r="3" spans="2:14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2:14"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2:14">
      <c r="B5" s="51" t="s">
        <v>29</v>
      </c>
      <c r="C5" s="52"/>
      <c r="D5" s="52"/>
      <c r="E5" s="52"/>
      <c r="F5" s="52"/>
      <c r="G5" s="52"/>
      <c r="H5" s="52"/>
      <c r="I5" s="52"/>
      <c r="J5" s="108"/>
      <c r="K5" s="108"/>
      <c r="L5" s="108"/>
    </row>
    <row r="6" spans="2:14"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</row>
    <row r="7" spans="2:14">
      <c r="B7" s="123"/>
    </row>
    <row r="8" spans="2:14">
      <c r="B8" s="123"/>
    </row>
    <row r="9" spans="2:14">
      <c r="B9" s="163" t="s">
        <v>49</v>
      </c>
      <c r="C9" s="164"/>
      <c r="D9" s="166" t="s">
        <v>50</v>
      </c>
      <c r="E9" s="159" t="s">
        <v>1</v>
      </c>
      <c r="F9" s="168"/>
      <c r="G9" s="168"/>
      <c r="H9" s="168"/>
      <c r="I9" s="168"/>
      <c r="J9" s="168"/>
      <c r="K9" s="168"/>
      <c r="L9" s="168"/>
      <c r="M9" s="79"/>
      <c r="N9" s="79"/>
    </row>
    <row r="10" spans="2:14">
      <c r="B10" s="163"/>
      <c r="C10" s="165"/>
      <c r="D10" s="167"/>
      <c r="E10" s="80">
        <v>0</v>
      </c>
      <c r="F10" s="80">
        <v>1</v>
      </c>
      <c r="G10" s="80">
        <v>2</v>
      </c>
      <c r="H10" s="80">
        <v>3</v>
      </c>
      <c r="I10" s="80">
        <v>4</v>
      </c>
      <c r="J10" s="80">
        <v>5</v>
      </c>
      <c r="K10" s="80">
        <v>6</v>
      </c>
      <c r="L10" s="80">
        <v>7</v>
      </c>
      <c r="M10" s="80">
        <v>8</v>
      </c>
      <c r="N10" s="80">
        <v>9</v>
      </c>
    </row>
    <row r="11" spans="2:14">
      <c r="B11" s="81"/>
      <c r="C11" s="82"/>
      <c r="D11" s="82"/>
      <c r="E11" s="75"/>
      <c r="F11" s="75"/>
      <c r="G11" s="75"/>
      <c r="H11" s="75"/>
      <c r="I11" s="75"/>
      <c r="J11" s="75"/>
      <c r="K11" s="75"/>
      <c r="L11" s="75"/>
      <c r="M11" s="75"/>
      <c r="N11" s="27"/>
    </row>
    <row r="12" spans="2:14">
      <c r="B12" s="81"/>
      <c r="C12" s="82"/>
      <c r="D12" s="82"/>
      <c r="E12" s="75"/>
      <c r="F12" s="75"/>
      <c r="G12" s="75"/>
      <c r="H12" s="75"/>
      <c r="I12" s="75"/>
      <c r="J12" s="75"/>
      <c r="K12" s="75"/>
      <c r="L12" s="75"/>
      <c r="M12" s="75"/>
      <c r="N12" s="27"/>
    </row>
    <row r="13" spans="2:14">
      <c r="B13" s="81"/>
      <c r="C13" s="82"/>
      <c r="D13" s="82"/>
      <c r="E13" s="75"/>
      <c r="F13" s="75"/>
      <c r="G13" s="75"/>
      <c r="H13" s="75"/>
      <c r="I13" s="75"/>
      <c r="J13" s="75"/>
      <c r="K13" s="75"/>
      <c r="L13" s="75"/>
      <c r="M13" s="75"/>
      <c r="N13" s="27"/>
    </row>
    <row r="14" spans="2:14" ht="15.75" thickBot="1">
      <c r="B14" s="141"/>
      <c r="C14" s="142"/>
      <c r="D14" s="142"/>
      <c r="E14" s="143"/>
      <c r="F14" s="143"/>
      <c r="G14" s="143"/>
      <c r="H14" s="143"/>
      <c r="I14" s="143"/>
      <c r="J14" s="143"/>
      <c r="K14" s="143"/>
      <c r="L14" s="143"/>
      <c r="M14" s="75"/>
      <c r="N14" s="27"/>
    </row>
    <row r="15" spans="2:14">
      <c r="B15" s="81"/>
      <c r="C15" s="124"/>
      <c r="D15" s="122"/>
      <c r="E15" s="27"/>
      <c r="F15" s="88"/>
      <c r="G15" s="88"/>
      <c r="H15" s="88"/>
      <c r="I15" s="88"/>
      <c r="J15" s="88"/>
      <c r="K15" s="88"/>
      <c r="L15" s="88"/>
      <c r="M15" s="75"/>
      <c r="N15" s="27"/>
    </row>
    <row r="16" spans="2:14">
      <c r="B16" s="81"/>
      <c r="C16" s="82"/>
      <c r="D16" s="82"/>
      <c r="E16" s="75"/>
      <c r="F16" s="75"/>
      <c r="G16" s="75"/>
      <c r="H16" s="75"/>
      <c r="I16" s="75"/>
      <c r="J16" s="75"/>
      <c r="K16" s="75"/>
      <c r="L16" s="75"/>
      <c r="M16" s="75"/>
      <c r="N16" s="27"/>
    </row>
    <row r="17" spans="2:14">
      <c r="B17" s="137"/>
      <c r="C17" s="82"/>
      <c r="D17" s="82"/>
      <c r="E17" s="75"/>
      <c r="F17" s="75"/>
      <c r="G17" s="75"/>
      <c r="H17" s="75"/>
      <c r="I17" s="75"/>
      <c r="J17" s="75"/>
      <c r="K17" s="75"/>
      <c r="L17" s="75"/>
      <c r="M17" s="75"/>
      <c r="N17" s="27"/>
    </row>
    <row r="18" spans="2:14">
      <c r="B18" s="137"/>
      <c r="C18" s="82"/>
      <c r="D18" s="82"/>
      <c r="E18" s="75"/>
      <c r="F18" s="75"/>
      <c r="G18" s="75"/>
      <c r="H18" s="75"/>
      <c r="I18" s="75"/>
      <c r="J18" s="75"/>
      <c r="K18" s="75"/>
      <c r="L18" s="75"/>
      <c r="M18" s="75"/>
      <c r="N18" s="27"/>
    </row>
    <row r="19" spans="2:14">
      <c r="B19" s="137"/>
      <c r="C19" s="82"/>
      <c r="D19" s="82"/>
      <c r="E19" s="75"/>
      <c r="F19" s="75"/>
      <c r="G19" s="75"/>
      <c r="H19" s="75"/>
      <c r="I19" s="75"/>
      <c r="J19" s="75"/>
      <c r="K19" s="75"/>
      <c r="L19" s="75"/>
      <c r="M19" s="75"/>
      <c r="N19" s="27"/>
    </row>
    <row r="20" spans="2:14">
      <c r="B20" s="161" t="s">
        <v>29</v>
      </c>
      <c r="C20" s="169"/>
      <c r="D20" s="162"/>
      <c r="E20" s="83">
        <f t="shared" ref="E20:K20" si="0">SUM(E15:E19)</f>
        <v>0</v>
      </c>
      <c r="F20" s="83">
        <f t="shared" si="0"/>
        <v>0</v>
      </c>
      <c r="G20" s="83">
        <f t="shared" si="0"/>
        <v>0</v>
      </c>
      <c r="H20" s="83">
        <f t="shared" si="0"/>
        <v>0</v>
      </c>
      <c r="I20" s="83">
        <f t="shared" si="0"/>
        <v>0</v>
      </c>
      <c r="J20" s="83">
        <f t="shared" si="0"/>
        <v>0</v>
      </c>
      <c r="K20" s="83">
        <f t="shared" si="0"/>
        <v>0</v>
      </c>
      <c r="L20" s="83"/>
      <c r="M20" s="75"/>
      <c r="N20" s="27"/>
    </row>
    <row r="21" spans="2:14">
      <c r="B21" s="22"/>
      <c r="C21" s="22"/>
      <c r="D21" s="22"/>
      <c r="E21" s="22"/>
      <c r="F21" s="22"/>
      <c r="G21" s="157">
        <f>SUM(G15:G16)</f>
        <v>0</v>
      </c>
      <c r="H21" s="22"/>
      <c r="I21" s="22"/>
      <c r="J21" s="22"/>
      <c r="K21" s="22"/>
      <c r="L21" s="22"/>
      <c r="M21" s="87"/>
      <c r="N21" s="22"/>
    </row>
    <row r="22" spans="2:14">
      <c r="B22" s="163" t="s">
        <v>51</v>
      </c>
      <c r="C22" s="166" t="s">
        <v>52</v>
      </c>
      <c r="D22" s="166" t="s">
        <v>53</v>
      </c>
      <c r="E22" s="84" t="s">
        <v>1</v>
      </c>
      <c r="F22" s="84"/>
      <c r="G22" s="84"/>
      <c r="H22" s="84"/>
      <c r="I22" s="84"/>
      <c r="J22" s="84"/>
      <c r="K22" s="84"/>
      <c r="L22" s="84"/>
      <c r="M22" s="85"/>
      <c r="N22" s="85"/>
    </row>
    <row r="23" spans="2:14">
      <c r="B23" s="163"/>
      <c r="C23" s="167"/>
      <c r="D23" s="167"/>
      <c r="E23" s="80">
        <v>0</v>
      </c>
      <c r="F23" s="80">
        <v>1</v>
      </c>
      <c r="G23" s="80">
        <v>2</v>
      </c>
      <c r="H23" s="80">
        <v>3</v>
      </c>
      <c r="I23" s="80">
        <v>4</v>
      </c>
      <c r="J23" s="80">
        <v>5</v>
      </c>
      <c r="K23" s="80">
        <v>6</v>
      </c>
      <c r="L23" s="80">
        <v>7</v>
      </c>
      <c r="M23" s="86"/>
      <c r="N23" s="86"/>
    </row>
    <row r="24" spans="2:14">
      <c r="B24" s="81"/>
      <c r="C24" s="81"/>
      <c r="D24" s="82"/>
      <c r="E24" s="88"/>
      <c r="F24" s="75"/>
      <c r="G24" s="27"/>
      <c r="H24" s="27"/>
      <c r="I24" s="27"/>
      <c r="J24" s="27"/>
      <c r="K24" s="27"/>
      <c r="L24" s="27"/>
      <c r="M24" s="87"/>
      <c r="N24" s="87"/>
    </row>
    <row r="25" spans="2:14">
      <c r="B25" s="81"/>
      <c r="C25" s="81"/>
      <c r="D25" s="82"/>
      <c r="E25" s="88"/>
      <c r="F25" s="88"/>
      <c r="G25" s="88"/>
      <c r="H25" s="88"/>
      <c r="I25" s="88"/>
      <c r="J25" s="88"/>
      <c r="K25" s="88"/>
      <c r="L25" s="88"/>
      <c r="M25" s="87"/>
      <c r="N25" s="87"/>
    </row>
    <row r="26" spans="2:14">
      <c r="B26" s="81"/>
      <c r="C26" s="81"/>
      <c r="D26" s="82"/>
      <c r="E26" s="88"/>
      <c r="F26" s="88"/>
      <c r="G26" s="89"/>
      <c r="H26" s="89"/>
      <c r="I26" s="89"/>
      <c r="J26" s="89"/>
      <c r="K26" s="89"/>
      <c r="L26" s="89"/>
      <c r="M26" s="87"/>
      <c r="N26" s="87"/>
    </row>
    <row r="27" spans="2:14">
      <c r="B27" s="81"/>
      <c r="C27" s="81"/>
      <c r="D27" s="82"/>
      <c r="E27" s="88"/>
      <c r="F27" s="75"/>
      <c r="G27" s="75"/>
      <c r="H27" s="75"/>
      <c r="I27" s="75"/>
      <c r="J27" s="75"/>
      <c r="K27" s="75"/>
      <c r="L27" s="75"/>
      <c r="M27" s="87"/>
      <c r="N27" s="87"/>
    </row>
    <row r="28" spans="2:14">
      <c r="B28" s="81"/>
      <c r="C28" s="81"/>
      <c r="D28" s="82"/>
      <c r="E28" s="75"/>
      <c r="F28" s="75"/>
      <c r="G28" s="88"/>
      <c r="H28" s="88"/>
      <c r="I28" s="88"/>
      <c r="J28" s="88"/>
      <c r="K28" s="88"/>
      <c r="L28" s="88"/>
      <c r="M28" s="87"/>
      <c r="N28" s="87"/>
    </row>
    <row r="29" spans="2:14">
      <c r="B29" s="81"/>
      <c r="C29" s="81"/>
      <c r="D29" s="82"/>
      <c r="E29" s="75"/>
      <c r="F29" s="75"/>
      <c r="G29" s="75"/>
      <c r="H29" s="75"/>
      <c r="I29" s="75"/>
      <c r="J29" s="75"/>
      <c r="K29" s="75"/>
      <c r="L29" s="75"/>
      <c r="M29" s="87"/>
      <c r="N29" s="87"/>
    </row>
    <row r="30" spans="2:14">
      <c r="B30" s="81"/>
      <c r="C30" s="81"/>
      <c r="D30" s="82"/>
      <c r="E30" s="75"/>
      <c r="F30" s="75"/>
      <c r="G30" s="75"/>
      <c r="H30" s="75"/>
      <c r="I30" s="75"/>
      <c r="J30" s="75"/>
      <c r="K30" s="75"/>
      <c r="L30" s="75"/>
      <c r="M30" s="87"/>
      <c r="N30" s="87"/>
    </row>
    <row r="31" spans="2:14">
      <c r="B31" s="81"/>
      <c r="C31" s="81"/>
      <c r="D31" s="82"/>
      <c r="E31" s="75"/>
      <c r="F31" s="75"/>
      <c r="G31" s="75"/>
      <c r="H31" s="75"/>
      <c r="I31" s="75"/>
      <c r="J31" s="75"/>
      <c r="K31" s="75"/>
      <c r="L31" s="75"/>
      <c r="M31" s="87"/>
      <c r="N31" s="87"/>
    </row>
    <row r="32" spans="2:14">
      <c r="B32" s="81"/>
      <c r="C32" s="81"/>
      <c r="D32" s="82"/>
      <c r="E32" s="75"/>
      <c r="F32" s="75"/>
      <c r="G32" s="75"/>
      <c r="H32" s="75"/>
      <c r="I32" s="75"/>
      <c r="J32" s="75"/>
      <c r="K32" s="75"/>
      <c r="L32" s="75"/>
      <c r="M32" s="87"/>
      <c r="N32" s="87"/>
    </row>
    <row r="33" spans="2:14">
      <c r="B33" s="138"/>
      <c r="C33" s="139"/>
      <c r="D33" s="139"/>
      <c r="E33" s="140"/>
      <c r="F33" s="140"/>
      <c r="G33" s="140"/>
      <c r="H33" s="140"/>
      <c r="I33" s="140"/>
      <c r="J33" s="140"/>
      <c r="K33" s="140"/>
      <c r="L33" s="140"/>
      <c r="M33" s="75"/>
      <c r="N33" s="27"/>
    </row>
    <row r="34" spans="2:14">
      <c r="B34" s="81"/>
      <c r="C34" s="81"/>
      <c r="D34" s="82"/>
      <c r="E34" s="75"/>
      <c r="F34" s="75"/>
      <c r="G34" s="75"/>
      <c r="H34" s="75"/>
      <c r="I34" s="75"/>
      <c r="J34" s="75"/>
      <c r="K34" s="75"/>
      <c r="L34" s="75"/>
      <c r="M34" s="87"/>
      <c r="N34" s="87"/>
    </row>
    <row r="35" spans="2:14">
      <c r="B35" s="161" t="s">
        <v>29</v>
      </c>
      <c r="C35" s="169"/>
      <c r="D35" s="162"/>
      <c r="E35" s="83">
        <f>SUM(E24:E34)</f>
        <v>0</v>
      </c>
      <c r="F35" s="83">
        <f t="shared" ref="F35:K35" si="1">SUM(F24:F34)</f>
        <v>0</v>
      </c>
      <c r="G35" s="83">
        <f t="shared" si="1"/>
        <v>0</v>
      </c>
      <c r="H35" s="83">
        <f t="shared" si="1"/>
        <v>0</v>
      </c>
      <c r="I35" s="83">
        <f t="shared" si="1"/>
        <v>0</v>
      </c>
      <c r="J35" s="83">
        <f t="shared" si="1"/>
        <v>0</v>
      </c>
      <c r="K35" s="83">
        <f t="shared" si="1"/>
        <v>0</v>
      </c>
      <c r="L35" s="83"/>
      <c r="M35" s="87"/>
      <c r="N35" s="87"/>
    </row>
    <row r="37" spans="2:14">
      <c r="B37" s="164" t="s">
        <v>54</v>
      </c>
      <c r="C37" s="166" t="s">
        <v>0</v>
      </c>
      <c r="D37" s="175" t="s">
        <v>1</v>
      </c>
      <c r="E37" s="176"/>
      <c r="F37" s="176"/>
      <c r="G37" s="176"/>
      <c r="H37" s="176"/>
      <c r="I37" s="176"/>
      <c r="J37" s="176"/>
      <c r="K37" s="176"/>
      <c r="L37" s="176"/>
      <c r="M37" s="177"/>
    </row>
    <row r="38" spans="2:14">
      <c r="B38" s="165"/>
      <c r="C38" s="167"/>
      <c r="D38" s="76">
        <v>1</v>
      </c>
      <c r="E38" s="76">
        <v>2</v>
      </c>
      <c r="F38" s="76">
        <v>3</v>
      </c>
      <c r="G38" s="76">
        <v>4</v>
      </c>
      <c r="H38" s="76">
        <v>5</v>
      </c>
      <c r="I38" s="76">
        <v>6</v>
      </c>
      <c r="J38" s="76">
        <v>7</v>
      </c>
      <c r="K38" s="76">
        <v>8</v>
      </c>
      <c r="L38" s="76">
        <v>9</v>
      </c>
      <c r="M38" s="76">
        <v>10</v>
      </c>
    </row>
    <row r="39" spans="2:14">
      <c r="B39" s="32" t="s">
        <v>2</v>
      </c>
      <c r="C39" s="31" t="s">
        <v>3</v>
      </c>
      <c r="D39" s="52">
        <f>C3</f>
        <v>0</v>
      </c>
      <c r="E39" s="52">
        <f t="shared" ref="E39:I39" si="2">D3</f>
        <v>0</v>
      </c>
      <c r="F39" s="52">
        <f t="shared" si="2"/>
        <v>0</v>
      </c>
      <c r="G39" s="52">
        <f t="shared" si="2"/>
        <v>0</v>
      </c>
      <c r="H39" s="52">
        <f t="shared" si="2"/>
        <v>0</v>
      </c>
      <c r="I39" s="52">
        <f t="shared" si="2"/>
        <v>0</v>
      </c>
      <c r="J39" s="52"/>
      <c r="K39" s="52"/>
      <c r="L39" s="52"/>
      <c r="M39" s="52"/>
    </row>
    <row r="40" spans="2:14">
      <c r="B40" s="32" t="s">
        <v>98</v>
      </c>
      <c r="C40" s="31" t="s">
        <v>3</v>
      </c>
      <c r="D40" s="52">
        <f>C4</f>
        <v>0</v>
      </c>
      <c r="E40" s="52">
        <f t="shared" ref="E40:I40" si="3">D4</f>
        <v>0</v>
      </c>
      <c r="F40" s="52">
        <f t="shared" si="3"/>
        <v>0</v>
      </c>
      <c r="G40" s="52">
        <f t="shared" si="3"/>
        <v>0</v>
      </c>
      <c r="H40" s="52">
        <f t="shared" si="3"/>
        <v>0</v>
      </c>
      <c r="I40" s="52">
        <f t="shared" si="3"/>
        <v>0</v>
      </c>
      <c r="J40" s="52"/>
      <c r="K40" s="52"/>
      <c r="L40" s="52"/>
      <c r="M40" s="52"/>
    </row>
    <row r="41" spans="2:14">
      <c r="B41" s="32" t="s">
        <v>4</v>
      </c>
      <c r="C41" s="31" t="s">
        <v>5</v>
      </c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68"/>
    </row>
    <row r="42" spans="2:14">
      <c r="B42" s="32" t="s">
        <v>96</v>
      </c>
      <c r="C42" s="31" t="s">
        <v>5</v>
      </c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62"/>
    </row>
    <row r="43" spans="2:14">
      <c r="B43" s="22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62"/>
    </row>
    <row r="45" spans="2:14">
      <c r="B45" s="170" t="s">
        <v>37</v>
      </c>
      <c r="C45" s="171" t="s">
        <v>0</v>
      </c>
      <c r="D45" s="172" t="s">
        <v>1</v>
      </c>
      <c r="E45" s="173"/>
      <c r="F45" s="173"/>
      <c r="G45" s="173"/>
      <c r="H45" s="173"/>
      <c r="I45" s="173"/>
      <c r="J45" s="173"/>
      <c r="K45" s="173"/>
      <c r="L45" s="173"/>
      <c r="M45" s="174"/>
    </row>
    <row r="46" spans="2:14">
      <c r="B46" s="170"/>
      <c r="C46" s="171"/>
      <c r="D46" s="77">
        <v>1</v>
      </c>
      <c r="E46" s="77">
        <v>2</v>
      </c>
      <c r="F46" s="77">
        <v>3</v>
      </c>
      <c r="G46" s="77">
        <v>4</v>
      </c>
      <c r="H46" s="77">
        <v>5</v>
      </c>
      <c r="I46" s="77">
        <v>6</v>
      </c>
      <c r="J46" s="77">
        <v>7</v>
      </c>
      <c r="K46" s="77">
        <v>8</v>
      </c>
      <c r="L46" s="77">
        <v>9</v>
      </c>
      <c r="M46" s="77">
        <v>10</v>
      </c>
    </row>
    <row r="47" spans="2:14">
      <c r="B47" s="126" t="s">
        <v>99</v>
      </c>
      <c r="C47" s="127"/>
      <c r="D47" s="133">
        <f>D39*D41</f>
        <v>0</v>
      </c>
      <c r="E47" s="133">
        <f t="shared" ref="E47:I47" si="4">E39*E41</f>
        <v>0</v>
      </c>
      <c r="F47" s="133">
        <f t="shared" si="4"/>
        <v>0</v>
      </c>
      <c r="G47" s="133">
        <f t="shared" si="4"/>
        <v>0</v>
      </c>
      <c r="H47" s="133">
        <f t="shared" si="4"/>
        <v>0</v>
      </c>
      <c r="I47" s="133">
        <f t="shared" si="4"/>
        <v>0</v>
      </c>
      <c r="J47" s="133"/>
      <c r="K47" s="132"/>
      <c r="L47" s="132"/>
      <c r="M47" s="132"/>
    </row>
    <row r="48" spans="2:14">
      <c r="B48" s="126" t="s">
        <v>100</v>
      </c>
      <c r="C48" s="127"/>
      <c r="D48" s="134">
        <f>D40*D42</f>
        <v>0</v>
      </c>
      <c r="E48" s="134">
        <f t="shared" ref="E48:I48" si="5">E40*E42</f>
        <v>0</v>
      </c>
      <c r="F48" s="134">
        <f t="shared" si="5"/>
        <v>0</v>
      </c>
      <c r="G48" s="134">
        <f t="shared" si="5"/>
        <v>0</v>
      </c>
      <c r="H48" s="134">
        <f t="shared" si="5"/>
        <v>0</v>
      </c>
      <c r="I48" s="134">
        <f t="shared" si="5"/>
        <v>0</v>
      </c>
      <c r="J48" s="134"/>
      <c r="K48" s="132"/>
      <c r="L48" s="132"/>
      <c r="M48" s="132"/>
    </row>
    <row r="49" spans="2:14" ht="15" customHeight="1">
      <c r="B49" s="53" t="s">
        <v>38</v>
      </c>
      <c r="C49" s="77">
        <v>1</v>
      </c>
      <c r="D49" s="135">
        <f>SUM(D47:D48)</f>
        <v>0</v>
      </c>
      <c r="E49" s="135">
        <f t="shared" ref="E49:I49" si="6">SUM(E47:E48)</f>
        <v>0</v>
      </c>
      <c r="F49" s="135">
        <f t="shared" si="6"/>
        <v>0</v>
      </c>
      <c r="G49" s="135">
        <f t="shared" si="6"/>
        <v>0</v>
      </c>
      <c r="H49" s="135">
        <f t="shared" si="6"/>
        <v>0</v>
      </c>
      <c r="I49" s="135">
        <f t="shared" si="6"/>
        <v>0</v>
      </c>
      <c r="J49" s="135"/>
      <c r="K49" s="52"/>
      <c r="L49" s="52"/>
      <c r="M49" s="52"/>
    </row>
    <row r="50" spans="2:14" ht="15" customHeight="1">
      <c r="N50" s="62"/>
    </row>
    <row r="51" spans="2:14">
      <c r="B51" s="80" t="s">
        <v>55</v>
      </c>
      <c r="C51" s="80" t="s">
        <v>103</v>
      </c>
      <c r="D51" s="80"/>
      <c r="E51" s="91"/>
      <c r="N51" s="62"/>
    </row>
    <row r="52" spans="2:14">
      <c r="B52" s="78" t="s">
        <v>89</v>
      </c>
      <c r="C52" s="31">
        <v>3</v>
      </c>
      <c r="D52" s="75">
        <f>E24</f>
        <v>0</v>
      </c>
      <c r="E52" s="91"/>
      <c r="N52" s="62"/>
    </row>
    <row r="53" spans="2:14">
      <c r="B53" s="78" t="s">
        <v>101</v>
      </c>
      <c r="C53" s="31">
        <v>4</v>
      </c>
      <c r="D53" s="75">
        <f>E27</f>
        <v>0</v>
      </c>
      <c r="E53" s="91"/>
      <c r="N53" s="62"/>
    </row>
    <row r="54" spans="2:14">
      <c r="B54" s="78" t="s">
        <v>90</v>
      </c>
      <c r="C54" s="31">
        <v>4</v>
      </c>
      <c r="D54" s="75">
        <f>E29</f>
        <v>0</v>
      </c>
      <c r="E54" s="91"/>
      <c r="N54" s="62"/>
    </row>
    <row r="55" spans="2:14">
      <c r="B55" s="78" t="s">
        <v>102</v>
      </c>
      <c r="C55" s="31">
        <v>3</v>
      </c>
      <c r="D55" s="75">
        <f>E28+E30</f>
        <v>0</v>
      </c>
    </row>
    <row r="56" spans="2:14">
      <c r="B56" s="78" t="s">
        <v>104</v>
      </c>
      <c r="C56" s="154">
        <v>1</v>
      </c>
      <c r="D56" s="75">
        <f>E26</f>
        <v>0</v>
      </c>
    </row>
    <row r="57" spans="2:14">
      <c r="B57" s="78" t="s">
        <v>105</v>
      </c>
      <c r="C57" s="155">
        <v>1.4999999999999999E-2</v>
      </c>
      <c r="D57" s="75">
        <f>(F35+F20)</f>
        <v>0</v>
      </c>
    </row>
    <row r="58" spans="2:14">
      <c r="B58" s="161" t="s">
        <v>29</v>
      </c>
      <c r="C58" s="162"/>
      <c r="D58" s="156">
        <f>SUM(D52:D57)</f>
        <v>0</v>
      </c>
    </row>
  </sheetData>
  <mergeCells count="16">
    <mergeCell ref="B58:C58"/>
    <mergeCell ref="B9:B10"/>
    <mergeCell ref="C9:C10"/>
    <mergeCell ref="D9:D10"/>
    <mergeCell ref="E9:L9"/>
    <mergeCell ref="B20:D20"/>
    <mergeCell ref="B22:B23"/>
    <mergeCell ref="C22:C23"/>
    <mergeCell ref="D22:D23"/>
    <mergeCell ref="B35:D35"/>
    <mergeCell ref="B45:B46"/>
    <mergeCell ref="C45:C46"/>
    <mergeCell ref="D45:M45"/>
    <mergeCell ref="B37:B38"/>
    <mergeCell ref="C37:C38"/>
    <mergeCell ref="D37:M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T41"/>
  <sheetViews>
    <sheetView showGridLines="0" zoomScale="70" zoomScaleNormal="70" workbookViewId="0">
      <selection activeCell="G26" sqref="G26"/>
    </sheetView>
  </sheetViews>
  <sheetFormatPr baseColWidth="10" defaultRowHeight="15"/>
  <cols>
    <col min="1" max="1" width="29.28515625" bestFit="1" customWidth="1"/>
    <col min="2" max="2" width="16" customWidth="1"/>
    <col min="3" max="3" width="17.42578125" customWidth="1"/>
    <col min="4" max="4" width="13.85546875" customWidth="1"/>
    <col min="5" max="5" width="16" bestFit="1" customWidth="1"/>
    <col min="6" max="6" width="16.7109375" customWidth="1"/>
    <col min="7" max="7" width="14.28515625" bestFit="1" customWidth="1"/>
    <col min="8" max="13" width="13.140625" bestFit="1" customWidth="1"/>
    <col min="14" max="14" width="13.42578125" customWidth="1"/>
    <col min="15" max="15" width="13.140625" bestFit="1" customWidth="1"/>
    <col min="16" max="18" width="13.42578125" customWidth="1"/>
    <col min="19" max="19" width="13.42578125" bestFit="1" customWidth="1"/>
  </cols>
  <sheetData>
    <row r="1" spans="1:20" ht="15.75" thickBot="1"/>
    <row r="2" spans="1:20" ht="38.25">
      <c r="A2" s="180" t="s">
        <v>12</v>
      </c>
      <c r="B2" s="3" t="s">
        <v>7</v>
      </c>
      <c r="C2" s="3" t="s">
        <v>13</v>
      </c>
      <c r="D2" s="3" t="s">
        <v>14</v>
      </c>
      <c r="E2" s="3" t="s">
        <v>15</v>
      </c>
      <c r="F2" s="28" t="s">
        <v>16</v>
      </c>
      <c r="G2" s="182" t="s">
        <v>17</v>
      </c>
      <c r="H2" s="183"/>
      <c r="I2" s="183"/>
      <c r="J2" s="183"/>
      <c r="K2" s="183"/>
      <c r="L2" s="183"/>
      <c r="M2" s="183"/>
      <c r="N2" s="183"/>
      <c r="O2" s="183"/>
      <c r="P2" s="183"/>
      <c r="Q2" s="184"/>
      <c r="R2" s="184"/>
      <c r="S2" s="185"/>
    </row>
    <row r="3" spans="1:20" ht="18.75" thickBot="1">
      <c r="A3" s="181"/>
      <c r="B3" s="12" t="s">
        <v>18</v>
      </c>
      <c r="C3" s="12" t="s">
        <v>19</v>
      </c>
      <c r="D3" s="12" t="s">
        <v>20</v>
      </c>
      <c r="E3" s="12" t="s">
        <v>20</v>
      </c>
      <c r="F3" s="29" t="s">
        <v>21</v>
      </c>
      <c r="G3" s="34">
        <v>0</v>
      </c>
      <c r="H3" s="13">
        <v>1</v>
      </c>
      <c r="I3" s="13">
        <v>2</v>
      </c>
      <c r="J3" s="13">
        <v>3</v>
      </c>
      <c r="K3" s="13">
        <v>4</v>
      </c>
      <c r="L3" s="13">
        <v>5</v>
      </c>
      <c r="M3" s="13">
        <v>6</v>
      </c>
      <c r="N3" s="13">
        <v>7</v>
      </c>
      <c r="O3" s="13"/>
      <c r="P3" s="13"/>
      <c r="Q3" s="69"/>
      <c r="R3" s="69"/>
      <c r="S3" s="14"/>
      <c r="T3" s="63" t="s">
        <v>35</v>
      </c>
    </row>
    <row r="4" spans="1:20">
      <c r="A4" s="24">
        <f>Activos!B6</f>
        <v>0</v>
      </c>
      <c r="B4" s="8"/>
      <c r="C4" s="8">
        <f>Activos!E6</f>
        <v>0</v>
      </c>
      <c r="D4" s="8">
        <f>Activos!F6</f>
        <v>0</v>
      </c>
      <c r="E4" s="8">
        <f>Activos!G6</f>
        <v>0</v>
      </c>
      <c r="F4" s="8">
        <f>Activos!H6</f>
        <v>0</v>
      </c>
      <c r="G4" s="9">
        <f>C4</f>
        <v>0</v>
      </c>
      <c r="H4" s="10"/>
      <c r="I4" s="10"/>
      <c r="J4" s="10"/>
      <c r="K4" s="10"/>
      <c r="L4" s="151"/>
      <c r="M4" s="10"/>
      <c r="N4" s="8"/>
      <c r="O4" s="9"/>
      <c r="P4" s="10"/>
      <c r="Q4" s="70"/>
      <c r="R4" s="70"/>
      <c r="S4" s="11"/>
      <c r="T4" s="63"/>
    </row>
    <row r="5" spans="1:20">
      <c r="A5" s="24">
        <f>Activos!B7</f>
        <v>0</v>
      </c>
      <c r="B5" s="8"/>
      <c r="C5" s="8">
        <f>Activos!E7</f>
        <v>0</v>
      </c>
      <c r="D5" s="8">
        <f>Activos!F7</f>
        <v>0</v>
      </c>
      <c r="E5" s="8">
        <f>Activos!G7</f>
        <v>0</v>
      </c>
      <c r="F5" s="8">
        <f>Activos!H7</f>
        <v>0</v>
      </c>
      <c r="G5" s="9">
        <f>C5</f>
        <v>0</v>
      </c>
      <c r="H5" s="1"/>
      <c r="I5" s="1"/>
      <c r="K5" s="1"/>
      <c r="L5" s="27"/>
      <c r="M5" s="1"/>
      <c r="N5" s="27"/>
      <c r="O5" s="1"/>
      <c r="P5" s="1"/>
      <c r="Q5" s="71"/>
      <c r="R5" s="71"/>
      <c r="S5" s="35"/>
      <c r="T5" s="63"/>
    </row>
    <row r="6" spans="1:20">
      <c r="A6" s="24">
        <f>Activos!B8</f>
        <v>0</v>
      </c>
      <c r="B6" s="8"/>
      <c r="C6" s="8">
        <f>Activos!E8</f>
        <v>0</v>
      </c>
      <c r="D6" s="8">
        <f>Activos!F8</f>
        <v>0</v>
      </c>
      <c r="E6" s="8">
        <f>Activos!G8</f>
        <v>0</v>
      </c>
      <c r="F6" s="8">
        <f>Activos!H8</f>
        <v>0</v>
      </c>
      <c r="G6" s="9">
        <f>C6</f>
        <v>0</v>
      </c>
      <c r="H6" s="1"/>
      <c r="I6" s="1"/>
      <c r="J6" s="1"/>
      <c r="K6" s="1"/>
      <c r="L6" s="10"/>
      <c r="M6" s="144"/>
      <c r="O6" s="1"/>
      <c r="P6" s="1"/>
      <c r="Q6" s="71"/>
      <c r="R6" s="71"/>
      <c r="S6" s="35"/>
      <c r="T6" s="63"/>
    </row>
    <row r="7" spans="1:20">
      <c r="A7" s="24">
        <f>Activos!B9</f>
        <v>0</v>
      </c>
      <c r="B7" s="8"/>
      <c r="C7" s="8">
        <f>Activos!E9</f>
        <v>0</v>
      </c>
      <c r="D7" s="8">
        <f>Activos!F9</f>
        <v>0</v>
      </c>
      <c r="E7" s="8">
        <f>Activos!G9</f>
        <v>0</v>
      </c>
      <c r="F7" s="8">
        <f>Activos!H9</f>
        <v>0</v>
      </c>
      <c r="G7" s="9"/>
      <c r="H7" s="1"/>
      <c r="I7" s="1"/>
      <c r="J7" s="1"/>
      <c r="K7" s="1"/>
      <c r="L7" s="1"/>
      <c r="M7" s="1"/>
      <c r="N7" s="1"/>
      <c r="O7" s="1"/>
      <c r="P7" s="1"/>
      <c r="Q7" s="71"/>
      <c r="R7" s="71"/>
      <c r="S7" s="7"/>
      <c r="T7" s="63"/>
    </row>
    <row r="8" spans="1:20" ht="15.75" thickBot="1">
      <c r="A8" s="20" t="s">
        <v>29</v>
      </c>
      <c r="B8" s="4"/>
      <c r="C8" s="5"/>
      <c r="D8" s="6"/>
      <c r="E8" s="6"/>
      <c r="F8" s="30"/>
      <c r="G8" s="26">
        <f t="shared" ref="G8:N8" si="0">SUM(G4:G7)</f>
        <v>0</v>
      </c>
      <c r="H8" s="17">
        <f t="shared" si="0"/>
        <v>0</v>
      </c>
      <c r="I8" s="17">
        <f t="shared" si="0"/>
        <v>0</v>
      </c>
      <c r="J8" s="17">
        <f t="shared" si="0"/>
        <v>0</v>
      </c>
      <c r="K8" s="17">
        <f>SUM(K4:K7)</f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/>
      <c r="P8" s="17"/>
      <c r="Q8" s="17"/>
      <c r="R8" s="17"/>
      <c r="S8" s="36"/>
      <c r="T8" s="63"/>
    </row>
    <row r="9" spans="1:20" ht="7.5" customHeight="1">
      <c r="T9" s="64">
        <f>SUM(T4:T8)</f>
        <v>0</v>
      </c>
    </row>
    <row r="10" spans="1:20" ht="15.75" thickBot="1"/>
    <row r="11" spans="1:20" ht="38.25">
      <c r="A11" s="180" t="s">
        <v>12</v>
      </c>
      <c r="B11" s="3" t="s">
        <v>7</v>
      </c>
      <c r="C11" s="3" t="s">
        <v>13</v>
      </c>
      <c r="D11" s="3" t="s">
        <v>14</v>
      </c>
      <c r="E11" s="3" t="s">
        <v>15</v>
      </c>
      <c r="F11" s="28" t="s">
        <v>16</v>
      </c>
      <c r="G11" s="182" t="s">
        <v>22</v>
      </c>
      <c r="H11" s="183"/>
      <c r="I11" s="183"/>
      <c r="J11" s="183"/>
      <c r="K11" s="183"/>
      <c r="L11" s="183"/>
      <c r="M11" s="183"/>
      <c r="N11" s="183"/>
      <c r="O11" s="183"/>
      <c r="P11" s="183"/>
      <c r="Q11" s="184"/>
      <c r="R11" s="184"/>
      <c r="S11" s="185"/>
    </row>
    <row r="12" spans="1:20" ht="18.75" thickBot="1">
      <c r="A12" s="181"/>
      <c r="B12" s="12" t="s">
        <v>18</v>
      </c>
      <c r="C12" s="12" t="s">
        <v>19</v>
      </c>
      <c r="D12" s="12" t="s">
        <v>20</v>
      </c>
      <c r="E12" s="12" t="s">
        <v>20</v>
      </c>
      <c r="F12" s="29" t="s">
        <v>21</v>
      </c>
      <c r="G12" s="34">
        <v>0</v>
      </c>
      <c r="H12" s="13">
        <v>1</v>
      </c>
      <c r="I12" s="13">
        <v>2</v>
      </c>
      <c r="J12" s="13">
        <v>3</v>
      </c>
      <c r="K12" s="13">
        <v>4</v>
      </c>
      <c r="L12" s="16">
        <v>5</v>
      </c>
      <c r="M12" s="13">
        <v>6</v>
      </c>
      <c r="N12" s="13">
        <v>7</v>
      </c>
      <c r="O12" s="13"/>
      <c r="P12" s="13"/>
      <c r="Q12" s="69"/>
      <c r="R12" s="69"/>
      <c r="S12" s="14"/>
      <c r="T12" s="63" t="s">
        <v>35</v>
      </c>
    </row>
    <row r="13" spans="1:20">
      <c r="A13" s="24">
        <f>A4</f>
        <v>0</v>
      </c>
      <c r="B13" s="146">
        <f t="shared" ref="B13:F13" si="1">B4</f>
        <v>0</v>
      </c>
      <c r="C13" s="146">
        <f t="shared" si="1"/>
        <v>0</v>
      </c>
      <c r="D13" s="146">
        <f t="shared" si="1"/>
        <v>0</v>
      </c>
      <c r="E13" s="146">
        <f t="shared" si="1"/>
        <v>0</v>
      </c>
      <c r="F13" s="146">
        <f t="shared" si="1"/>
        <v>0</v>
      </c>
      <c r="G13" s="37"/>
      <c r="H13" s="15" t="e">
        <f>$C$13/$D$13</f>
        <v>#DIV/0!</v>
      </c>
      <c r="I13" s="15" t="e">
        <f t="shared" ref="I13:M13" si="2">$C$13/$D$13</f>
        <v>#DIV/0!</v>
      </c>
      <c r="J13" s="15" t="e">
        <f t="shared" si="2"/>
        <v>#DIV/0!</v>
      </c>
      <c r="K13" s="15" t="e">
        <f t="shared" si="2"/>
        <v>#DIV/0!</v>
      </c>
      <c r="L13" s="15" t="e">
        <f t="shared" si="2"/>
        <v>#DIV/0!</v>
      </c>
      <c r="M13" s="15" t="e">
        <f t="shared" si="2"/>
        <v>#DIV/0!</v>
      </c>
      <c r="N13" s="15"/>
      <c r="O13" s="15"/>
      <c r="P13" s="15"/>
      <c r="Q13" s="72"/>
      <c r="R13" s="72"/>
      <c r="S13" s="38"/>
      <c r="T13" s="63"/>
    </row>
    <row r="14" spans="1:20">
      <c r="A14" s="24">
        <f t="shared" ref="A14:F14" si="3">A5</f>
        <v>0</v>
      </c>
      <c r="B14" s="146">
        <f t="shared" si="3"/>
        <v>0</v>
      </c>
      <c r="C14" s="146">
        <f t="shared" si="3"/>
        <v>0</v>
      </c>
      <c r="D14" s="146">
        <f t="shared" si="3"/>
        <v>0</v>
      </c>
      <c r="E14" s="146">
        <f t="shared" si="3"/>
        <v>0</v>
      </c>
      <c r="F14" s="146">
        <f t="shared" si="3"/>
        <v>0</v>
      </c>
      <c r="G14" s="39"/>
      <c r="H14" s="2"/>
      <c r="I14" s="2"/>
      <c r="J14" s="2"/>
      <c r="K14" s="2"/>
      <c r="L14" s="2"/>
      <c r="M14" s="2"/>
      <c r="N14" s="2"/>
      <c r="O14" s="2"/>
      <c r="P14" s="2"/>
      <c r="Q14" s="73"/>
      <c r="R14" s="73"/>
      <c r="S14" s="40"/>
      <c r="T14" s="63"/>
    </row>
    <row r="15" spans="1:20">
      <c r="A15" s="24">
        <f t="shared" ref="A15:F15" si="4">A6</f>
        <v>0</v>
      </c>
      <c r="B15" s="146">
        <f t="shared" si="4"/>
        <v>0</v>
      </c>
      <c r="C15" s="146">
        <f t="shared" si="4"/>
        <v>0</v>
      </c>
      <c r="D15" s="146">
        <f t="shared" si="4"/>
        <v>0</v>
      </c>
      <c r="E15" s="146">
        <f t="shared" si="4"/>
        <v>0</v>
      </c>
      <c r="F15" s="146">
        <f t="shared" si="4"/>
        <v>0</v>
      </c>
      <c r="G15" s="39"/>
      <c r="H15" s="2" t="e">
        <f>$C$15/$D$15</f>
        <v>#DIV/0!</v>
      </c>
      <c r="I15" s="2" t="e">
        <f t="shared" ref="I15:L15" si="5">$C$15/$D$15</f>
        <v>#DIV/0!</v>
      </c>
      <c r="J15" s="2" t="e">
        <f t="shared" si="5"/>
        <v>#DIV/0!</v>
      </c>
      <c r="K15" s="2" t="e">
        <f t="shared" si="5"/>
        <v>#DIV/0!</v>
      </c>
      <c r="L15" s="2" t="e">
        <f t="shared" si="5"/>
        <v>#DIV/0!</v>
      </c>
      <c r="M15" s="2" t="e">
        <f>$C$15/$D$15</f>
        <v>#DIV/0!</v>
      </c>
      <c r="N15" s="2"/>
      <c r="O15" s="2"/>
      <c r="P15" s="2"/>
      <c r="Q15" s="73"/>
      <c r="R15" s="73"/>
      <c r="S15" s="40"/>
      <c r="T15" s="63"/>
    </row>
    <row r="16" spans="1:20">
      <c r="A16" s="24">
        <f t="shared" ref="A16:F16" si="6">A7</f>
        <v>0</v>
      </c>
      <c r="B16" s="146">
        <f t="shared" si="6"/>
        <v>0</v>
      </c>
      <c r="C16" s="146">
        <f t="shared" si="6"/>
        <v>0</v>
      </c>
      <c r="D16" s="146">
        <f t="shared" si="6"/>
        <v>0</v>
      </c>
      <c r="E16" s="146">
        <f t="shared" si="6"/>
        <v>0</v>
      </c>
      <c r="F16" s="146">
        <f t="shared" si="6"/>
        <v>0</v>
      </c>
      <c r="G16" s="39"/>
      <c r="H16" s="2"/>
      <c r="I16" s="2"/>
      <c r="J16" s="2"/>
      <c r="K16" s="2"/>
      <c r="L16" s="2"/>
      <c r="M16" s="2"/>
      <c r="N16" s="2"/>
      <c r="O16" s="2"/>
      <c r="P16" s="2"/>
      <c r="Q16" s="73"/>
      <c r="R16" s="73"/>
      <c r="S16" s="40"/>
      <c r="T16" s="63"/>
    </row>
    <row r="17" spans="1:20" ht="15.75" thickBot="1">
      <c r="A17" s="21" t="s">
        <v>29</v>
      </c>
      <c r="B17" s="147"/>
      <c r="C17" s="148"/>
      <c r="D17" s="149"/>
      <c r="E17" s="149"/>
      <c r="F17" s="150"/>
      <c r="G17" s="26">
        <f t="shared" ref="G17:M17" si="7">SUM(G13:G16)</f>
        <v>0</v>
      </c>
      <c r="H17" s="26" t="e">
        <f t="shared" si="7"/>
        <v>#DIV/0!</v>
      </c>
      <c r="I17" s="26" t="e">
        <f t="shared" si="7"/>
        <v>#DIV/0!</v>
      </c>
      <c r="J17" s="26" t="e">
        <f t="shared" si="7"/>
        <v>#DIV/0!</v>
      </c>
      <c r="K17" s="26" t="e">
        <f t="shared" si="7"/>
        <v>#DIV/0!</v>
      </c>
      <c r="L17" s="26" t="e">
        <f t="shared" si="7"/>
        <v>#DIV/0!</v>
      </c>
      <c r="M17" s="26" t="e">
        <f t="shared" si="7"/>
        <v>#DIV/0!</v>
      </c>
      <c r="N17" s="26">
        <f>SUM(N13:N16)</f>
        <v>0</v>
      </c>
      <c r="O17" s="26"/>
      <c r="P17" s="26"/>
      <c r="Q17" s="26"/>
      <c r="R17" s="26"/>
      <c r="S17" s="26"/>
      <c r="T17" s="63"/>
    </row>
    <row r="18" spans="1:20" ht="10.5" customHeight="1">
      <c r="T18" s="64">
        <f>SUM(T13:T17)</f>
        <v>0</v>
      </c>
    </row>
    <row r="19" spans="1:20" ht="11.25" customHeight="1" thickBot="1"/>
    <row r="20" spans="1:20" ht="38.25">
      <c r="A20" s="180" t="s">
        <v>12</v>
      </c>
      <c r="B20" s="3" t="s">
        <v>7</v>
      </c>
      <c r="C20" s="3" t="s">
        <v>13</v>
      </c>
      <c r="D20" s="3" t="s">
        <v>14</v>
      </c>
      <c r="E20" s="3" t="s">
        <v>15</v>
      </c>
      <c r="F20" s="28" t="s">
        <v>16</v>
      </c>
      <c r="G20" s="182" t="s">
        <v>23</v>
      </c>
      <c r="H20" s="183"/>
      <c r="I20" s="183"/>
      <c r="J20" s="183"/>
      <c r="K20" s="183"/>
      <c r="L20" s="183"/>
      <c r="M20" s="183"/>
      <c r="N20" s="183"/>
      <c r="O20" s="183"/>
      <c r="P20" s="183"/>
      <c r="Q20" s="184"/>
      <c r="R20" s="184"/>
      <c r="S20" s="185"/>
    </row>
    <row r="21" spans="1:20" ht="18.75" thickBot="1">
      <c r="A21" s="181"/>
      <c r="B21" s="12" t="s">
        <v>18</v>
      </c>
      <c r="C21" s="12" t="s">
        <v>19</v>
      </c>
      <c r="D21" s="12" t="s">
        <v>20</v>
      </c>
      <c r="E21" s="12" t="s">
        <v>20</v>
      </c>
      <c r="F21" s="29" t="s">
        <v>21</v>
      </c>
      <c r="G21" s="34">
        <v>0</v>
      </c>
      <c r="H21" s="13">
        <v>1</v>
      </c>
      <c r="I21" s="13">
        <v>2</v>
      </c>
      <c r="J21" s="16">
        <v>3</v>
      </c>
      <c r="K21" s="13">
        <v>4</v>
      </c>
      <c r="L21" s="13">
        <v>5</v>
      </c>
      <c r="M21" s="16">
        <v>6</v>
      </c>
      <c r="N21" s="13">
        <v>7</v>
      </c>
      <c r="O21" s="13"/>
      <c r="P21" s="16"/>
      <c r="Q21" s="69"/>
      <c r="R21" s="69"/>
      <c r="S21" s="14"/>
      <c r="T21" s="63" t="s">
        <v>35</v>
      </c>
    </row>
    <row r="22" spans="1:20">
      <c r="A22" s="24">
        <f>A13</f>
        <v>0</v>
      </c>
      <c r="B22" s="146">
        <f t="shared" ref="B22:F22" si="8">B13</f>
        <v>0</v>
      </c>
      <c r="C22" s="146">
        <f t="shared" si="8"/>
        <v>0</v>
      </c>
      <c r="D22" s="146">
        <f t="shared" si="8"/>
        <v>0</v>
      </c>
      <c r="E22" s="146">
        <f t="shared" si="8"/>
        <v>0</v>
      </c>
      <c r="F22" s="146">
        <f t="shared" si="8"/>
        <v>0</v>
      </c>
      <c r="G22" s="37"/>
      <c r="H22" s="15"/>
      <c r="I22" s="15"/>
      <c r="J22" s="15"/>
      <c r="K22" s="15"/>
      <c r="L22" s="15"/>
      <c r="M22" s="15" t="e">
        <f>H13*(D13-M12)</f>
        <v>#DIV/0!</v>
      </c>
      <c r="N22" s="151"/>
      <c r="O22" s="15"/>
      <c r="P22" s="15"/>
      <c r="Q22" s="72"/>
      <c r="R22" s="72"/>
      <c r="S22" s="38"/>
      <c r="T22" s="63"/>
    </row>
    <row r="23" spans="1:20">
      <c r="A23" s="24">
        <f t="shared" ref="A23:F23" si="9">A14</f>
        <v>0</v>
      </c>
      <c r="B23" s="146">
        <f t="shared" si="9"/>
        <v>0</v>
      </c>
      <c r="C23" s="146">
        <f t="shared" si="9"/>
        <v>0</v>
      </c>
      <c r="D23" s="146">
        <f t="shared" si="9"/>
        <v>0</v>
      </c>
      <c r="E23" s="146">
        <f t="shared" si="9"/>
        <v>0</v>
      </c>
      <c r="F23" s="146">
        <f t="shared" si="9"/>
        <v>0</v>
      </c>
      <c r="G23" s="39"/>
      <c r="H23" s="2"/>
      <c r="I23" s="2"/>
      <c r="J23" s="2"/>
      <c r="K23" s="2"/>
      <c r="L23" s="2"/>
      <c r="M23" s="2" t="e">
        <f>H15*(D24-M12)</f>
        <v>#DIV/0!</v>
      </c>
      <c r="N23" s="27"/>
      <c r="O23" s="2"/>
      <c r="P23" s="2"/>
      <c r="Q23" s="73"/>
      <c r="R23" s="73"/>
      <c r="S23" s="40"/>
      <c r="T23" s="63"/>
    </row>
    <row r="24" spans="1:20">
      <c r="A24" s="24">
        <f t="shared" ref="A24:F24" si="10">A15</f>
        <v>0</v>
      </c>
      <c r="B24" s="146">
        <f t="shared" si="10"/>
        <v>0</v>
      </c>
      <c r="C24" s="146">
        <f t="shared" si="10"/>
        <v>0</v>
      </c>
      <c r="D24" s="146">
        <f t="shared" si="10"/>
        <v>0</v>
      </c>
      <c r="E24" s="146">
        <f t="shared" si="10"/>
        <v>0</v>
      </c>
      <c r="F24" s="146">
        <f t="shared" si="10"/>
        <v>0</v>
      </c>
      <c r="G24" s="39"/>
      <c r="H24" s="2"/>
      <c r="I24" s="2"/>
      <c r="J24" s="2"/>
      <c r="K24" s="2"/>
      <c r="L24" s="2"/>
      <c r="M24" s="2"/>
      <c r="N24" s="112"/>
      <c r="O24" s="2"/>
      <c r="P24" s="2"/>
      <c r="Q24" s="73"/>
      <c r="R24" s="73"/>
      <c r="S24" s="40"/>
      <c r="T24" s="63"/>
    </row>
    <row r="25" spans="1:20">
      <c r="A25" s="24">
        <f t="shared" ref="A25:F25" si="11">A16</f>
        <v>0</v>
      </c>
      <c r="B25" s="146">
        <f t="shared" si="11"/>
        <v>0</v>
      </c>
      <c r="C25" s="146">
        <f t="shared" si="11"/>
        <v>0</v>
      </c>
      <c r="D25" s="146">
        <f t="shared" si="11"/>
        <v>0</v>
      </c>
      <c r="E25" s="146">
        <f t="shared" si="11"/>
        <v>0</v>
      </c>
      <c r="F25" s="146">
        <f t="shared" si="11"/>
        <v>0</v>
      </c>
      <c r="G25" s="39"/>
      <c r="H25" s="2"/>
      <c r="I25" s="2"/>
      <c r="J25" s="2"/>
      <c r="K25" s="2"/>
      <c r="L25" s="2"/>
      <c r="M25" s="2"/>
      <c r="N25" s="2"/>
      <c r="O25" s="2"/>
      <c r="P25" s="2"/>
      <c r="Q25" s="73"/>
      <c r="R25" s="73"/>
      <c r="S25" s="40"/>
      <c r="T25" s="63"/>
    </row>
    <row r="26" spans="1:20" ht="15.75" thickBot="1">
      <c r="A26" s="21" t="s">
        <v>29</v>
      </c>
      <c r="B26" s="147"/>
      <c r="C26" s="148"/>
      <c r="D26" s="149"/>
      <c r="E26" s="149"/>
      <c r="F26" s="150"/>
      <c r="G26" s="26">
        <f t="shared" ref="G26:L26" si="12">SUM(G22:G25)</f>
        <v>0</v>
      </c>
      <c r="H26" s="26">
        <f t="shared" si="12"/>
        <v>0</v>
      </c>
      <c r="I26" s="26">
        <f t="shared" si="12"/>
        <v>0</v>
      </c>
      <c r="J26" s="26">
        <f t="shared" si="12"/>
        <v>0</v>
      </c>
      <c r="K26" s="26">
        <f t="shared" si="12"/>
        <v>0</v>
      </c>
      <c r="L26" s="26">
        <f t="shared" si="12"/>
        <v>0</v>
      </c>
      <c r="M26" s="26" t="e">
        <f>SUM(M22:M25)</f>
        <v>#DIV/0!</v>
      </c>
      <c r="N26" s="26">
        <f>SUM(N22:N25)</f>
        <v>0</v>
      </c>
      <c r="O26" s="26"/>
      <c r="P26" s="26"/>
      <c r="Q26" s="26"/>
      <c r="R26" s="26"/>
      <c r="S26" s="26"/>
      <c r="T26" s="63"/>
    </row>
    <row r="27" spans="1:20" ht="8.25" customHeight="1">
      <c r="T27" s="64">
        <f>SUM(T22:T26)</f>
        <v>0</v>
      </c>
    </row>
    <row r="28" spans="1:20" ht="10.5" customHeight="1" thickBot="1"/>
    <row r="29" spans="1:20" ht="38.25">
      <c r="A29" s="180" t="s">
        <v>12</v>
      </c>
      <c r="B29" s="3" t="s">
        <v>7</v>
      </c>
      <c r="C29" s="3" t="s">
        <v>13</v>
      </c>
      <c r="D29" s="3" t="s">
        <v>14</v>
      </c>
      <c r="E29" s="3" t="s">
        <v>15</v>
      </c>
      <c r="F29" s="28" t="s">
        <v>16</v>
      </c>
      <c r="G29" s="182" t="s">
        <v>24</v>
      </c>
      <c r="H29" s="183"/>
      <c r="I29" s="183"/>
      <c r="J29" s="183"/>
      <c r="K29" s="183"/>
      <c r="L29" s="183"/>
      <c r="M29" s="183"/>
      <c r="N29" s="183"/>
      <c r="O29" s="183"/>
      <c r="P29" s="183"/>
      <c r="Q29" s="184"/>
      <c r="R29" s="184"/>
      <c r="S29" s="185"/>
    </row>
    <row r="30" spans="1:20" ht="18.75" thickBot="1">
      <c r="A30" s="181"/>
      <c r="B30" s="12" t="s">
        <v>18</v>
      </c>
      <c r="C30" s="12" t="s">
        <v>19</v>
      </c>
      <c r="D30" s="12" t="s">
        <v>20</v>
      </c>
      <c r="E30" s="12" t="s">
        <v>20</v>
      </c>
      <c r="F30" s="29" t="s">
        <v>21</v>
      </c>
      <c r="G30" s="34">
        <v>0</v>
      </c>
      <c r="H30" s="13">
        <v>1</v>
      </c>
      <c r="I30" s="13">
        <v>2</v>
      </c>
      <c r="J30" s="16">
        <v>3</v>
      </c>
      <c r="K30" s="13">
        <v>4</v>
      </c>
      <c r="L30" s="13">
        <v>5</v>
      </c>
      <c r="M30" s="16">
        <v>6</v>
      </c>
      <c r="N30" s="145">
        <v>7</v>
      </c>
      <c r="O30" s="13"/>
      <c r="P30" s="16"/>
      <c r="Q30" s="69"/>
      <c r="R30" s="69"/>
      <c r="S30" s="14"/>
      <c r="T30" s="63" t="s">
        <v>35</v>
      </c>
    </row>
    <row r="31" spans="1:20">
      <c r="A31" s="24">
        <f>A22</f>
        <v>0</v>
      </c>
      <c r="B31" s="146">
        <f t="shared" ref="B31:F31" si="13">B22</f>
        <v>0</v>
      </c>
      <c r="C31" s="146">
        <f t="shared" si="13"/>
        <v>0</v>
      </c>
      <c r="D31" s="146">
        <f t="shared" si="13"/>
        <v>0</v>
      </c>
      <c r="E31" s="146">
        <f t="shared" si="13"/>
        <v>0</v>
      </c>
      <c r="F31" s="146">
        <f t="shared" si="13"/>
        <v>0</v>
      </c>
      <c r="G31" s="37"/>
      <c r="H31" s="15"/>
      <c r="I31" s="15"/>
      <c r="J31" s="15"/>
      <c r="K31" s="15"/>
      <c r="L31" s="15"/>
      <c r="M31" s="72">
        <f>F31</f>
        <v>0</v>
      </c>
      <c r="N31" s="27"/>
      <c r="O31" s="15"/>
      <c r="P31" s="15"/>
      <c r="Q31" s="72"/>
      <c r="R31" s="72"/>
      <c r="S31" s="38"/>
      <c r="T31" s="63"/>
    </row>
    <row r="32" spans="1:20">
      <c r="A32" s="24">
        <f t="shared" ref="A32:F32" si="14">A23</f>
        <v>0</v>
      </c>
      <c r="B32" s="146">
        <f t="shared" si="14"/>
        <v>0</v>
      </c>
      <c r="C32" s="146">
        <f t="shared" si="14"/>
        <v>0</v>
      </c>
      <c r="D32" s="146">
        <f t="shared" si="14"/>
        <v>0</v>
      </c>
      <c r="E32" s="146">
        <f t="shared" si="14"/>
        <v>0</v>
      </c>
      <c r="F32" s="146">
        <f t="shared" si="14"/>
        <v>0</v>
      </c>
      <c r="G32" s="39"/>
      <c r="H32" s="2"/>
      <c r="I32" s="15"/>
      <c r="J32" s="2"/>
      <c r="K32" s="2"/>
      <c r="L32" s="2"/>
      <c r="M32" s="73">
        <f>F32</f>
        <v>0</v>
      </c>
      <c r="N32" s="27"/>
      <c r="O32" s="2"/>
      <c r="P32" s="2"/>
      <c r="Q32" s="73"/>
      <c r="R32" s="73"/>
      <c r="S32" s="40"/>
      <c r="T32" s="63"/>
    </row>
    <row r="33" spans="1:20">
      <c r="A33" s="24">
        <f t="shared" ref="A33:F33" si="15">A24</f>
        <v>0</v>
      </c>
      <c r="B33" s="146">
        <f t="shared" si="15"/>
        <v>0</v>
      </c>
      <c r="C33" s="146">
        <f t="shared" si="15"/>
        <v>0</v>
      </c>
      <c r="D33" s="146">
        <f t="shared" si="15"/>
        <v>0</v>
      </c>
      <c r="E33" s="146">
        <f t="shared" si="15"/>
        <v>0</v>
      </c>
      <c r="F33" s="146">
        <f t="shared" si="15"/>
        <v>0</v>
      </c>
      <c r="G33" s="39"/>
      <c r="H33" s="2"/>
      <c r="I33" s="2"/>
      <c r="J33" s="2"/>
      <c r="K33" s="2"/>
      <c r="L33" s="2"/>
      <c r="M33">
        <f>F33</f>
        <v>0</v>
      </c>
      <c r="N33" s="27"/>
      <c r="O33" s="2"/>
      <c r="P33" s="2"/>
      <c r="Q33" s="73"/>
      <c r="R33" s="73"/>
      <c r="S33" s="40"/>
      <c r="T33" s="63"/>
    </row>
    <row r="34" spans="1:20">
      <c r="A34" s="24">
        <f t="shared" ref="A34:F34" si="16">A25</f>
        <v>0</v>
      </c>
      <c r="B34" s="146">
        <f t="shared" si="16"/>
        <v>0</v>
      </c>
      <c r="C34" s="146">
        <f t="shared" si="16"/>
        <v>0</v>
      </c>
      <c r="D34" s="146">
        <f t="shared" si="16"/>
        <v>0</v>
      </c>
      <c r="E34" s="146">
        <f t="shared" si="16"/>
        <v>0</v>
      </c>
      <c r="F34" s="146">
        <f t="shared" si="16"/>
        <v>0</v>
      </c>
      <c r="G34" s="39"/>
      <c r="H34" s="2"/>
      <c r="I34" s="2"/>
      <c r="J34" s="2"/>
      <c r="K34" s="2"/>
      <c r="L34" s="2"/>
      <c r="M34" s="73"/>
      <c r="N34" s="2"/>
      <c r="O34" s="2"/>
      <c r="P34" s="2"/>
      <c r="Q34" s="73"/>
      <c r="R34" s="73"/>
      <c r="S34" s="40"/>
      <c r="T34" s="63"/>
    </row>
    <row r="35" spans="1:20" ht="15.75" thickBot="1">
      <c r="A35" s="25" t="s">
        <v>29</v>
      </c>
      <c r="B35" s="147"/>
      <c r="C35" s="148"/>
      <c r="D35" s="149"/>
      <c r="E35" s="149"/>
      <c r="F35" s="150"/>
      <c r="G35" s="26">
        <f t="shared" ref="G35:N35" si="17">SUM(G31:G34)</f>
        <v>0</v>
      </c>
      <c r="H35" s="26">
        <f t="shared" si="17"/>
        <v>0</v>
      </c>
      <c r="I35" s="26">
        <f t="shared" si="17"/>
        <v>0</v>
      </c>
      <c r="J35" s="26">
        <f t="shared" si="17"/>
        <v>0</v>
      </c>
      <c r="K35" s="26">
        <f t="shared" si="17"/>
        <v>0</v>
      </c>
      <c r="L35" s="26">
        <f t="shared" si="17"/>
        <v>0</v>
      </c>
      <c r="M35" s="26">
        <f>SUM(M31:M34)</f>
        <v>0</v>
      </c>
      <c r="N35" s="26">
        <f t="shared" si="17"/>
        <v>0</v>
      </c>
      <c r="O35" s="26"/>
      <c r="P35" s="26"/>
      <c r="Q35" s="26"/>
      <c r="R35" s="26"/>
      <c r="S35" s="26"/>
      <c r="T35" s="63"/>
    </row>
    <row r="36" spans="1:20" ht="23.25">
      <c r="T36" s="64">
        <f>SUM(T31:T35)</f>
        <v>0</v>
      </c>
    </row>
    <row r="37" spans="1:20" ht="15.75" thickBot="1"/>
    <row r="38" spans="1:20" ht="15.75" thickBot="1">
      <c r="A38" s="178" t="s">
        <v>81</v>
      </c>
      <c r="B38" s="119" t="s">
        <v>82</v>
      </c>
      <c r="C38" s="120" t="s">
        <v>83</v>
      </c>
      <c r="D38" s="120" t="s">
        <v>84</v>
      </c>
      <c r="E38" s="121" t="s">
        <v>85</v>
      </c>
    </row>
    <row r="39" spans="1:20" ht="15.75" thickBot="1">
      <c r="A39" s="179"/>
      <c r="B39" s="115">
        <f>M35+Activos!C17</f>
        <v>0</v>
      </c>
      <c r="C39" s="116" t="e">
        <f>M26</f>
        <v>#DIV/0!</v>
      </c>
      <c r="D39" s="115" t="e">
        <f>B39-C39</f>
        <v>#DIV/0!</v>
      </c>
      <c r="E39" s="117">
        <f>100%-Activos!C15</f>
        <v>1</v>
      </c>
      <c r="F39" s="118" t="e">
        <f>(D39*E39)+N26</f>
        <v>#DIV/0!</v>
      </c>
      <c r="G39" s="113"/>
    </row>
    <row r="41" spans="1:20" ht="31.5">
      <c r="S41" s="65" t="s">
        <v>36</v>
      </c>
      <c r="T41" s="65">
        <f>SUM(T36,T27,T18,T9)</f>
        <v>0</v>
      </c>
    </row>
  </sheetData>
  <mergeCells count="9">
    <mergeCell ref="A38:A39"/>
    <mergeCell ref="A29:A30"/>
    <mergeCell ref="G29:S29"/>
    <mergeCell ref="A2:A3"/>
    <mergeCell ref="G2:S2"/>
    <mergeCell ref="A11:A12"/>
    <mergeCell ref="G11:S11"/>
    <mergeCell ref="A20:A21"/>
    <mergeCell ref="G20:S20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5"/>
  <dimension ref="A1:M33"/>
  <sheetViews>
    <sheetView showGridLines="0" tabSelected="1" zoomScale="70" zoomScaleNormal="70" workbookViewId="0">
      <selection activeCell="B22" sqref="B22"/>
    </sheetView>
  </sheetViews>
  <sheetFormatPr baseColWidth="10" defaultRowHeight="15"/>
  <cols>
    <col min="2" max="2" width="39.85546875" customWidth="1"/>
    <col min="3" max="3" width="22.5703125" bestFit="1" customWidth="1"/>
    <col min="4" max="4" width="21.7109375" bestFit="1" customWidth="1"/>
    <col min="5" max="5" width="22.140625" bestFit="1" customWidth="1"/>
    <col min="6" max="6" width="21" bestFit="1" customWidth="1"/>
    <col min="7" max="7" width="20.28515625" bestFit="1" customWidth="1"/>
    <col min="8" max="8" width="19.7109375" bestFit="1" customWidth="1"/>
    <col min="9" max="9" width="18.28515625" bestFit="1" customWidth="1"/>
    <col min="10" max="10" width="20.140625" bestFit="1" customWidth="1"/>
    <col min="11" max="11" width="18.7109375" bestFit="1" customWidth="1"/>
  </cols>
  <sheetData>
    <row r="1" spans="1:11" ht="15.75" thickBot="1"/>
    <row r="2" spans="1:11" ht="16.5" thickBot="1">
      <c r="A2" s="22"/>
      <c r="B2" s="50"/>
      <c r="C2" s="60">
        <v>0</v>
      </c>
      <c r="D2" s="61">
        <v>1</v>
      </c>
      <c r="E2" s="61">
        <v>2</v>
      </c>
      <c r="F2" s="61">
        <v>3</v>
      </c>
      <c r="G2" s="61">
        <v>4</v>
      </c>
      <c r="H2" s="61">
        <v>5</v>
      </c>
      <c r="I2" s="61">
        <v>6</v>
      </c>
      <c r="J2" s="61">
        <v>7</v>
      </c>
      <c r="K2" s="61">
        <v>8</v>
      </c>
    </row>
    <row r="3" spans="1:11" ht="15.75">
      <c r="A3" t="s">
        <v>59</v>
      </c>
      <c r="B3" s="42" t="s">
        <v>73</v>
      </c>
      <c r="C3" s="41" t="s">
        <v>78</v>
      </c>
      <c r="D3" s="41">
        <f>'Costos y Capital de Trabajo'!D49</f>
        <v>0</v>
      </c>
      <c r="E3" s="41">
        <f>'Costos y Capital de Trabajo'!E49</f>
        <v>0</v>
      </c>
      <c r="F3" s="41">
        <f>'Costos y Capital de Trabajo'!F49</f>
        <v>0</v>
      </c>
      <c r="G3" s="41">
        <f>'Costos y Capital de Trabajo'!G49</f>
        <v>0</v>
      </c>
      <c r="H3" s="41">
        <f>'Costos y Capital de Trabajo'!H49</f>
        <v>0</v>
      </c>
      <c r="I3" s="41">
        <f>'Costos y Capital de Trabajo'!I49</f>
        <v>0</v>
      </c>
      <c r="J3" s="41">
        <f>'Costos y Capital de Trabajo'!J49</f>
        <v>0</v>
      </c>
      <c r="K3" s="41"/>
    </row>
    <row r="4" spans="1:11" ht="15.75">
      <c r="A4" t="s">
        <v>59</v>
      </c>
      <c r="B4" s="43" t="s">
        <v>74</v>
      </c>
      <c r="C4" s="18">
        <f>Inversiones!G35</f>
        <v>0</v>
      </c>
      <c r="D4" s="18">
        <f>Inversiones!H35</f>
        <v>0</v>
      </c>
      <c r="E4" s="18">
        <f>Inversiones!I35</f>
        <v>0</v>
      </c>
      <c r="F4" s="18">
        <f>Inversiones!J35</f>
        <v>0</v>
      </c>
      <c r="G4" s="18">
        <f>Inversiones!K35</f>
        <v>0</v>
      </c>
      <c r="H4" s="18">
        <f>Inversiones!L35</f>
        <v>0</v>
      </c>
      <c r="I4" s="18">
        <f>Inversiones!M35</f>
        <v>0</v>
      </c>
      <c r="J4" s="18">
        <f>Inversiones!N35</f>
        <v>0</v>
      </c>
      <c r="K4" s="18"/>
    </row>
    <row r="5" spans="1:11" ht="15.75">
      <c r="B5" s="43" t="s">
        <v>75</v>
      </c>
      <c r="C5" s="18">
        <v>0</v>
      </c>
      <c r="D5" s="18">
        <f>-'Costos y Capital de Trabajo'!F20</f>
        <v>0</v>
      </c>
      <c r="E5" s="18">
        <f>-'Costos y Capital de Trabajo'!G20</f>
        <v>0</v>
      </c>
      <c r="F5" s="18">
        <f>-'Costos y Capital de Trabajo'!H20</f>
        <v>0</v>
      </c>
      <c r="G5" s="18">
        <f>-'Costos y Capital de Trabajo'!I20</f>
        <v>0</v>
      </c>
      <c r="H5" s="18">
        <f>-'Costos y Capital de Trabajo'!J20</f>
        <v>0</v>
      </c>
      <c r="I5" s="18">
        <f>-'Costos y Capital de Trabajo'!K20</f>
        <v>0</v>
      </c>
      <c r="J5" s="18">
        <f>-'Costos y Capital de Trabajo'!L20</f>
        <v>0</v>
      </c>
      <c r="K5" s="18"/>
    </row>
    <row r="6" spans="1:11" ht="15.75">
      <c r="B6" s="43" t="s">
        <v>76</v>
      </c>
      <c r="C6" s="18">
        <v>0</v>
      </c>
      <c r="D6" s="18">
        <f>-'Costos y Capital de Trabajo'!F35</f>
        <v>0</v>
      </c>
      <c r="E6" s="18">
        <f>-'Costos y Capital de Trabajo'!G35</f>
        <v>0</v>
      </c>
      <c r="F6" s="18">
        <f>-'Costos y Capital de Trabajo'!H35</f>
        <v>0</v>
      </c>
      <c r="G6" s="18">
        <f>-'Costos y Capital de Trabajo'!I35</f>
        <v>0</v>
      </c>
      <c r="H6" s="18">
        <f>-'Costos y Capital de Trabajo'!J35</f>
        <v>0</v>
      </c>
      <c r="I6" s="18">
        <f>-'Costos y Capital de Trabajo'!K35</f>
        <v>0</v>
      </c>
      <c r="J6" s="18">
        <f>-'Costos y Capital de Trabajo'!L35</f>
        <v>0</v>
      </c>
      <c r="K6" s="18"/>
    </row>
    <row r="7" spans="1:11" ht="15.75">
      <c r="B7" s="43" t="s">
        <v>77</v>
      </c>
      <c r="C7" s="18">
        <f>-'tabla amortización f'!F5</f>
        <v>0</v>
      </c>
      <c r="D7" s="18">
        <f>-'tabla amortización f'!G5</f>
        <v>0</v>
      </c>
      <c r="E7" s="18" t="e">
        <f>-'tabla amortización f'!H5</f>
        <v>#DIV/0!</v>
      </c>
      <c r="F7" s="18" t="e">
        <f>-'tabla amortización f'!I5</f>
        <v>#DIV/0!</v>
      </c>
      <c r="G7" s="18" t="e">
        <f>-'tabla amortización f'!J5</f>
        <v>#DIV/0!</v>
      </c>
      <c r="H7" s="18" t="e">
        <f>-'tabla amortización f'!K5</f>
        <v>#DIV/0!</v>
      </c>
      <c r="I7" s="18" t="e">
        <f>-'tabla amortización f'!L5</f>
        <v>#DIV/0!</v>
      </c>
      <c r="J7" s="18">
        <f>-'tabla amortización f'!M5</f>
        <v>0</v>
      </c>
      <c r="K7" s="18"/>
    </row>
    <row r="8" spans="1:11" ht="15.75">
      <c r="B8" s="44" t="s">
        <v>87</v>
      </c>
      <c r="C8" s="41">
        <f>-Inversiones!H19</f>
        <v>0</v>
      </c>
      <c r="D8" s="41" t="e">
        <f>-Inversiones!H17</f>
        <v>#DIV/0!</v>
      </c>
      <c r="E8" s="41" t="e">
        <f>-Inversiones!I17</f>
        <v>#DIV/0!</v>
      </c>
      <c r="F8" s="41" t="e">
        <f>-Inversiones!J17</f>
        <v>#DIV/0!</v>
      </c>
      <c r="G8" s="41" t="e">
        <f>-Inversiones!K17</f>
        <v>#DIV/0!</v>
      </c>
      <c r="H8" s="41" t="e">
        <f>-Inversiones!L17</f>
        <v>#DIV/0!</v>
      </c>
      <c r="I8" s="41" t="e">
        <f>-Inversiones!M17</f>
        <v>#DIV/0!</v>
      </c>
      <c r="J8" s="41">
        <f>-Inversiones!N17</f>
        <v>0</v>
      </c>
      <c r="K8" s="41"/>
    </row>
    <row r="9" spans="1:11" ht="16.5" thickBot="1">
      <c r="B9" s="44" t="s">
        <v>86</v>
      </c>
      <c r="C9" s="41">
        <f>-Inversiones!G26</f>
        <v>0</v>
      </c>
      <c r="D9" s="41">
        <f>-Inversiones!H26</f>
        <v>0</v>
      </c>
      <c r="E9" s="41">
        <f>-Inversiones!I26</f>
        <v>0</v>
      </c>
      <c r="F9" s="41">
        <f>-Inversiones!J26</f>
        <v>0</v>
      </c>
      <c r="G9" s="41">
        <f>-Inversiones!K26</f>
        <v>0</v>
      </c>
      <c r="H9" s="41">
        <f>-Inversiones!L26</f>
        <v>0</v>
      </c>
      <c r="I9" s="41" t="e">
        <f>-Inversiones!M26</f>
        <v>#DIV/0!</v>
      </c>
      <c r="J9" s="41">
        <f>-Inversiones!N26</f>
        <v>0</v>
      </c>
      <c r="K9" s="41"/>
    </row>
    <row r="10" spans="1:11" ht="15.75">
      <c r="B10" s="97" t="s">
        <v>25</v>
      </c>
      <c r="C10" s="98">
        <f t="shared" ref="C10:J10" si="0">SUM(C3:C9)</f>
        <v>0</v>
      </c>
      <c r="D10" s="98" t="e">
        <f t="shared" si="0"/>
        <v>#DIV/0!</v>
      </c>
      <c r="E10" s="98" t="e">
        <f t="shared" si="0"/>
        <v>#DIV/0!</v>
      </c>
      <c r="F10" s="98" t="e">
        <f t="shared" si="0"/>
        <v>#DIV/0!</v>
      </c>
      <c r="G10" s="98" t="e">
        <f t="shared" si="0"/>
        <v>#DIV/0!</v>
      </c>
      <c r="H10" s="98" t="e">
        <f t="shared" si="0"/>
        <v>#DIV/0!</v>
      </c>
      <c r="I10" s="98" t="e">
        <f t="shared" si="0"/>
        <v>#DIV/0!</v>
      </c>
      <c r="J10" s="98">
        <f t="shared" si="0"/>
        <v>0</v>
      </c>
      <c r="K10" s="98"/>
    </row>
    <row r="11" spans="1:11" ht="16.5" thickBot="1">
      <c r="B11" s="45" t="s">
        <v>28</v>
      </c>
      <c r="C11" s="19">
        <f t="shared" ref="C11:J11" si="1">-C10*$A$13</f>
        <v>0</v>
      </c>
      <c r="D11" s="19" t="e">
        <f t="shared" si="1"/>
        <v>#DIV/0!</v>
      </c>
      <c r="E11" s="19" t="e">
        <f t="shared" si="1"/>
        <v>#DIV/0!</v>
      </c>
      <c r="F11" s="19" t="e">
        <f t="shared" si="1"/>
        <v>#DIV/0!</v>
      </c>
      <c r="G11" s="19" t="e">
        <f t="shared" si="1"/>
        <v>#DIV/0!</v>
      </c>
      <c r="H11" s="19" t="e">
        <f t="shared" si="1"/>
        <v>#DIV/0!</v>
      </c>
      <c r="I11" s="19" t="e">
        <f t="shared" si="1"/>
        <v>#DIV/0!</v>
      </c>
      <c r="J11" s="19">
        <f t="shared" si="1"/>
        <v>0</v>
      </c>
      <c r="K11" s="19"/>
    </row>
    <row r="12" spans="1:11" ht="24" customHeight="1" thickBot="1">
      <c r="A12" t="s">
        <v>32</v>
      </c>
      <c r="B12" s="99" t="s">
        <v>26</v>
      </c>
      <c r="C12" s="100">
        <f>SUM(C10:C11)</f>
        <v>0</v>
      </c>
      <c r="D12" s="100" t="e">
        <f t="shared" ref="D12:J12" si="2">SUM(D10:D11)</f>
        <v>#DIV/0!</v>
      </c>
      <c r="E12" s="100" t="e">
        <f t="shared" si="2"/>
        <v>#DIV/0!</v>
      </c>
      <c r="F12" s="100" t="e">
        <f t="shared" si="2"/>
        <v>#DIV/0!</v>
      </c>
      <c r="G12" s="100" t="e">
        <f t="shared" si="2"/>
        <v>#DIV/0!</v>
      </c>
      <c r="H12" s="100" t="e">
        <f t="shared" si="2"/>
        <v>#DIV/0!</v>
      </c>
      <c r="I12" s="100" t="e">
        <f t="shared" si="2"/>
        <v>#DIV/0!</v>
      </c>
      <c r="J12" s="100">
        <f t="shared" si="2"/>
        <v>0</v>
      </c>
      <c r="K12" s="100"/>
    </row>
    <row r="13" spans="1:11" ht="23.25" customHeight="1">
      <c r="A13" s="110">
        <f>Activos!C15</f>
        <v>0</v>
      </c>
      <c r="B13" s="44" t="s">
        <v>72</v>
      </c>
      <c r="C13" s="41">
        <f>-C8</f>
        <v>0</v>
      </c>
      <c r="D13" s="41" t="e">
        <f t="shared" ref="D13:J13" si="3">-D8</f>
        <v>#DIV/0!</v>
      </c>
      <c r="E13" s="41" t="e">
        <f t="shared" si="3"/>
        <v>#DIV/0!</v>
      </c>
      <c r="F13" s="41" t="e">
        <f t="shared" si="3"/>
        <v>#DIV/0!</v>
      </c>
      <c r="G13" s="41" t="e">
        <f t="shared" si="3"/>
        <v>#DIV/0!</v>
      </c>
      <c r="H13" s="41" t="e">
        <f t="shared" si="3"/>
        <v>#DIV/0!</v>
      </c>
      <c r="I13" s="41" t="e">
        <f t="shared" si="3"/>
        <v>#DIV/0!</v>
      </c>
      <c r="J13" s="41">
        <f t="shared" si="3"/>
        <v>0</v>
      </c>
      <c r="K13" s="41"/>
    </row>
    <row r="14" spans="1:11" ht="24.75" customHeight="1">
      <c r="B14" s="44" t="s">
        <v>60</v>
      </c>
      <c r="C14" s="41">
        <f>-C9</f>
        <v>0</v>
      </c>
      <c r="D14" s="41">
        <f t="shared" ref="D14:J14" si="4">-D9</f>
        <v>0</v>
      </c>
      <c r="E14" s="41">
        <f t="shared" si="4"/>
        <v>0</v>
      </c>
      <c r="F14" s="41">
        <f t="shared" si="4"/>
        <v>0</v>
      </c>
      <c r="G14" s="41">
        <f t="shared" si="4"/>
        <v>0</v>
      </c>
      <c r="H14" s="41">
        <f t="shared" si="4"/>
        <v>0</v>
      </c>
      <c r="I14" s="41" t="e">
        <f t="shared" si="4"/>
        <v>#DIV/0!</v>
      </c>
      <c r="J14" s="41">
        <f t="shared" si="4"/>
        <v>0</v>
      </c>
      <c r="K14" s="41"/>
    </row>
    <row r="15" spans="1:11" ht="16.5" customHeight="1">
      <c r="B15" s="44" t="s">
        <v>61</v>
      </c>
      <c r="C15" s="41">
        <f>-'tabla amortización f'!F4</f>
        <v>0</v>
      </c>
      <c r="D15" s="41" t="e">
        <f>-'tabla amortización f'!G4</f>
        <v>#DIV/0!</v>
      </c>
      <c r="E15" s="41" t="e">
        <f>-'tabla amortización f'!H4</f>
        <v>#DIV/0!</v>
      </c>
      <c r="F15" s="41" t="e">
        <f>-'tabla amortización f'!I4</f>
        <v>#DIV/0!</v>
      </c>
      <c r="G15" s="41" t="e">
        <f>-'tabla amortización f'!J4</f>
        <v>#DIV/0!</v>
      </c>
      <c r="H15" s="41" t="e">
        <f>-'tabla amortización f'!K4</f>
        <v>#DIV/0!</v>
      </c>
      <c r="I15" s="41" t="e">
        <f>-'tabla amortización f'!L4</f>
        <v>#DIV/0!</v>
      </c>
      <c r="J15" s="41">
        <f>-'tabla amortización f'!M4</f>
        <v>0</v>
      </c>
      <c r="K15" s="41"/>
    </row>
    <row r="16" spans="1:11" ht="16.5" customHeight="1">
      <c r="B16" s="43" t="s">
        <v>95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/>
    </row>
    <row r="17" spans="1:13" ht="16.5" customHeight="1">
      <c r="B17" s="43" t="s">
        <v>71</v>
      </c>
      <c r="C17" s="18">
        <f>-Inversiones!G8</f>
        <v>0</v>
      </c>
      <c r="D17" s="18">
        <f>-Inversiones!H8</f>
        <v>0</v>
      </c>
      <c r="E17" s="18">
        <f>-Inversiones!I8</f>
        <v>0</v>
      </c>
      <c r="F17" s="18">
        <f>-Inversiones!J8</f>
        <v>0</v>
      </c>
      <c r="G17" s="18">
        <f>-Inversiones!K8</f>
        <v>0</v>
      </c>
      <c r="H17" s="18">
        <f>-Inversiones!L8</f>
        <v>0</v>
      </c>
      <c r="I17" s="18">
        <f>-Inversiones!M8</f>
        <v>0</v>
      </c>
      <c r="J17" s="18">
        <f>-Inversiones!N8</f>
        <v>0</v>
      </c>
      <c r="K17" s="18"/>
    </row>
    <row r="18" spans="1:13" ht="16.5" customHeight="1">
      <c r="B18" s="43" t="s">
        <v>62</v>
      </c>
      <c r="C18" s="18">
        <f>-'Costos y Capital de Trabajo'!D58</f>
        <v>0</v>
      </c>
      <c r="D18" s="18">
        <f>-C18</f>
        <v>0</v>
      </c>
      <c r="E18" s="18"/>
      <c r="F18" s="18"/>
      <c r="G18" s="18"/>
      <c r="H18" s="18"/>
      <c r="I18" s="18"/>
      <c r="J18" s="27"/>
      <c r="K18" s="18"/>
    </row>
    <row r="19" spans="1:13" ht="16.5" customHeight="1">
      <c r="B19" s="43" t="s">
        <v>63</v>
      </c>
      <c r="C19" s="18"/>
      <c r="D19" s="18"/>
      <c r="E19" s="18"/>
      <c r="F19" s="18"/>
      <c r="G19" s="18"/>
      <c r="H19" s="18"/>
      <c r="I19" s="18" t="e">
        <f>Inversiones!F39</f>
        <v>#DIV/0!</v>
      </c>
      <c r="J19" s="18"/>
      <c r="K19" s="18"/>
    </row>
    <row r="20" spans="1:13" ht="15.75">
      <c r="B20" s="191" t="s">
        <v>94</v>
      </c>
      <c r="C20" s="192">
        <f>'tabla amortización f'!C3</f>
        <v>0</v>
      </c>
      <c r="D20" s="192"/>
      <c r="E20" s="192"/>
      <c r="F20" s="192"/>
      <c r="G20" s="192"/>
      <c r="H20" s="192"/>
      <c r="I20" s="192"/>
      <c r="J20" s="192"/>
      <c r="K20" s="192"/>
    </row>
    <row r="21" spans="1:13" ht="15.75">
      <c r="B21" s="191" t="s">
        <v>106</v>
      </c>
      <c r="C21" s="192"/>
      <c r="D21" s="192"/>
      <c r="E21" s="192"/>
      <c r="F21" s="192"/>
      <c r="G21" s="192"/>
      <c r="H21" s="192"/>
      <c r="I21" s="192"/>
      <c r="J21" s="192"/>
      <c r="K21" s="192"/>
    </row>
    <row r="22" spans="1:13" ht="15.75" customHeight="1" thickBot="1">
      <c r="B22" s="189" t="s">
        <v>27</v>
      </c>
      <c r="C22" s="190">
        <f t="shared" ref="C22:J22" si="5">SUM(C12:C20)</f>
        <v>0</v>
      </c>
      <c r="D22" s="190" t="e">
        <f t="shared" si="5"/>
        <v>#DIV/0!</v>
      </c>
      <c r="E22" s="190" t="e">
        <f t="shared" si="5"/>
        <v>#DIV/0!</v>
      </c>
      <c r="F22" s="190" t="e">
        <f t="shared" si="5"/>
        <v>#DIV/0!</v>
      </c>
      <c r="G22" s="190" t="e">
        <f t="shared" si="5"/>
        <v>#DIV/0!</v>
      </c>
      <c r="H22" s="190" t="e">
        <f t="shared" si="5"/>
        <v>#DIV/0!</v>
      </c>
      <c r="I22" s="190" t="e">
        <f t="shared" si="5"/>
        <v>#DIV/0!</v>
      </c>
      <c r="J22" s="190">
        <f t="shared" si="5"/>
        <v>0</v>
      </c>
      <c r="K22" s="190"/>
      <c r="M22" t="s">
        <v>64</v>
      </c>
    </row>
    <row r="23" spans="1:13" ht="15.75" customHeight="1" thickBot="1">
      <c r="B23" s="101" t="s">
        <v>34</v>
      </c>
      <c r="C23" s="102">
        <f t="shared" ref="C23:J23" si="6">C22*((1+$C$28)^-C2)</f>
        <v>0</v>
      </c>
      <c r="D23" s="103" t="e">
        <f t="shared" si="6"/>
        <v>#DIV/0!</v>
      </c>
      <c r="E23" s="103" t="e">
        <f t="shared" si="6"/>
        <v>#DIV/0!</v>
      </c>
      <c r="F23" s="103" t="e">
        <f t="shared" si="6"/>
        <v>#DIV/0!</v>
      </c>
      <c r="G23" s="103" t="e">
        <f t="shared" si="6"/>
        <v>#DIV/0!</v>
      </c>
      <c r="H23" s="103" t="e">
        <f t="shared" si="6"/>
        <v>#DIV/0!</v>
      </c>
      <c r="I23" s="103" t="e">
        <f t="shared" si="6"/>
        <v>#DIV/0!</v>
      </c>
      <c r="J23" s="103">
        <f t="shared" si="6"/>
        <v>0</v>
      </c>
      <c r="K23" s="103"/>
    </row>
    <row r="24" spans="1:13" ht="18" customHeight="1" thickBot="1">
      <c r="B24" s="101"/>
      <c r="C24" s="102"/>
      <c r="D24" s="104"/>
      <c r="E24" s="104"/>
      <c r="F24" s="104"/>
      <c r="G24" s="104"/>
      <c r="H24" s="104"/>
      <c r="I24" s="103"/>
      <c r="J24" s="103"/>
      <c r="K24" s="103"/>
    </row>
    <row r="25" spans="1:13" ht="19.5" customHeight="1"/>
    <row r="26" spans="1:13" ht="30.75" customHeight="1">
      <c r="B26" t="s">
        <v>65</v>
      </c>
    </row>
    <row r="27" spans="1:13" ht="26.25" customHeight="1"/>
    <row r="28" spans="1:13" ht="15.75" thickBot="1">
      <c r="B28" t="s">
        <v>66</v>
      </c>
      <c r="C28" s="105">
        <f>Activos!C14</f>
        <v>0</v>
      </c>
      <c r="D28" s="66" t="s">
        <v>33</v>
      </c>
    </row>
    <row r="29" spans="1:13">
      <c r="A29" t="s">
        <v>67</v>
      </c>
      <c r="B29" s="46" t="s">
        <v>34</v>
      </c>
      <c r="C29" s="106" t="e">
        <f>SUM(C23:K23)</f>
        <v>#DIV/0!</v>
      </c>
      <c r="D29" s="66"/>
      <c r="E29" s="91" t="e">
        <f>NPV(C28,D22:K22)+C22</f>
        <v>#DIV/0!</v>
      </c>
    </row>
    <row r="30" spans="1:13" ht="15.75" thickBot="1">
      <c r="B30" s="47" t="s">
        <v>68</v>
      </c>
      <c r="C30" s="114" t="e">
        <f>IRR(C22:J22)</f>
        <v>#VALUE!</v>
      </c>
      <c r="D30" s="66"/>
    </row>
    <row r="31" spans="1:13" ht="21">
      <c r="D31" s="67">
        <f>SUM(D29:D30)</f>
        <v>0</v>
      </c>
    </row>
    <row r="32" spans="1:13">
      <c r="C32" s="48"/>
      <c r="D32" s="49"/>
      <c r="E32" s="48"/>
    </row>
    <row r="33" spans="3:5">
      <c r="C33" s="48"/>
      <c r="D33" s="49"/>
      <c r="E33" s="4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6"/>
  <sheetViews>
    <sheetView workbookViewId="0">
      <selection activeCell="C5" sqref="C5"/>
    </sheetView>
  </sheetViews>
  <sheetFormatPr baseColWidth="10" defaultRowHeight="15"/>
  <cols>
    <col min="1" max="1" width="11.42578125" style="68"/>
    <col min="2" max="2" width="12" style="68" bestFit="1" customWidth="1"/>
    <col min="3" max="3" width="14.42578125" style="68" customWidth="1"/>
    <col min="4" max="4" width="11.42578125" style="129"/>
    <col min="5" max="5" width="12.85546875" style="68" customWidth="1"/>
    <col min="6" max="8" width="13" style="68" bestFit="1" customWidth="1"/>
    <col min="9" max="12" width="12" style="68" bestFit="1" customWidth="1"/>
    <col min="13" max="14" width="12.7109375" style="68" bestFit="1" customWidth="1"/>
    <col min="15" max="16384" width="11.42578125" style="68"/>
  </cols>
  <sheetData>
    <row r="2" spans="2:14">
      <c r="B2" s="33" t="s">
        <v>45</v>
      </c>
      <c r="E2" s="80" t="s">
        <v>40</v>
      </c>
      <c r="F2" s="131">
        <v>0</v>
      </c>
      <c r="G2" s="131">
        <v>1</v>
      </c>
      <c r="H2" s="131">
        <v>2</v>
      </c>
      <c r="I2" s="131">
        <v>3</v>
      </c>
      <c r="J2" s="131">
        <v>4</v>
      </c>
      <c r="K2" s="131">
        <v>5</v>
      </c>
      <c r="L2" s="131">
        <v>6</v>
      </c>
      <c r="M2" s="131">
        <v>7</v>
      </c>
      <c r="N2" s="131">
        <v>8</v>
      </c>
    </row>
    <row r="3" spans="2:14">
      <c r="B3" s="92" t="s">
        <v>44</v>
      </c>
      <c r="C3" s="93"/>
      <c r="E3" s="130" t="s">
        <v>41</v>
      </c>
      <c r="F3" s="92">
        <v>0</v>
      </c>
      <c r="G3" s="95" t="e">
        <f>$B$10</f>
        <v>#DIV/0!</v>
      </c>
      <c r="H3" s="95" t="e">
        <f t="shared" ref="H3:L3" si="0">$B$10</f>
        <v>#DIV/0!</v>
      </c>
      <c r="I3" s="95" t="e">
        <f t="shared" si="0"/>
        <v>#DIV/0!</v>
      </c>
      <c r="J3" s="95" t="e">
        <f t="shared" si="0"/>
        <v>#DIV/0!</v>
      </c>
      <c r="K3" s="95" t="e">
        <f t="shared" si="0"/>
        <v>#DIV/0!</v>
      </c>
      <c r="L3" s="95" t="e">
        <f t="shared" si="0"/>
        <v>#DIV/0!</v>
      </c>
      <c r="M3" s="95"/>
      <c r="N3" s="95"/>
    </row>
    <row r="4" spans="2:14">
      <c r="B4" s="92" t="s">
        <v>43</v>
      </c>
      <c r="C4" s="94"/>
      <c r="E4" s="130" t="s">
        <v>42</v>
      </c>
      <c r="F4" s="92">
        <v>0</v>
      </c>
      <c r="G4" s="95" t="e">
        <f>G3-G5</f>
        <v>#DIV/0!</v>
      </c>
      <c r="H4" s="95" t="e">
        <f t="shared" ref="H4:L4" si="1">H3-H5</f>
        <v>#DIV/0!</v>
      </c>
      <c r="I4" s="95" t="e">
        <f t="shared" si="1"/>
        <v>#DIV/0!</v>
      </c>
      <c r="J4" s="95" t="e">
        <f t="shared" si="1"/>
        <v>#DIV/0!</v>
      </c>
      <c r="K4" s="95" t="e">
        <f t="shared" si="1"/>
        <v>#DIV/0!</v>
      </c>
      <c r="L4" s="95" t="e">
        <f t="shared" si="1"/>
        <v>#DIV/0!</v>
      </c>
      <c r="M4" s="95"/>
      <c r="N4" s="95"/>
    </row>
    <row r="5" spans="2:14">
      <c r="B5" s="92" t="s">
        <v>40</v>
      </c>
      <c r="C5" s="92"/>
      <c r="E5" s="130" t="s">
        <v>93</v>
      </c>
      <c r="F5" s="92">
        <v>0</v>
      </c>
      <c r="G5" s="95">
        <f>F6*$C$4</f>
        <v>0</v>
      </c>
      <c r="H5" s="95" t="e">
        <f t="shared" ref="H5:L5" si="2">G6*$C$4</f>
        <v>#DIV/0!</v>
      </c>
      <c r="I5" s="95" t="e">
        <f t="shared" si="2"/>
        <v>#DIV/0!</v>
      </c>
      <c r="J5" s="95" t="e">
        <f t="shared" si="2"/>
        <v>#DIV/0!</v>
      </c>
      <c r="K5" s="95" t="e">
        <f t="shared" si="2"/>
        <v>#DIV/0!</v>
      </c>
      <c r="L5" s="95" t="e">
        <f t="shared" si="2"/>
        <v>#DIV/0!</v>
      </c>
      <c r="M5" s="95"/>
      <c r="N5" s="95"/>
    </row>
    <row r="6" spans="2:14">
      <c r="B6" s="92"/>
      <c r="C6" s="92"/>
      <c r="E6" s="130" t="s">
        <v>44</v>
      </c>
      <c r="F6" s="95">
        <f>C3</f>
        <v>0</v>
      </c>
      <c r="G6" s="95" t="e">
        <f>F6-G4</f>
        <v>#DIV/0!</v>
      </c>
      <c r="H6" s="95" t="e">
        <f t="shared" ref="H6:L6" si="3">G6-H4</f>
        <v>#DIV/0!</v>
      </c>
      <c r="I6" s="95" t="e">
        <f t="shared" si="3"/>
        <v>#DIV/0!</v>
      </c>
      <c r="J6" s="95" t="e">
        <f t="shared" si="3"/>
        <v>#DIV/0!</v>
      </c>
      <c r="K6" s="95" t="e">
        <f t="shared" si="3"/>
        <v>#DIV/0!</v>
      </c>
      <c r="L6" s="95" t="e">
        <f t="shared" si="3"/>
        <v>#DIV/0!</v>
      </c>
      <c r="M6" s="95"/>
      <c r="N6" s="95"/>
    </row>
    <row r="7" spans="2:14">
      <c r="B7" s="92"/>
      <c r="C7" s="92"/>
    </row>
    <row r="9" spans="2:14">
      <c r="B9" s="33" t="s">
        <v>41</v>
      </c>
      <c r="C9" s="186"/>
      <c r="D9" s="187"/>
      <c r="E9" s="187"/>
    </row>
    <row r="10" spans="2:14">
      <c r="B10" s="93" t="e">
        <f>C3*(C15/C16)</f>
        <v>#DIV/0!</v>
      </c>
      <c r="C10" s="96" t="e">
        <f>PMT(C4,C5,C3)</f>
        <v>#DIV/0!</v>
      </c>
    </row>
    <row r="13" spans="2:14">
      <c r="B13" s="188" t="s">
        <v>56</v>
      </c>
      <c r="C13" s="188"/>
    </row>
    <row r="15" spans="2:14">
      <c r="B15" s="68" t="s">
        <v>57</v>
      </c>
      <c r="C15" s="68">
        <f>(C4*((1+C4)^C5))</f>
        <v>0</v>
      </c>
    </row>
    <row r="16" spans="2:14">
      <c r="B16" s="68" t="s">
        <v>58</v>
      </c>
      <c r="C16" s="68">
        <f>((C4+1)^C5)-1</f>
        <v>0</v>
      </c>
    </row>
  </sheetData>
  <mergeCells count="2">
    <mergeCell ref="C9:E9"/>
    <mergeCell ref="B13:C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Activos</vt:lpstr>
      <vt:lpstr>Costos y Capital de Trabajo</vt:lpstr>
      <vt:lpstr>Inversiones</vt:lpstr>
      <vt:lpstr>Flujo Caja</vt:lpstr>
      <vt:lpstr>tabla amortización 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2017-10-05T19:34:08Z</dcterms:modified>
</cp:coreProperties>
</file>