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data-abilene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S88" i="1" l="1"/>
  <c r="R88" i="1"/>
  <c r="Q88" i="1"/>
  <c r="P88" i="1"/>
  <c r="O88" i="1"/>
  <c r="N88" i="1"/>
  <c r="M88" i="1"/>
  <c r="L88" i="1"/>
  <c r="K88" i="1"/>
  <c r="J88" i="1"/>
  <c r="S87" i="1"/>
  <c r="R87" i="1"/>
  <c r="Q87" i="1"/>
  <c r="P87" i="1"/>
  <c r="O87" i="1"/>
  <c r="N87" i="1"/>
  <c r="M87" i="1"/>
  <c r="L87" i="1"/>
  <c r="K87" i="1"/>
  <c r="J87" i="1"/>
  <c r="S80" i="1"/>
  <c r="R80" i="1"/>
  <c r="Q80" i="1"/>
  <c r="P80" i="1"/>
  <c r="O80" i="1"/>
  <c r="N80" i="1"/>
  <c r="M80" i="1"/>
  <c r="L80" i="1"/>
  <c r="K80" i="1"/>
  <c r="J80" i="1"/>
  <c r="S79" i="1"/>
  <c r="R79" i="1"/>
  <c r="Q79" i="1"/>
  <c r="P79" i="1"/>
  <c r="O79" i="1"/>
  <c r="N79" i="1"/>
  <c r="M79" i="1"/>
  <c r="L79" i="1"/>
  <c r="K79" i="1"/>
  <c r="J79" i="1"/>
  <c r="S73" i="1"/>
  <c r="S98" i="1" s="1"/>
  <c r="R73" i="1"/>
  <c r="R98" i="1" s="1"/>
  <c r="Q73" i="1"/>
  <c r="Q98" i="1" s="1"/>
  <c r="P73" i="1"/>
  <c r="P98" i="1" s="1"/>
  <c r="O73" i="1"/>
  <c r="O98" i="1" s="1"/>
  <c r="N73" i="1"/>
  <c r="N98" i="1" s="1"/>
  <c r="M73" i="1"/>
  <c r="M98" i="1" s="1"/>
  <c r="L73" i="1"/>
  <c r="L98" i="1" s="1"/>
  <c r="K73" i="1"/>
  <c r="K98" i="1" s="1"/>
  <c r="J73" i="1"/>
  <c r="J98" i="1" s="1"/>
  <c r="S72" i="1"/>
  <c r="S97" i="1" s="1"/>
  <c r="R72" i="1"/>
  <c r="R97" i="1" s="1"/>
  <c r="Q72" i="1"/>
  <c r="Q97" i="1" s="1"/>
  <c r="P72" i="1"/>
  <c r="P97" i="1" s="1"/>
  <c r="O72" i="1"/>
  <c r="O97" i="1" s="1"/>
  <c r="N72" i="1"/>
  <c r="N97" i="1" s="1"/>
  <c r="M72" i="1"/>
  <c r="M97" i="1" s="1"/>
  <c r="L72" i="1"/>
  <c r="L97" i="1" s="1"/>
  <c r="K72" i="1"/>
  <c r="K97" i="1" s="1"/>
  <c r="J72" i="1"/>
  <c r="J97" i="1" s="1"/>
  <c r="S65" i="1"/>
  <c r="R65" i="1"/>
  <c r="Q65" i="1"/>
  <c r="P65" i="1"/>
  <c r="O65" i="1"/>
  <c r="N65" i="1"/>
  <c r="M65" i="1"/>
  <c r="L65" i="1"/>
  <c r="K65" i="1"/>
  <c r="J65" i="1"/>
  <c r="S64" i="1"/>
  <c r="R64" i="1"/>
  <c r="Q64" i="1"/>
  <c r="P64" i="1"/>
  <c r="O64" i="1"/>
  <c r="N64" i="1"/>
  <c r="M64" i="1"/>
  <c r="L64" i="1"/>
  <c r="K64" i="1"/>
  <c r="J64" i="1"/>
  <c r="S57" i="1"/>
  <c r="R57" i="1"/>
  <c r="Q57" i="1"/>
  <c r="P57" i="1"/>
  <c r="O57" i="1"/>
  <c r="N57" i="1"/>
  <c r="M57" i="1"/>
  <c r="L57" i="1"/>
  <c r="K57" i="1"/>
  <c r="J57" i="1"/>
  <c r="S56" i="1"/>
  <c r="R56" i="1"/>
  <c r="Q56" i="1"/>
  <c r="P56" i="1"/>
  <c r="O56" i="1"/>
  <c r="N56" i="1"/>
  <c r="M56" i="1"/>
  <c r="L56" i="1"/>
  <c r="K56" i="1"/>
  <c r="J56" i="1"/>
  <c r="S50" i="1"/>
  <c r="S96" i="1" s="1"/>
  <c r="R50" i="1"/>
  <c r="R96" i="1" s="1"/>
  <c r="Q50" i="1"/>
  <c r="Q96" i="1" s="1"/>
  <c r="P50" i="1"/>
  <c r="P96" i="1" s="1"/>
  <c r="O50" i="1"/>
  <c r="O96" i="1" s="1"/>
  <c r="N50" i="1"/>
  <c r="N96" i="1" s="1"/>
  <c r="M50" i="1"/>
  <c r="M96" i="1" s="1"/>
  <c r="L50" i="1"/>
  <c r="L96" i="1" s="1"/>
  <c r="K50" i="1"/>
  <c r="K96" i="1" s="1"/>
  <c r="J50" i="1"/>
  <c r="J96" i="1" s="1"/>
  <c r="S49" i="1"/>
  <c r="S95" i="1" s="1"/>
  <c r="R49" i="1"/>
  <c r="R95" i="1" s="1"/>
  <c r="Q49" i="1"/>
  <c r="Q95" i="1" s="1"/>
  <c r="P49" i="1"/>
  <c r="P95" i="1" s="1"/>
  <c r="O49" i="1"/>
  <c r="O95" i="1" s="1"/>
  <c r="N49" i="1"/>
  <c r="N95" i="1" s="1"/>
  <c r="M49" i="1"/>
  <c r="M95" i="1" s="1"/>
  <c r="L49" i="1"/>
  <c r="L95" i="1" s="1"/>
  <c r="K49" i="1"/>
  <c r="K95" i="1" s="1"/>
  <c r="J49" i="1"/>
  <c r="J95" i="1" s="1"/>
  <c r="O41" i="1"/>
  <c r="N41" i="1"/>
  <c r="M41" i="1"/>
  <c r="L41" i="1"/>
  <c r="K41" i="1"/>
  <c r="J41" i="1"/>
  <c r="O40" i="1"/>
  <c r="N40" i="1"/>
  <c r="M40" i="1"/>
  <c r="L40" i="1"/>
  <c r="K40" i="1"/>
  <c r="J40" i="1"/>
  <c r="O33" i="1"/>
  <c r="N33" i="1"/>
  <c r="M33" i="1"/>
  <c r="L33" i="1"/>
  <c r="K33" i="1"/>
  <c r="J33" i="1"/>
  <c r="O32" i="1"/>
  <c r="N32" i="1"/>
  <c r="M32" i="1"/>
  <c r="L32" i="1"/>
  <c r="K32" i="1"/>
  <c r="J32" i="1"/>
  <c r="O26" i="1"/>
  <c r="N26" i="1"/>
  <c r="M26" i="1"/>
  <c r="L26" i="1"/>
  <c r="K26" i="1"/>
  <c r="J26" i="1"/>
  <c r="O25" i="1"/>
  <c r="N25" i="1"/>
  <c r="M25" i="1"/>
  <c r="L25" i="1"/>
  <c r="K25" i="1"/>
  <c r="J25" i="1"/>
  <c r="O19" i="1"/>
  <c r="N19" i="1"/>
  <c r="M19" i="1"/>
  <c r="L19" i="1"/>
  <c r="K19" i="1"/>
  <c r="J19" i="1"/>
  <c r="O18" i="1"/>
  <c r="N18" i="1"/>
  <c r="M18" i="1"/>
  <c r="L18" i="1"/>
  <c r="K18" i="1"/>
  <c r="J18" i="1"/>
  <c r="O11" i="1"/>
  <c r="N11" i="1"/>
  <c r="M11" i="1"/>
  <c r="L11" i="1"/>
  <c r="K11" i="1"/>
  <c r="J11" i="1"/>
  <c r="O10" i="1"/>
  <c r="N10" i="1"/>
  <c r="M10" i="1"/>
  <c r="L10" i="1"/>
  <c r="K10" i="1"/>
  <c r="J10" i="1"/>
  <c r="O4" i="1"/>
  <c r="N4" i="1"/>
  <c r="M4" i="1"/>
  <c r="L4" i="1"/>
  <c r="K4" i="1"/>
  <c r="J4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<sst xmlns="http://schemas.openxmlformats.org/spreadsheetml/2006/main" count="220" uniqueCount="35">
  <si>
    <t>data/abilene/2data.txt</t>
  </si>
  <si>
    <t>data-abilene.txt</t>
  </si>
  <si>
    <t>throughput</t>
  </si>
  <si>
    <t>incomplete</t>
  </si>
  <si>
    <t>Err0</t>
  </si>
  <si>
    <t>functions</t>
  </si>
  <si>
    <t>MaxP</t>
  </si>
  <si>
    <t>demand</t>
  </si>
  <si>
    <t>PRFit</t>
  </si>
  <si>
    <t>corenode</t>
  </si>
  <si>
    <t>src</t>
  </si>
  <si>
    <t>dest</t>
  </si>
  <si>
    <t>PRPro</t>
  </si>
  <si>
    <t>corelink</t>
  </si>
  <si>
    <t>endlink</t>
  </si>
  <si>
    <t>NumD</t>
  </si>
  <si>
    <t>NumP</t>
  </si>
  <si>
    <t>alpha</t>
  </si>
  <si>
    <t>beta</t>
  </si>
  <si>
    <t>scheme</t>
  </si>
  <si>
    <t>disjoint scheme</t>
  </si>
  <si>
    <t>NumError</t>
  </si>
  <si>
    <t>link utilizatoin</t>
  </si>
  <si>
    <t>Maxp</t>
  </si>
  <si>
    <t>ObjectiveF</t>
  </si>
  <si>
    <t>AcceptedDemand</t>
  </si>
  <si>
    <t>Throughput</t>
  </si>
  <si>
    <t>node utilization</t>
  </si>
  <si>
    <t>min demand volume</t>
  </si>
  <si>
    <t>complete</t>
  </si>
  <si>
    <t>np=3</t>
  </si>
  <si>
    <t>PRFit -inCom</t>
  </si>
  <si>
    <t>PRPro-inCom</t>
  </si>
  <si>
    <t>PRFit-Com</t>
  </si>
  <si>
    <t>PRPro-Com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</si>
</sst>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11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'data-abilene'!$I$3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'data-abilene'!$J$3:$O$3</c:f>
              <c:numCache>
                <c:formatCode>General</c:formatCode>
                <c:ptCount val="6"/>
                <c:pt idx="0">
                  <c:v>4369588</c:v>
                </c:pt>
                <c:pt idx="1">
                  <c:v>6642313</c:v>
                </c:pt>
                <c:pt idx="2">
                  <c:v>71424000</c:v>
                </c:pt>
                <c:pt idx="3">
                  <c:v>59999976</c:v>
                </c:pt>
                <c:pt idx="4">
                  <c:v>59999976</c:v>
                </c:pt>
                <c:pt idx="5">
                  <c:v>59999976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'data-abilene'!$I$4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'data-abilene'!$J$4:$O$4</c:f>
              <c:numCache>
                <c:formatCode>General</c:formatCode>
                <c:ptCount val="6"/>
                <c:pt idx="0">
                  <c:v>22500000</c:v>
                </c:pt>
                <c:pt idx="1">
                  <c:v>16618752</c:v>
                </c:pt>
                <c:pt idx="2">
                  <c:v>20301048</c:v>
                </c:pt>
                <c:pt idx="3">
                  <c:v>18860832</c:v>
                </c:pt>
                <c:pt idx="4">
                  <c:v>17258220</c:v>
                </c:pt>
                <c:pt idx="5">
                  <c:v>16140240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07584"/>
        <c:axId val="148742144"/>
      </c:lineChart>
      <c:catAx>
        <c:axId val="14870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742144"/>
        <c:crosses val="autoZero"/>
        <c:auto val="1"/>
        <c:lblAlgn val="ctr"/>
        <c:lblOffset val="100"/>
        <c:noMultiLvlLbl val="0"/>
      </c:catAx>
      <c:valAx>
        <c:axId val="1487421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70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'data-abilene'!$I$10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'data-abilene'!$J$10:$O$10</c:f>
              <c:numCache>
                <c:formatCode>General</c:formatCode>
                <c:ptCount val="6"/>
                <c:pt idx="0">
                  <c:v>0.25201532258064502</c:v>
                </c:pt>
                <c:pt idx="1">
                  <c:v>0.25556250000000003</c:v>
                </c:pt>
                <c:pt idx="2">
                  <c:v>1</c:v>
                </c:pt>
                <c:pt idx="3">
                  <c:v>0.84005342741935396</c:v>
                </c:pt>
                <c:pt idx="4">
                  <c:v>0.84005342741935396</c:v>
                </c:pt>
                <c:pt idx="5">
                  <c:v>0.84005342741935396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'data-abilene'!$I$11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'data-abilene'!$J$11:$O$11</c:f>
              <c:numCache>
                <c:formatCode>General</c:formatCode>
                <c:ptCount val="6"/>
                <c:pt idx="0">
                  <c:v>0.31502016129032201</c:v>
                </c:pt>
                <c:pt idx="1">
                  <c:v>0.248200100806451</c:v>
                </c:pt>
                <c:pt idx="2">
                  <c:v>0.27035433467741898</c:v>
                </c:pt>
                <c:pt idx="3">
                  <c:v>0.25415372983870899</c:v>
                </c:pt>
                <c:pt idx="4">
                  <c:v>0.25199203629032202</c:v>
                </c:pt>
                <c:pt idx="5">
                  <c:v>0.25038175403225799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84960"/>
        <c:axId val="148986496"/>
      </c:lineChart>
      <c:catAx>
        <c:axId val="148984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986496"/>
        <c:crosses val="autoZero"/>
        <c:auto val="1"/>
        <c:lblAlgn val="ctr"/>
        <c:lblOffset val="100"/>
        <c:noMultiLvlLbl val="0"/>
      </c:catAx>
      <c:valAx>
        <c:axId val="1489864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98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'data-abilene'!$I$18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'data-abilene'!$J$18:$O$18</c:f>
              <c:numCache>
                <c:formatCode>General</c:formatCode>
                <c:ptCount val="6"/>
                <c:pt idx="0">
                  <c:v>0.99999680000000002</c:v>
                </c:pt>
                <c:pt idx="1">
                  <c:v>0.99999760000000004</c:v>
                </c:pt>
                <c:pt idx="2">
                  <c:v>0.79359999999999997</c:v>
                </c:pt>
                <c:pt idx="3">
                  <c:v>0.99999959999999999</c:v>
                </c:pt>
                <c:pt idx="4">
                  <c:v>0.99999959999999999</c:v>
                </c:pt>
                <c:pt idx="5">
                  <c:v>0.99999959999999999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'data-abilene'!$I$19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'data-abilene'!$J$19:$O$19</c:f>
              <c:numCache>
                <c:formatCode>General</c:formatCode>
                <c:ptCount val="6"/>
                <c:pt idx="0">
                  <c:v>1</c:v>
                </c:pt>
                <c:pt idx="1">
                  <c:v>0.99999919999999998</c:v>
                </c:pt>
                <c:pt idx="2">
                  <c:v>0.99999819999999995</c:v>
                </c:pt>
                <c:pt idx="3">
                  <c:v>0.99999839999999995</c:v>
                </c:pt>
                <c:pt idx="4">
                  <c:v>0.99999859999999996</c:v>
                </c:pt>
                <c:pt idx="5">
                  <c:v>0.99999800000000005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49344"/>
        <c:axId val="149050880"/>
      </c:lineChart>
      <c:catAx>
        <c:axId val="14904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050880"/>
        <c:crosses val="autoZero"/>
        <c:auto val="1"/>
        <c:lblAlgn val="ctr"/>
        <c:lblOffset val="100"/>
        <c:noMultiLvlLbl val="0"/>
      </c:catAx>
      <c:valAx>
        <c:axId val="149050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90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'data-abilene'!$I$25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'data-abilene'!$J$25:$O$25</c:f>
              <c:numCache>
                <c:formatCode>General</c:formatCode>
                <c:ptCount val="6"/>
                <c:pt idx="0">
                  <c:v>4369588</c:v>
                </c:pt>
                <c:pt idx="1">
                  <c:v>6642313</c:v>
                </c:pt>
                <c:pt idx="2">
                  <c:v>4997558</c:v>
                </c:pt>
                <c:pt idx="3">
                  <c:v>4369588</c:v>
                </c:pt>
                <c:pt idx="4">
                  <c:v>4369588</c:v>
                </c:pt>
                <c:pt idx="5">
                  <c:v>4369588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'data-abilene'!$I$26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'data-abilene'!$J$26:$O$26</c:f>
              <c:numCache>
                <c:formatCode>General</c:formatCode>
                <c:ptCount val="6"/>
                <c:pt idx="0">
                  <c:v>22500000</c:v>
                </c:pt>
                <c:pt idx="1">
                  <c:v>16618752</c:v>
                </c:pt>
                <c:pt idx="2">
                  <c:v>10968873</c:v>
                </c:pt>
                <c:pt idx="3">
                  <c:v>10543133</c:v>
                </c:pt>
                <c:pt idx="4">
                  <c:v>10543133</c:v>
                </c:pt>
                <c:pt idx="5">
                  <c:v>10543133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4064"/>
        <c:axId val="149246336"/>
      </c:lineChart>
      <c:catAx>
        <c:axId val="149224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246336"/>
        <c:crosses val="autoZero"/>
        <c:auto val="1"/>
        <c:lblAlgn val="ctr"/>
        <c:lblOffset val="100"/>
        <c:noMultiLvlLbl val="0"/>
      </c:catAx>
      <c:valAx>
        <c:axId val="1492463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922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'data-abilene'!$I$32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'data-abilene'!$J$32:$O$32</c:f>
              <c:numCache>
                <c:formatCode>General</c:formatCode>
                <c:ptCount val="6"/>
                <c:pt idx="0">
                  <c:v>0.25201532258064502</c:v>
                </c:pt>
                <c:pt idx="1">
                  <c:v>0.25556250000000003</c:v>
                </c:pt>
                <c:pt idx="2">
                  <c:v>0.25201431451612899</c:v>
                </c:pt>
                <c:pt idx="3">
                  <c:v>0.25201532258064502</c:v>
                </c:pt>
                <c:pt idx="4">
                  <c:v>0.25201532258064502</c:v>
                </c:pt>
                <c:pt idx="5">
                  <c:v>0.25201532258064502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'data-abilene'!$I$33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'data-abilene'!$J$33:$O$33</c:f>
              <c:numCache>
                <c:formatCode>General</c:formatCode>
                <c:ptCount val="6"/>
                <c:pt idx="0">
                  <c:v>0.31502016129032201</c:v>
                </c:pt>
                <c:pt idx="1">
                  <c:v>0.248200100806451</c:v>
                </c:pt>
                <c:pt idx="2">
                  <c:v>0.25059768145161199</c:v>
                </c:pt>
                <c:pt idx="3">
                  <c:v>0.25164274193548303</c:v>
                </c:pt>
                <c:pt idx="4">
                  <c:v>0.25164274193548303</c:v>
                </c:pt>
                <c:pt idx="5">
                  <c:v>0.25164274193548303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2144"/>
        <c:axId val="149703680"/>
      </c:lineChart>
      <c:catAx>
        <c:axId val="14970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703680"/>
        <c:crosses val="autoZero"/>
        <c:auto val="1"/>
        <c:lblAlgn val="ctr"/>
        <c:lblOffset val="100"/>
        <c:noMultiLvlLbl val="0"/>
      </c:catAx>
      <c:valAx>
        <c:axId val="149703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97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'data-abilene'!$I$40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'data-abilene'!$J$40:$O$40</c:f>
              <c:numCache>
                <c:formatCode>0.00E+00</c:formatCode>
                <c:ptCount val="6"/>
                <c:pt idx="0">
                  <c:v>0.99999680000000002</c:v>
                </c:pt>
                <c:pt idx="1">
                  <c:v>0.99999760000000004</c:v>
                </c:pt>
                <c:pt idx="2">
                  <c:v>0.99999280000000002</c:v>
                </c:pt>
                <c:pt idx="3">
                  <c:v>0.99999680000000002</c:v>
                </c:pt>
                <c:pt idx="4">
                  <c:v>0.99999680000000002</c:v>
                </c:pt>
                <c:pt idx="5">
                  <c:v>0.99999680000000002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'data-abilene'!$I$41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'data-abilene'!$J$41:$O$41</c:f>
              <c:numCache>
                <c:formatCode>0.00E+00</c:formatCode>
                <c:ptCount val="6"/>
                <c:pt idx="0">
                  <c:v>1</c:v>
                </c:pt>
                <c:pt idx="1">
                  <c:v>0.99999919999999998</c:v>
                </c:pt>
                <c:pt idx="2">
                  <c:v>0.99999559999999998</c:v>
                </c:pt>
                <c:pt idx="3">
                  <c:v>0.99999919999999998</c:v>
                </c:pt>
                <c:pt idx="4">
                  <c:v>0.99999919999999998</c:v>
                </c:pt>
                <c:pt idx="5">
                  <c:v>0.99999919999999998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1104"/>
        <c:axId val="149792640"/>
      </c:lineChart>
      <c:catAx>
        <c:axId val="14979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792640"/>
        <c:crosses val="autoZero"/>
        <c:auto val="1"/>
        <c:lblAlgn val="ctr"/>
        <c:lblOffset val="100"/>
        <c:noMultiLvlLbl val="0"/>
      </c:catAx>
      <c:valAx>
        <c:axId val="1497926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497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'data-abilene'!$I$49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'data-abilene'!$J$48:$S$48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'data-abilene'!$J$49:$S$49</c:f>
              <c:numCache>
                <c:formatCode>General</c:formatCode>
                <c:ptCount val="10"/>
                <c:pt idx="0">
                  <c:v>71424000</c:v>
                </c:pt>
                <c:pt idx="1">
                  <c:v>62574247.299999997</c:v>
                </c:pt>
                <c:pt idx="2">
                  <c:v>61197237.600000001</c:v>
                </c:pt>
                <c:pt idx="3">
                  <c:v>44528964.649999999</c:v>
                </c:pt>
                <c:pt idx="4">
                  <c:v>38747160.799999997</c:v>
                </c:pt>
                <c:pt idx="5">
                  <c:v>43487549.049999997</c:v>
                </c:pt>
                <c:pt idx="6">
                  <c:v>38613123.299999997</c:v>
                </c:pt>
                <c:pt idx="7">
                  <c:v>28891043.050000001</c:v>
                </c:pt>
                <c:pt idx="8">
                  <c:v>34232179.850000001</c:v>
                </c:pt>
                <c:pt idx="9">
                  <c:v>22250069.75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'data-abilene'!$I$50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'data-abilene'!$J$48:$S$48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'data-abilene'!$J$50:$S$50</c:f>
              <c:numCache>
                <c:formatCode>General</c:formatCode>
                <c:ptCount val="10"/>
                <c:pt idx="0">
                  <c:v>20301048</c:v>
                </c:pt>
                <c:pt idx="1">
                  <c:v>17494048</c:v>
                </c:pt>
                <c:pt idx="2">
                  <c:v>15299023.25</c:v>
                </c:pt>
                <c:pt idx="3">
                  <c:v>11232333.9375</c:v>
                </c:pt>
                <c:pt idx="4">
                  <c:v>6563002.375</c:v>
                </c:pt>
                <c:pt idx="5">
                  <c:v>9689707.875</c:v>
                </c:pt>
                <c:pt idx="6">
                  <c:v>6800561.4375</c:v>
                </c:pt>
                <c:pt idx="7">
                  <c:v>12061152.9375</c:v>
                </c:pt>
                <c:pt idx="8">
                  <c:v>10959050.466666667</c:v>
                </c:pt>
                <c:pt idx="9">
                  <c:v>10223771.933333334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32352"/>
        <c:axId val="149832448"/>
      </c:lineChart>
      <c:catAx>
        <c:axId val="1497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32448"/>
        <c:crosses val="autoZero"/>
        <c:auto val="1"/>
        <c:lblAlgn val="ctr"/>
        <c:lblOffset val="100"/>
        <c:noMultiLvlLbl val="0"/>
      </c:catAx>
      <c:valAx>
        <c:axId val="1498324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97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'data-abilene'!$I$56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'data-abilene'!$J$56:$S$56</c:f>
              <c:numCache>
                <c:formatCode>General</c:formatCode>
                <c:ptCount val="10"/>
                <c:pt idx="0">
                  <c:v>1</c:v>
                </c:pt>
                <c:pt idx="1">
                  <c:v>0.90822198588709679</c:v>
                </c:pt>
                <c:pt idx="2">
                  <c:v>0.89161458669354821</c:v>
                </c:pt>
                <c:pt idx="3">
                  <c:v>0.74071936491935442</c:v>
                </c:pt>
                <c:pt idx="4">
                  <c:v>0.69999478830645123</c:v>
                </c:pt>
                <c:pt idx="5">
                  <c:v>0.78000149697580612</c:v>
                </c:pt>
                <c:pt idx="6">
                  <c:v>0.73888486391129005</c:v>
                </c:pt>
                <c:pt idx="7">
                  <c:v>0.58145763608870937</c:v>
                </c:pt>
                <c:pt idx="8">
                  <c:v>0.65877325604838677</c:v>
                </c:pt>
                <c:pt idx="9">
                  <c:v>0.52116570564516096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'data-abilene'!$I$57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'data-abilene'!$J$57:$S$57</c:f>
              <c:numCache>
                <c:formatCode>General</c:formatCode>
                <c:ptCount val="10"/>
                <c:pt idx="0">
                  <c:v>0.27035433467741893</c:v>
                </c:pt>
                <c:pt idx="1">
                  <c:v>0.2390817666330641</c:v>
                </c:pt>
                <c:pt idx="2">
                  <c:v>0.20917755166330612</c:v>
                </c:pt>
                <c:pt idx="3">
                  <c:v>0.17550319430443515</c:v>
                </c:pt>
                <c:pt idx="4">
                  <c:v>0.10293359374999986</c:v>
                </c:pt>
                <c:pt idx="5">
                  <c:v>0.18440286668346742</c:v>
                </c:pt>
                <c:pt idx="6">
                  <c:v>0.11607878654233855</c:v>
                </c:pt>
                <c:pt idx="7">
                  <c:v>0.21794899823588673</c:v>
                </c:pt>
                <c:pt idx="8">
                  <c:v>0.22917135080645146</c:v>
                </c:pt>
                <c:pt idx="9">
                  <c:v>0.21871596774193522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7552"/>
        <c:axId val="150089088"/>
      </c:lineChart>
      <c:catAx>
        <c:axId val="15008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089088"/>
        <c:crosses val="autoZero"/>
        <c:auto val="1"/>
        <c:lblAlgn val="ctr"/>
        <c:lblOffset val="100"/>
        <c:noMultiLvlLbl val="0"/>
      </c:catAx>
      <c:valAx>
        <c:axId val="1500890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008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'data-abilene'!$I$64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'data-abilene'!$J$64:$S$64</c:f>
              <c:numCache>
                <c:formatCode>General</c:formatCode>
                <c:ptCount val="10"/>
                <c:pt idx="0">
                  <c:v>0.79359999999999975</c:v>
                </c:pt>
                <c:pt idx="1">
                  <c:v>0.65202389679012307</c:v>
                </c:pt>
                <c:pt idx="2">
                  <c:v>0.63242548296296275</c:v>
                </c:pt>
                <c:pt idx="3">
                  <c:v>0.45136067234567873</c:v>
                </c:pt>
                <c:pt idx="4">
                  <c:v>0.42225157432098737</c:v>
                </c:pt>
                <c:pt idx="5">
                  <c:v>0.44482282567901199</c:v>
                </c:pt>
                <c:pt idx="6">
                  <c:v>0.27090827209876506</c:v>
                </c:pt>
                <c:pt idx="7">
                  <c:v>0.21127751259259231</c:v>
                </c:pt>
                <c:pt idx="8">
                  <c:v>0.42420145703703688</c:v>
                </c:pt>
                <c:pt idx="9">
                  <c:v>0.30568990320987638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'data-abilene'!$I$65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'data-abilene'!$J$65:$S$65</c:f>
              <c:numCache>
                <c:formatCode>General</c:formatCode>
                <c:ptCount val="10"/>
                <c:pt idx="0">
                  <c:v>0.99999820000000017</c:v>
                </c:pt>
                <c:pt idx="1">
                  <c:v>0.89225085000000004</c:v>
                </c:pt>
                <c:pt idx="2">
                  <c:v>0.78457856250000002</c:v>
                </c:pt>
                <c:pt idx="3">
                  <c:v>0.67540023749999989</c:v>
                </c:pt>
                <c:pt idx="4">
                  <c:v>0.40751882500000003</c:v>
                </c:pt>
                <c:pt idx="5">
                  <c:v>0.51518569814814807</c:v>
                </c:pt>
                <c:pt idx="6">
                  <c:v>0.46106008750000005</c:v>
                </c:pt>
                <c:pt idx="7">
                  <c:v>0.63962853750000004</c:v>
                </c:pt>
                <c:pt idx="8">
                  <c:v>0.37822425580246921</c:v>
                </c:pt>
                <c:pt idx="9">
                  <c:v>0.47705176000000005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61792"/>
        <c:axId val="152963328"/>
      </c:lineChart>
      <c:catAx>
        <c:axId val="152961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963328"/>
        <c:crosses val="autoZero"/>
        <c:auto val="1"/>
        <c:lblAlgn val="ctr"/>
        <c:lblOffset val="100"/>
        <c:noMultiLvlLbl val="0"/>
      </c:catAx>
      <c:valAx>
        <c:axId val="1529633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29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981075</xdr:colOff>
      <xdr:row>0</xdr:row>
      <xdr:rowOff>85725</xdr:rowOff>
    </xdr:from>
    <xdr:to>
      <xdr:col>15</xdr:col>
      <xdr:colOff>581024</xdr:colOff>
      <xdr:row>11</xdr:row>
      <xdr:rowOff>52386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0</xdr:row>
      <xdr:rowOff>95250</xdr:rowOff>
    </xdr:from>
    <xdr:to>
      <xdr:col>21</xdr:col>
      <xdr:colOff>38100</xdr:colOff>
      <xdr:row>8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8</xdr:row>
      <xdr:rowOff>119062</xdr:rowOff>
    </xdr:from>
    <xdr:to>
      <xdr:col>20</xdr:col>
      <xdr:colOff>590551</xdr:colOff>
      <xdr:row>17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25</xdr:row>
      <xdr:rowOff>9524</xdr:rowOff>
    </xdr:from>
    <xdr:to>
      <xdr:col>16</xdr:col>
      <xdr:colOff>209550</xdr:colOff>
      <xdr:row>33</xdr:row>
      <xdr:rowOff>157161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447675</xdr:colOff>
      <xdr:row>18</xdr:row>
      <xdr:rowOff>147637</xdr:rowOff>
    </xdr:from>
    <xdr:to>
      <xdr:col>22</xdr:col>
      <xdr:colOff>114300</xdr:colOff>
      <xdr:row>29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30</xdr:row>
      <xdr:rowOff>152399</xdr:rowOff>
    </xdr:from>
    <xdr:to>
      <xdr:col>22</xdr:col>
      <xdr:colOff>200025</xdr:colOff>
      <xdr:row>42</xdr:row>
      <xdr:rowOff>90486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95250</xdr:colOff>
      <xdr:row>44</xdr:row>
      <xdr:rowOff>95250</xdr:rowOff>
    </xdr:from>
    <xdr:to>
      <xdr:col>16</xdr:col>
      <xdr:colOff>257175</xdr:colOff>
      <xdr:row>54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47625</xdr:colOff>
      <xdr:row>44</xdr:row>
      <xdr:rowOff>119062</xdr:rowOff>
    </xdr:from>
    <xdr:to>
      <xdr:col>22</xdr:col>
      <xdr:colOff>523875</xdr:colOff>
      <xdr:row>54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342900</xdr:colOff>
      <xdr:row>55</xdr:row>
      <xdr:rowOff>147637</xdr:rowOff>
    </xdr:from>
    <xdr:to>
      <xdr:col>23</xdr:col>
      <xdr:colOff>76200</xdr:colOff>
      <xdr:row>66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-result"/>
      <sheetName val="test -abilene"/>
      <sheetName val="data-10-nodes"/>
      <sheetName val="data-abilene"/>
      <sheetName val="process-data-abilene"/>
      <sheetName val="data-abilene.txt"/>
      <sheetName val="Sheet2"/>
    </sheetNames>
    <sheetDataSet>
      <sheetData sheetId="0"/>
      <sheetData sheetId="1"/>
      <sheetData sheetId="2"/>
      <sheetData sheetId="3">
        <row r="3">
          <cell r="I3" t="str">
            <v>PRFit</v>
          </cell>
          <cell r="J3">
            <v>4369588</v>
          </cell>
          <cell r="K3">
            <v>6642313</v>
          </cell>
          <cell r="L3">
            <v>71424000</v>
          </cell>
          <cell r="M3">
            <v>59999976</v>
          </cell>
          <cell r="N3">
            <v>59999976</v>
          </cell>
          <cell r="O3">
            <v>59999976</v>
          </cell>
        </row>
        <row r="4">
          <cell r="I4" t="str">
            <v>PRPro</v>
          </cell>
          <cell r="J4">
            <v>22500000</v>
          </cell>
          <cell r="K4">
            <v>16618752</v>
          </cell>
          <cell r="L4">
            <v>20301048</v>
          </cell>
          <cell r="M4">
            <v>18860832</v>
          </cell>
          <cell r="N4">
            <v>17258220</v>
          </cell>
          <cell r="O4">
            <v>16140240</v>
          </cell>
        </row>
        <row r="10">
          <cell r="I10" t="str">
            <v>PRFit</v>
          </cell>
          <cell r="J10">
            <v>0.25201532258064502</v>
          </cell>
          <cell r="K10">
            <v>0.25556250000000003</v>
          </cell>
          <cell r="L10">
            <v>1</v>
          </cell>
          <cell r="M10">
            <v>0.84005342741935396</v>
          </cell>
          <cell r="N10">
            <v>0.84005342741935396</v>
          </cell>
          <cell r="O10">
            <v>0.84005342741935396</v>
          </cell>
        </row>
        <row r="11">
          <cell r="I11" t="str">
            <v>PRPro</v>
          </cell>
          <cell r="J11">
            <v>0.31502016129032201</v>
          </cell>
          <cell r="K11">
            <v>0.248200100806451</v>
          </cell>
          <cell r="L11">
            <v>0.27035433467741898</v>
          </cell>
          <cell r="M11">
            <v>0.25415372983870899</v>
          </cell>
          <cell r="N11">
            <v>0.25199203629032202</v>
          </cell>
          <cell r="O11">
            <v>0.25038175403225799</v>
          </cell>
        </row>
        <row r="18">
          <cell r="I18" t="str">
            <v>PRFit</v>
          </cell>
          <cell r="J18">
            <v>0.99999680000000002</v>
          </cell>
          <cell r="K18">
            <v>0.99999760000000004</v>
          </cell>
          <cell r="L18">
            <v>0.79359999999999997</v>
          </cell>
          <cell r="M18">
            <v>0.99999959999999999</v>
          </cell>
          <cell r="N18">
            <v>0.99999959999999999</v>
          </cell>
          <cell r="O18">
            <v>0.99999959999999999</v>
          </cell>
        </row>
        <row r="19">
          <cell r="I19" t="str">
            <v>PRPro</v>
          </cell>
          <cell r="J19">
            <v>1</v>
          </cell>
          <cell r="K19">
            <v>0.99999919999999998</v>
          </cell>
          <cell r="L19">
            <v>0.99999819999999995</v>
          </cell>
          <cell r="M19">
            <v>0.99999839999999995</v>
          </cell>
          <cell r="N19">
            <v>0.99999859999999996</v>
          </cell>
          <cell r="O19">
            <v>0.99999800000000005</v>
          </cell>
        </row>
        <row r="25">
          <cell r="I25" t="str">
            <v>PRFit</v>
          </cell>
          <cell r="J25">
            <v>4369588</v>
          </cell>
          <cell r="K25">
            <v>6642313</v>
          </cell>
          <cell r="L25">
            <v>4997558</v>
          </cell>
          <cell r="M25">
            <v>4369588</v>
          </cell>
          <cell r="N25">
            <v>4369588</v>
          </cell>
          <cell r="O25">
            <v>4369588</v>
          </cell>
        </row>
        <row r="26">
          <cell r="I26" t="str">
            <v>PRPro</v>
          </cell>
          <cell r="J26">
            <v>22500000</v>
          </cell>
          <cell r="K26">
            <v>16618752</v>
          </cell>
          <cell r="L26">
            <v>10968873</v>
          </cell>
          <cell r="M26">
            <v>10543133</v>
          </cell>
          <cell r="N26">
            <v>10543133</v>
          </cell>
          <cell r="O26">
            <v>10543133</v>
          </cell>
        </row>
        <row r="32">
          <cell r="I32" t="str">
            <v>PRFit</v>
          </cell>
          <cell r="J32">
            <v>0.25201532258064502</v>
          </cell>
          <cell r="K32">
            <v>0.25556250000000003</v>
          </cell>
          <cell r="L32">
            <v>0.25201431451612899</v>
          </cell>
          <cell r="M32">
            <v>0.25201532258064502</v>
          </cell>
          <cell r="N32">
            <v>0.25201532258064502</v>
          </cell>
          <cell r="O32">
            <v>0.25201532258064502</v>
          </cell>
        </row>
        <row r="33">
          <cell r="I33" t="str">
            <v>PRPro</v>
          </cell>
          <cell r="J33">
            <v>0.31502016129032201</v>
          </cell>
          <cell r="K33">
            <v>0.248200100806451</v>
          </cell>
          <cell r="L33">
            <v>0.25059768145161199</v>
          </cell>
          <cell r="M33">
            <v>0.25164274193548303</v>
          </cell>
          <cell r="N33">
            <v>0.25164274193548303</v>
          </cell>
          <cell r="O33">
            <v>0.25164274193548303</v>
          </cell>
        </row>
        <row r="40">
          <cell r="I40" t="str">
            <v>PRFit</v>
          </cell>
          <cell r="J40">
            <v>0.99999680000000002</v>
          </cell>
          <cell r="K40">
            <v>0.99999760000000004</v>
          </cell>
          <cell r="L40">
            <v>0.99999280000000002</v>
          </cell>
          <cell r="M40">
            <v>0.99999680000000002</v>
          </cell>
          <cell r="N40">
            <v>0.99999680000000002</v>
          </cell>
          <cell r="O40">
            <v>0.99999680000000002</v>
          </cell>
        </row>
        <row r="41">
          <cell r="I41" t="str">
            <v>PRPro</v>
          </cell>
          <cell r="J41">
            <v>1</v>
          </cell>
          <cell r="K41">
            <v>0.99999919999999998</v>
          </cell>
          <cell r="L41">
            <v>0.99999559999999998</v>
          </cell>
          <cell r="M41">
            <v>0.99999919999999998</v>
          </cell>
          <cell r="N41">
            <v>0.99999919999999998</v>
          </cell>
          <cell r="O41">
            <v>0.99999919999999998</v>
          </cell>
        </row>
        <row r="48">
          <cell r="J48">
            <v>0</v>
          </cell>
          <cell r="K48">
            <v>1</v>
          </cell>
          <cell r="L48">
            <v>2</v>
          </cell>
          <cell r="M48">
            <v>3</v>
          </cell>
          <cell r="N48">
            <v>4</v>
          </cell>
          <cell r="O48">
            <v>5</v>
          </cell>
          <cell r="P48">
            <v>6</v>
          </cell>
          <cell r="Q48">
            <v>7</v>
          </cell>
          <cell r="R48">
            <v>8</v>
          </cell>
          <cell r="S48">
            <v>9</v>
          </cell>
        </row>
        <row r="49">
          <cell r="I49" t="str">
            <v>PRFit</v>
          </cell>
          <cell r="J49">
            <v>71424000</v>
          </cell>
          <cell r="K49">
            <v>62574247.299999997</v>
          </cell>
          <cell r="L49">
            <v>61197237.600000001</v>
          </cell>
          <cell r="M49">
            <v>44528964.649999999</v>
          </cell>
          <cell r="N49">
            <v>38747160.799999997</v>
          </cell>
          <cell r="O49">
            <v>43487549.049999997</v>
          </cell>
          <cell r="P49">
            <v>38613123.299999997</v>
          </cell>
          <cell r="Q49">
            <v>28891043.050000001</v>
          </cell>
          <cell r="R49">
            <v>34232179.850000001</v>
          </cell>
          <cell r="S49">
            <v>22250069.75</v>
          </cell>
        </row>
        <row r="50">
          <cell r="I50" t="str">
            <v>PRPro</v>
          </cell>
          <cell r="J50">
            <v>20301048</v>
          </cell>
          <cell r="K50">
            <v>17494048</v>
          </cell>
          <cell r="L50">
            <v>15299023.25</v>
          </cell>
          <cell r="M50">
            <v>11232333.9375</v>
          </cell>
          <cell r="N50">
            <v>6563002.375</v>
          </cell>
          <cell r="O50">
            <v>9689707.875</v>
          </cell>
          <cell r="P50">
            <v>6800561.4375</v>
          </cell>
          <cell r="Q50">
            <v>12061152.9375</v>
          </cell>
          <cell r="R50">
            <v>10959050.466666667</v>
          </cell>
          <cell r="S50">
            <v>10223771.933333334</v>
          </cell>
        </row>
        <row r="56">
          <cell r="I56" t="str">
            <v>PRFit</v>
          </cell>
          <cell r="J56">
            <v>1</v>
          </cell>
          <cell r="K56">
            <v>0.90822198588709679</v>
          </cell>
          <cell r="L56">
            <v>0.89161458669354821</v>
          </cell>
          <cell r="M56">
            <v>0.74071936491935442</v>
          </cell>
          <cell r="N56">
            <v>0.69999478830645123</v>
          </cell>
          <cell r="O56">
            <v>0.78000149697580612</v>
          </cell>
          <cell r="P56">
            <v>0.73888486391129005</v>
          </cell>
          <cell r="Q56">
            <v>0.58145763608870937</v>
          </cell>
          <cell r="R56">
            <v>0.65877325604838677</v>
          </cell>
          <cell r="S56">
            <v>0.52116570564516096</v>
          </cell>
        </row>
        <row r="57">
          <cell r="I57" t="str">
            <v>PRPro</v>
          </cell>
          <cell r="J57">
            <v>0.27035433467741893</v>
          </cell>
          <cell r="K57">
            <v>0.2390817666330641</v>
          </cell>
          <cell r="L57">
            <v>0.20917755166330612</v>
          </cell>
          <cell r="M57">
            <v>0.17550319430443515</v>
          </cell>
          <cell r="N57">
            <v>0.10293359374999986</v>
          </cell>
          <cell r="O57">
            <v>0.18440286668346742</v>
          </cell>
          <cell r="P57">
            <v>0.11607878654233855</v>
          </cell>
          <cell r="Q57">
            <v>0.21794899823588673</v>
          </cell>
          <cell r="R57">
            <v>0.22917135080645146</v>
          </cell>
          <cell r="S57">
            <v>0.21871596774193522</v>
          </cell>
        </row>
        <row r="64">
          <cell r="I64" t="str">
            <v>PRFit</v>
          </cell>
          <cell r="J64">
            <v>0.79359999999999975</v>
          </cell>
          <cell r="K64">
            <v>0.65202389679012307</v>
          </cell>
          <cell r="L64">
            <v>0.63242548296296275</v>
          </cell>
          <cell r="M64">
            <v>0.45136067234567873</v>
          </cell>
          <cell r="N64">
            <v>0.42225157432098737</v>
          </cell>
          <cell r="O64">
            <v>0.44482282567901199</v>
          </cell>
          <cell r="P64">
            <v>0.27090827209876506</v>
          </cell>
          <cell r="Q64">
            <v>0.21127751259259231</v>
          </cell>
          <cell r="R64">
            <v>0.42420145703703688</v>
          </cell>
          <cell r="S64">
            <v>0.30568990320987638</v>
          </cell>
        </row>
        <row r="65">
          <cell r="I65" t="str">
            <v>PRPro</v>
          </cell>
          <cell r="J65">
            <v>0.99999820000000017</v>
          </cell>
          <cell r="K65">
            <v>0.89225085000000004</v>
          </cell>
          <cell r="L65">
            <v>0.78457856250000002</v>
          </cell>
          <cell r="M65">
            <v>0.67540023749999989</v>
          </cell>
          <cell r="N65">
            <v>0.40751882500000003</v>
          </cell>
          <cell r="O65">
            <v>0.51518569814814807</v>
          </cell>
          <cell r="P65">
            <v>0.46106008750000005</v>
          </cell>
          <cell r="Q65">
            <v>0.63962853750000004</v>
          </cell>
          <cell r="R65">
            <v>0.37822425580246921</v>
          </cell>
          <cell r="S65">
            <v>0.47705176000000005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selection activeCell="Q56" sqref="Q56"/>
    </sheetView>
  </sheetViews>
  <sheetFormatPr defaultRowHeight="15" x14ac:dyDescent="0.25"/>
  <cols>
    <col min="1" max="1" width="11.7109375" customWidth="1"/>
    <col min="2" max="2" width="14.140625" customWidth="1"/>
    <col min="3" max="3" width="18.85546875" customWidth="1"/>
    <col min="4" max="4" width="14.42578125" customWidth="1"/>
    <col min="5" max="5" width="17.7109375" customWidth="1"/>
    <col min="6" max="6" width="14.85546875" customWidth="1"/>
    <col min="7" max="7" width="17.7109375" customWidth="1"/>
    <col min="8" max="8" width="18.7109375" customWidth="1"/>
    <col min="9" max="9" width="14.5703125" customWidth="1"/>
    <col min="10" max="10" width="14.85546875" customWidth="1"/>
  </cols>
  <sheetData>
    <row r="1" spans="1:15" x14ac:dyDescent="0.25">
      <c r="A1" t="s">
        <v>0</v>
      </c>
      <c r="C1" t="s">
        <v>1</v>
      </c>
      <c r="E1" s="1">
        <v>43067</v>
      </c>
      <c r="I1" t="s">
        <v>2</v>
      </c>
      <c r="J1" s="2" t="s">
        <v>3</v>
      </c>
      <c r="K1" t="s">
        <v>4</v>
      </c>
    </row>
    <row r="2" spans="1:15" x14ac:dyDescent="0.25">
      <c r="B2" t="s">
        <v>5</v>
      </c>
      <c r="C2">
        <v>4</v>
      </c>
      <c r="I2" t="s">
        <v>6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</row>
    <row r="3" spans="1:15" x14ac:dyDescent="0.25">
      <c r="B3" t="s">
        <v>7</v>
      </c>
      <c r="C3">
        <v>36</v>
      </c>
      <c r="I3" s="3" t="s">
        <v>8</v>
      </c>
      <c r="J3">
        <f>VLOOKUP(J2,$A$10:$G$15,4,0)</f>
        <v>4369588</v>
      </c>
      <c r="K3">
        <f>VLOOKUP(K2,$A$10:$G$15,4,1)</f>
        <v>6642313</v>
      </c>
      <c r="L3">
        <f>VLOOKUP(L2,$A$10:$G$15,4,1)</f>
        <v>71424000</v>
      </c>
      <c r="M3">
        <f>VLOOKUP(M2,$A$10:$G$15,4,1)</f>
        <v>59999976</v>
      </c>
      <c r="N3">
        <f>VLOOKUP(N2,$A$10:$G$15,4,1)</f>
        <v>59999976</v>
      </c>
      <c r="O3">
        <f>VLOOKUP(O2,$A$10:$G$15,4,1)</f>
        <v>59999976</v>
      </c>
    </row>
    <row r="4" spans="1:15" x14ac:dyDescent="0.25">
      <c r="B4" t="s">
        <v>9</v>
      </c>
      <c r="C4">
        <v>12</v>
      </c>
      <c r="D4" t="s">
        <v>10</v>
      </c>
      <c r="E4">
        <v>6</v>
      </c>
      <c r="F4" t="s">
        <v>11</v>
      </c>
      <c r="G4">
        <v>6</v>
      </c>
      <c r="I4" s="4" t="s">
        <v>12</v>
      </c>
      <c r="J4">
        <f>VLOOKUP(J2,$A$20:$G$25,4,0)</f>
        <v>22500000</v>
      </c>
      <c r="K4">
        <f>VLOOKUP(K2,$A$20:$G$25,4,0)</f>
        <v>16618752</v>
      </c>
      <c r="L4">
        <f>VLOOKUP(L2,$A$20:$G$25,4,0)</f>
        <v>20301048</v>
      </c>
      <c r="M4">
        <f>VLOOKUP(M2,$A$20:$G$25,4,0)</f>
        <v>18860832</v>
      </c>
      <c r="N4">
        <f>VLOOKUP(N2,$A$20:$G$25,4,0)</f>
        <v>17258220</v>
      </c>
      <c r="O4">
        <f>VLOOKUP(O2,$A$20:$G$25,4,0)</f>
        <v>16140240</v>
      </c>
    </row>
    <row r="5" spans="1:15" x14ac:dyDescent="0.25">
      <c r="B5" t="s">
        <v>13</v>
      </c>
      <c r="C5">
        <v>30</v>
      </c>
      <c r="D5" t="s">
        <v>14</v>
      </c>
      <c r="E5">
        <v>52</v>
      </c>
    </row>
    <row r="7" spans="1:15" x14ac:dyDescent="0.25">
      <c r="A7" s="5" t="s">
        <v>15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20</v>
      </c>
      <c r="G7" s="5" t="s">
        <v>21</v>
      </c>
    </row>
    <row r="8" spans="1:15" x14ac:dyDescent="0.25">
      <c r="A8" s="5">
        <v>4</v>
      </c>
      <c r="B8" s="5"/>
      <c r="C8" s="5">
        <v>0</v>
      </c>
      <c r="D8" s="5">
        <v>0</v>
      </c>
      <c r="E8" s="3" t="s">
        <v>8</v>
      </c>
      <c r="F8" s="2" t="s">
        <v>3</v>
      </c>
      <c r="G8" s="5">
        <v>0</v>
      </c>
      <c r="I8" t="s">
        <v>22</v>
      </c>
      <c r="J8" s="2" t="s">
        <v>3</v>
      </c>
      <c r="K8" t="s">
        <v>4</v>
      </c>
    </row>
    <row r="9" spans="1:15" x14ac:dyDescent="0.25">
      <c r="A9" s="6" t="s">
        <v>23</v>
      </c>
      <c r="B9" t="s">
        <v>24</v>
      </c>
      <c r="C9" t="s">
        <v>25</v>
      </c>
      <c r="D9" t="s">
        <v>26</v>
      </c>
      <c r="E9" t="s">
        <v>22</v>
      </c>
      <c r="F9" t="s">
        <v>27</v>
      </c>
      <c r="G9" t="s">
        <v>28</v>
      </c>
      <c r="I9" t="s">
        <v>6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</row>
    <row r="10" spans="1:15" x14ac:dyDescent="0.25">
      <c r="A10">
        <v>1</v>
      </c>
      <c r="B10">
        <v>111973.45491693501</v>
      </c>
      <c r="C10">
        <v>36</v>
      </c>
      <c r="D10">
        <v>4369588</v>
      </c>
      <c r="E10">
        <v>0.25201532258064502</v>
      </c>
      <c r="F10">
        <v>0.99999680000000002</v>
      </c>
      <c r="G10">
        <v>113636</v>
      </c>
      <c r="I10" s="3" t="s">
        <v>8</v>
      </c>
      <c r="J10">
        <f>VLOOKUP(J9,$A$10:$G$15,5,0)</f>
        <v>0.25201532258064502</v>
      </c>
      <c r="K10">
        <f>VLOOKUP(K9,$A$10:$G$15,5,0)</f>
        <v>0.25556250000000003</v>
      </c>
      <c r="L10">
        <f>VLOOKUP(L9,$A$10:$G$15,5,0)</f>
        <v>1</v>
      </c>
      <c r="M10">
        <f>VLOOKUP(M9,$A$10:$G$15,5,0)</f>
        <v>0.84005342741935396</v>
      </c>
      <c r="N10">
        <f>VLOOKUP(N9,$A$10:$G$15,5,0)</f>
        <v>0.84005342741935396</v>
      </c>
      <c r="O10">
        <f>VLOOKUP(O9,$A$10:$G$15,5,0)</f>
        <v>0.84005342741935396</v>
      </c>
    </row>
    <row r="11" spans="1:15" x14ac:dyDescent="0.25">
      <c r="A11">
        <v>2</v>
      </c>
      <c r="B11">
        <v>176885.05418750001</v>
      </c>
      <c r="C11">
        <v>36</v>
      </c>
      <c r="D11">
        <v>6642313</v>
      </c>
      <c r="E11">
        <v>0.25556250000000003</v>
      </c>
      <c r="F11">
        <v>0.99999760000000004</v>
      </c>
      <c r="G11">
        <v>178571</v>
      </c>
      <c r="I11" s="4" t="s">
        <v>12</v>
      </c>
      <c r="J11">
        <f>VLOOKUP(J9,$A$20:$G$25,5,0)</f>
        <v>0.31502016129032201</v>
      </c>
      <c r="K11">
        <f>VLOOKUP(K9,$A$20:$G$25,5,0)</f>
        <v>0.248200100806451</v>
      </c>
      <c r="L11">
        <f>VLOOKUP(L9,$A$20:$G$25,5,0)</f>
        <v>0.27035433467741898</v>
      </c>
      <c r="M11">
        <f>VLOOKUP(M9,$A$20:$G$25,5,0)</f>
        <v>0.25415372983870899</v>
      </c>
      <c r="N11">
        <f>VLOOKUP(N9,$A$20:$G$25,5,0)</f>
        <v>0.25199203629032202</v>
      </c>
      <c r="O11">
        <f>VLOOKUP(O9,$A$20:$G$25,5,0)</f>
        <v>0.25038175403225799</v>
      </c>
    </row>
    <row r="12" spans="1:15" x14ac:dyDescent="0.25">
      <c r="A12">
        <v>3</v>
      </c>
      <c r="B12">
        <v>1977403</v>
      </c>
      <c r="C12">
        <v>36</v>
      </c>
      <c r="D12" s="7">
        <v>71424000</v>
      </c>
      <c r="E12">
        <v>1</v>
      </c>
      <c r="F12">
        <v>0.79359999999999997</v>
      </c>
      <c r="G12">
        <v>1984000</v>
      </c>
    </row>
    <row r="13" spans="1:15" x14ac:dyDescent="0.25">
      <c r="A13">
        <v>4</v>
      </c>
      <c r="B13">
        <v>1661124.1675393099</v>
      </c>
      <c r="C13">
        <v>36</v>
      </c>
      <c r="D13" s="7">
        <v>59999976</v>
      </c>
      <c r="E13">
        <v>0.84005342741935396</v>
      </c>
      <c r="F13">
        <v>0.99999959999999999</v>
      </c>
      <c r="G13">
        <v>1666666</v>
      </c>
    </row>
    <row r="14" spans="1:15" x14ac:dyDescent="0.25">
      <c r="A14">
        <v>5</v>
      </c>
      <c r="B14">
        <v>1661124.1675393099</v>
      </c>
      <c r="C14">
        <v>36</v>
      </c>
      <c r="D14" s="7">
        <v>59999976</v>
      </c>
      <c r="E14">
        <v>0.84005342741935396</v>
      </c>
      <c r="F14">
        <v>0.99999959999999999</v>
      </c>
      <c r="G14">
        <v>1666666</v>
      </c>
    </row>
    <row r="15" spans="1:15" x14ac:dyDescent="0.25">
      <c r="A15">
        <v>6</v>
      </c>
      <c r="B15">
        <v>1661124.1675393099</v>
      </c>
      <c r="C15">
        <v>36</v>
      </c>
      <c r="D15" s="7">
        <v>59999976</v>
      </c>
      <c r="E15">
        <v>0.84005342741935396</v>
      </c>
      <c r="F15">
        <v>0.99999959999999999</v>
      </c>
      <c r="G15">
        <v>1666666</v>
      </c>
    </row>
    <row r="16" spans="1:15" x14ac:dyDescent="0.25">
      <c r="I16" t="s">
        <v>27</v>
      </c>
      <c r="J16" s="2" t="s">
        <v>3</v>
      </c>
      <c r="K16" t="s">
        <v>4</v>
      </c>
    </row>
    <row r="17" spans="1:16" x14ac:dyDescent="0.25">
      <c r="A17" s="5" t="s">
        <v>15</v>
      </c>
      <c r="B17" s="8" t="s">
        <v>16</v>
      </c>
      <c r="C17" s="5" t="s">
        <v>17</v>
      </c>
      <c r="D17" s="5" t="s">
        <v>18</v>
      </c>
      <c r="E17" s="5" t="s">
        <v>19</v>
      </c>
      <c r="F17" s="5" t="s">
        <v>20</v>
      </c>
      <c r="G17" s="5" t="s">
        <v>21</v>
      </c>
      <c r="I17" t="s">
        <v>6</v>
      </c>
      <c r="J17">
        <v>1</v>
      </c>
      <c r="K17">
        <v>2</v>
      </c>
      <c r="L17">
        <v>3</v>
      </c>
      <c r="M17">
        <v>4</v>
      </c>
      <c r="N17">
        <v>5</v>
      </c>
      <c r="O17">
        <v>6</v>
      </c>
    </row>
    <row r="18" spans="1:16" x14ac:dyDescent="0.25">
      <c r="A18" s="5">
        <v>4</v>
      </c>
      <c r="B18" s="5"/>
      <c r="C18" s="5">
        <v>0</v>
      </c>
      <c r="D18" s="5">
        <v>0</v>
      </c>
      <c r="E18" s="4" t="s">
        <v>12</v>
      </c>
      <c r="F18" s="2" t="s">
        <v>3</v>
      </c>
      <c r="G18" s="5">
        <v>0</v>
      </c>
      <c r="I18" s="3" t="s">
        <v>8</v>
      </c>
      <c r="J18" s="9">
        <f>VLOOKUP(J17,$A$10:$G$15,6,0)</f>
        <v>0.99999680000000002</v>
      </c>
      <c r="K18" s="9">
        <f>VLOOKUP(K17,$A$10:$G$15,6,0)</f>
        <v>0.99999760000000004</v>
      </c>
      <c r="L18" s="9">
        <f>VLOOKUP(L17,$A$10:$G$15,6,0)</f>
        <v>0.79359999999999997</v>
      </c>
      <c r="M18" s="9">
        <f>VLOOKUP(M17,$A$10:$G$15,6,0)</f>
        <v>0.99999959999999999</v>
      </c>
      <c r="N18" s="9">
        <f>VLOOKUP(N17,$A$10:$G$15,6,0)</f>
        <v>0.99999959999999999</v>
      </c>
      <c r="O18" s="9">
        <f>VLOOKUP(O17,$A$10:$G$15,6,0)</f>
        <v>0.99999959999999999</v>
      </c>
      <c r="P18" s="7"/>
    </row>
    <row r="19" spans="1:16" x14ac:dyDescent="0.25">
      <c r="A19" s="6" t="s">
        <v>23</v>
      </c>
      <c r="B19" t="s">
        <v>24</v>
      </c>
      <c r="C19" t="s">
        <v>25</v>
      </c>
      <c r="D19" t="s">
        <v>26</v>
      </c>
      <c r="E19" t="s">
        <v>22</v>
      </c>
      <c r="F19" t="s">
        <v>27</v>
      </c>
      <c r="G19" t="s">
        <v>28</v>
      </c>
      <c r="I19" s="4" t="s">
        <v>12</v>
      </c>
      <c r="J19" s="9">
        <f>VLOOKUP(J17,$A$20:$G$25,6,0)</f>
        <v>1</v>
      </c>
      <c r="K19" s="9">
        <f>VLOOKUP(K17,$A$20:$G$25,6,0)</f>
        <v>0.99999919999999998</v>
      </c>
      <c r="L19" s="9">
        <f>VLOOKUP(L17,$A$20:$G$25,6,0)</f>
        <v>0.99999819999999995</v>
      </c>
      <c r="M19" s="9">
        <f>VLOOKUP(M17,$A$20:$G$25,6,0)</f>
        <v>0.99999839999999995</v>
      </c>
      <c r="N19" s="9">
        <f>VLOOKUP(N17,$A$20:$G$25,6,0)</f>
        <v>0.99999859999999996</v>
      </c>
      <c r="O19" s="9">
        <f>VLOOKUP(O17,$A$20:$G$25,6,0)</f>
        <v>0.99999800000000005</v>
      </c>
      <c r="P19" s="7"/>
    </row>
    <row r="20" spans="1:16" x14ac:dyDescent="0.25">
      <c r="A20">
        <v>1</v>
      </c>
      <c r="B20">
        <v>622921.81199596694</v>
      </c>
      <c r="C20">
        <v>36</v>
      </c>
      <c r="D20" s="7">
        <v>22500000</v>
      </c>
      <c r="E20">
        <v>0.31502016129032201</v>
      </c>
      <c r="F20">
        <v>1</v>
      </c>
      <c r="G20">
        <v>625000</v>
      </c>
    </row>
    <row r="21" spans="1:16" x14ac:dyDescent="0.25">
      <c r="A21">
        <v>2</v>
      </c>
      <c r="B21">
        <v>459994.62393497903</v>
      </c>
      <c r="C21">
        <v>36</v>
      </c>
      <c r="D21" s="7">
        <v>16618752</v>
      </c>
      <c r="E21">
        <v>0.248200100806451</v>
      </c>
      <c r="F21">
        <v>0.99999919999999998</v>
      </c>
      <c r="G21">
        <v>461632</v>
      </c>
    </row>
    <row r="22" spans="1:16" x14ac:dyDescent="0.25">
      <c r="A22">
        <v>3</v>
      </c>
      <c r="B22">
        <v>562134.47245413298</v>
      </c>
      <c r="C22">
        <v>36</v>
      </c>
      <c r="D22" s="7">
        <v>20301048</v>
      </c>
      <c r="E22">
        <v>0.27035433467741898</v>
      </c>
      <c r="F22">
        <v>0.99999819999999995</v>
      </c>
      <c r="G22">
        <v>563918</v>
      </c>
    </row>
    <row r="23" spans="1:16" x14ac:dyDescent="0.25">
      <c r="A23">
        <v>4</v>
      </c>
      <c r="B23">
        <v>522235.34784425399</v>
      </c>
      <c r="C23">
        <v>36</v>
      </c>
      <c r="D23" s="7">
        <v>18860832</v>
      </c>
      <c r="E23">
        <v>0.25415372983870899</v>
      </c>
      <c r="F23">
        <v>0.99999839999999995</v>
      </c>
      <c r="G23">
        <v>523912</v>
      </c>
      <c r="I23" t="s">
        <v>2</v>
      </c>
      <c r="J23" s="10" t="s">
        <v>29</v>
      </c>
      <c r="K23" t="s">
        <v>4</v>
      </c>
    </row>
    <row r="24" spans="1:16" x14ac:dyDescent="0.25">
      <c r="A24">
        <v>5</v>
      </c>
      <c r="B24">
        <v>477732.60853659199</v>
      </c>
      <c r="C24">
        <v>36</v>
      </c>
      <c r="D24" s="7">
        <v>17258220</v>
      </c>
      <c r="E24">
        <v>0.25199203629032202</v>
      </c>
      <c r="F24">
        <v>0.99999859999999996</v>
      </c>
      <c r="G24">
        <v>479395</v>
      </c>
      <c r="I24" t="s">
        <v>6</v>
      </c>
      <c r="J24">
        <v>1</v>
      </c>
      <c r="K24">
        <v>2</v>
      </c>
      <c r="L24">
        <v>3</v>
      </c>
      <c r="M24">
        <v>4</v>
      </c>
      <c r="N24">
        <v>5</v>
      </c>
      <c r="O24">
        <v>6</v>
      </c>
    </row>
    <row r="25" spans="1:16" x14ac:dyDescent="0.25">
      <c r="A25">
        <v>6</v>
      </c>
      <c r="B25">
        <v>446688.231568649</v>
      </c>
      <c r="C25">
        <v>36</v>
      </c>
      <c r="D25" s="7">
        <v>16140240</v>
      </c>
      <c r="E25">
        <v>0.25038175403225799</v>
      </c>
      <c r="F25">
        <v>0.99999800000000005</v>
      </c>
      <c r="G25">
        <v>448340</v>
      </c>
      <c r="I25" s="3" t="s">
        <v>8</v>
      </c>
      <c r="J25">
        <f>VLOOKUP(J24,$A$30:$G$35,4,0)</f>
        <v>4369588</v>
      </c>
      <c r="K25">
        <f>VLOOKUP(K24,$A$30:$G$35,4,0)</f>
        <v>6642313</v>
      </c>
      <c r="L25">
        <f>VLOOKUP(L24,$A$30:$G$35,4,0)</f>
        <v>4997558</v>
      </c>
      <c r="M25">
        <f>VLOOKUP(M24,$A$30:$G$35,4,0)</f>
        <v>4369588</v>
      </c>
      <c r="N25">
        <f>VLOOKUP(N24,$A$30:$G$35,4,0)</f>
        <v>4369588</v>
      </c>
      <c r="O25">
        <f>VLOOKUP(O24,$A$30:$G$35,4,0)</f>
        <v>4369588</v>
      </c>
    </row>
    <row r="26" spans="1:16" x14ac:dyDescent="0.25">
      <c r="I26" s="4" t="s">
        <v>12</v>
      </c>
      <c r="J26">
        <f>VLOOKUP(J24,$A$40:$G$45,4,0)</f>
        <v>22500000</v>
      </c>
      <c r="K26">
        <f>VLOOKUP(K24,$A$40:$G$45,4,0)</f>
        <v>16618752</v>
      </c>
      <c r="L26">
        <f>VLOOKUP(L24,$A$40:$G$45,4,0)</f>
        <v>10968873</v>
      </c>
      <c r="M26">
        <f>VLOOKUP(M24,$A$40:$G$45,4,0)</f>
        <v>10543133</v>
      </c>
      <c r="N26">
        <f>VLOOKUP(N24,$A$40:$G$45,4,0)</f>
        <v>10543133</v>
      </c>
      <c r="O26">
        <f>VLOOKUP(O24,$A$40:$G$45,4,0)</f>
        <v>10543133</v>
      </c>
    </row>
    <row r="27" spans="1:16" x14ac:dyDescent="0.25">
      <c r="A27" s="5" t="s">
        <v>15</v>
      </c>
      <c r="B27" s="5" t="s">
        <v>16</v>
      </c>
      <c r="C27" s="5" t="s">
        <v>17</v>
      </c>
      <c r="D27" s="5" t="s">
        <v>18</v>
      </c>
      <c r="E27" s="5" t="s">
        <v>19</v>
      </c>
      <c r="F27" s="5" t="s">
        <v>20</v>
      </c>
      <c r="G27" s="5" t="s">
        <v>21</v>
      </c>
    </row>
    <row r="28" spans="1:16" x14ac:dyDescent="0.25">
      <c r="A28" s="5">
        <v>4</v>
      </c>
      <c r="B28" s="5"/>
      <c r="C28" s="5">
        <v>0</v>
      </c>
      <c r="D28" s="5">
        <v>0</v>
      </c>
      <c r="E28" s="3" t="s">
        <v>8</v>
      </c>
      <c r="F28" s="10" t="s">
        <v>29</v>
      </c>
      <c r="G28" s="5">
        <v>0</v>
      </c>
    </row>
    <row r="29" spans="1:16" x14ac:dyDescent="0.25">
      <c r="A29" s="6" t="s">
        <v>23</v>
      </c>
      <c r="B29" t="s">
        <v>24</v>
      </c>
      <c r="C29" t="s">
        <v>25</v>
      </c>
      <c r="D29" t="s">
        <v>26</v>
      </c>
      <c r="E29" t="s">
        <v>22</v>
      </c>
      <c r="F29" t="s">
        <v>27</v>
      </c>
      <c r="G29" t="s">
        <v>28</v>
      </c>
    </row>
    <row r="30" spans="1:16" x14ac:dyDescent="0.25">
      <c r="A30">
        <v>1</v>
      </c>
      <c r="B30">
        <v>111973.45491693501</v>
      </c>
      <c r="C30">
        <v>36</v>
      </c>
      <c r="D30">
        <v>4369588</v>
      </c>
      <c r="E30">
        <v>0.25201532258064502</v>
      </c>
      <c r="F30">
        <v>0.99999680000000002</v>
      </c>
      <c r="G30">
        <v>113636</v>
      </c>
      <c r="I30" t="s">
        <v>22</v>
      </c>
      <c r="J30" s="10" t="s">
        <v>29</v>
      </c>
      <c r="K30" t="s">
        <v>4</v>
      </c>
    </row>
    <row r="31" spans="1:16" x14ac:dyDescent="0.25">
      <c r="A31">
        <v>2</v>
      </c>
      <c r="B31">
        <v>176885.05418750001</v>
      </c>
      <c r="C31">
        <v>36</v>
      </c>
      <c r="D31">
        <v>6642313</v>
      </c>
      <c r="E31">
        <v>0.25556250000000003</v>
      </c>
      <c r="F31">
        <v>0.99999760000000004</v>
      </c>
      <c r="G31">
        <v>178571</v>
      </c>
      <c r="I31" t="s">
        <v>6</v>
      </c>
      <c r="J31">
        <v>1</v>
      </c>
      <c r="K31">
        <v>2</v>
      </c>
      <c r="L31">
        <v>3</v>
      </c>
      <c r="M31">
        <v>4</v>
      </c>
      <c r="N31">
        <v>5</v>
      </c>
      <c r="O31">
        <v>6</v>
      </c>
    </row>
    <row r="32" spans="1:16" x14ac:dyDescent="0.25">
      <c r="A32">
        <v>3</v>
      </c>
      <c r="B32">
        <v>129915.461567137</v>
      </c>
      <c r="C32">
        <v>36</v>
      </c>
      <c r="D32">
        <v>4997558</v>
      </c>
      <c r="E32">
        <v>0.25201431451612899</v>
      </c>
      <c r="F32">
        <v>0.99999280000000002</v>
      </c>
      <c r="G32">
        <v>131578</v>
      </c>
      <c r="I32" s="3" t="s">
        <v>8</v>
      </c>
      <c r="J32">
        <f>VLOOKUP(J31,$A$30:$G$35,5,0)</f>
        <v>0.25201532258064502</v>
      </c>
      <c r="K32">
        <f>VLOOKUP(K31,$A$30:$G$35,5,0)</f>
        <v>0.25556250000000003</v>
      </c>
      <c r="L32">
        <f>VLOOKUP(L31,$A$30:$G$35,5,0)</f>
        <v>0.25201431451612899</v>
      </c>
      <c r="M32">
        <f>VLOOKUP(M31,$A$30:$G$35,5,0)</f>
        <v>0.25201532258064502</v>
      </c>
      <c r="N32">
        <f>VLOOKUP(N31,$A$30:$G$35,5,0)</f>
        <v>0.25201532258064502</v>
      </c>
      <c r="O32">
        <f>VLOOKUP(O31,$A$30:$G$35,5,0)</f>
        <v>0.25201532258064502</v>
      </c>
    </row>
    <row r="33" spans="1:19" x14ac:dyDescent="0.25">
      <c r="A33">
        <v>4</v>
      </c>
      <c r="B33">
        <v>111973.45491693501</v>
      </c>
      <c r="C33">
        <v>36</v>
      </c>
      <c r="D33">
        <v>4369588</v>
      </c>
      <c r="E33">
        <v>0.25201532258064502</v>
      </c>
      <c r="F33">
        <v>0.99999680000000002</v>
      </c>
      <c r="G33">
        <v>113636</v>
      </c>
      <c r="I33" s="4" t="s">
        <v>12</v>
      </c>
      <c r="J33">
        <f>VLOOKUP(J31,$A$40:$G$45,5,0)</f>
        <v>0.31502016129032201</v>
      </c>
      <c r="K33">
        <f>VLOOKUP(K31,$A$40:$G$45,5,0)</f>
        <v>0.248200100806451</v>
      </c>
      <c r="L33">
        <f>VLOOKUP(L31,$A$40:$G$45,5,0)</f>
        <v>0.25059768145161199</v>
      </c>
      <c r="M33">
        <f>VLOOKUP(M31,$A$40:$G$45,5,0)</f>
        <v>0.25164274193548303</v>
      </c>
      <c r="N33">
        <f>VLOOKUP(N31,$A$40:$G$45,5,0)</f>
        <v>0.25164274193548303</v>
      </c>
      <c r="O33">
        <f>VLOOKUP(O31,$A$40:$G$45,5,0)</f>
        <v>0.25164274193548303</v>
      </c>
    </row>
    <row r="34" spans="1:19" x14ac:dyDescent="0.25">
      <c r="A34">
        <v>5</v>
      </c>
      <c r="B34">
        <v>111973.45491693501</v>
      </c>
      <c r="C34">
        <v>36</v>
      </c>
      <c r="D34">
        <v>4369588</v>
      </c>
      <c r="E34">
        <v>0.25201532258064502</v>
      </c>
      <c r="F34">
        <v>0.99999680000000002</v>
      </c>
      <c r="G34">
        <v>113636</v>
      </c>
    </row>
    <row r="35" spans="1:19" x14ac:dyDescent="0.25">
      <c r="A35">
        <v>6</v>
      </c>
      <c r="B35">
        <v>111973.45491693501</v>
      </c>
      <c r="C35">
        <v>36</v>
      </c>
      <c r="D35">
        <v>4369588</v>
      </c>
      <c r="E35">
        <v>0.25201532258064502</v>
      </c>
      <c r="F35">
        <v>0.99999680000000002</v>
      </c>
      <c r="G35">
        <v>113636</v>
      </c>
    </row>
    <row r="37" spans="1:19" x14ac:dyDescent="0.25">
      <c r="A37" s="5" t="s">
        <v>15</v>
      </c>
      <c r="B37" s="5" t="s">
        <v>16</v>
      </c>
      <c r="C37" s="5" t="s">
        <v>17</v>
      </c>
      <c r="D37" s="5" t="s">
        <v>18</v>
      </c>
      <c r="E37" s="5" t="s">
        <v>19</v>
      </c>
      <c r="F37" s="5" t="s">
        <v>20</v>
      </c>
      <c r="G37" s="5" t="s">
        <v>21</v>
      </c>
    </row>
    <row r="38" spans="1:19" x14ac:dyDescent="0.25">
      <c r="A38" s="5">
        <v>4</v>
      </c>
      <c r="B38" s="5"/>
      <c r="C38" s="5">
        <v>0</v>
      </c>
      <c r="D38" s="5">
        <v>0</v>
      </c>
      <c r="E38" s="4" t="s">
        <v>12</v>
      </c>
      <c r="F38" s="10" t="s">
        <v>29</v>
      </c>
      <c r="G38" s="5">
        <v>0</v>
      </c>
      <c r="I38" t="s">
        <v>27</v>
      </c>
      <c r="J38" s="10" t="s">
        <v>29</v>
      </c>
      <c r="K38" t="s">
        <v>4</v>
      </c>
    </row>
    <row r="39" spans="1:19" x14ac:dyDescent="0.25">
      <c r="A39" s="6" t="s">
        <v>23</v>
      </c>
      <c r="B39" t="s">
        <v>24</v>
      </c>
      <c r="C39" t="s">
        <v>25</v>
      </c>
      <c r="D39" t="s">
        <v>26</v>
      </c>
      <c r="E39" t="s">
        <v>22</v>
      </c>
      <c r="F39" t="s">
        <v>27</v>
      </c>
      <c r="G39" t="s">
        <v>28</v>
      </c>
      <c r="I39" t="s">
        <v>6</v>
      </c>
      <c r="J39">
        <v>1</v>
      </c>
      <c r="K39">
        <v>2</v>
      </c>
      <c r="L39">
        <v>3</v>
      </c>
      <c r="M39">
        <v>4</v>
      </c>
      <c r="N39">
        <v>5</v>
      </c>
      <c r="O39">
        <v>6</v>
      </c>
    </row>
    <row r="40" spans="1:19" x14ac:dyDescent="0.25">
      <c r="A40">
        <v>1</v>
      </c>
      <c r="B40">
        <v>622921.81199596694</v>
      </c>
      <c r="C40">
        <v>36</v>
      </c>
      <c r="D40" s="7">
        <v>22500000</v>
      </c>
      <c r="E40">
        <v>0.31502016129032201</v>
      </c>
      <c r="F40">
        <v>1</v>
      </c>
      <c r="G40">
        <v>625000</v>
      </c>
      <c r="I40" s="3" t="s">
        <v>8</v>
      </c>
      <c r="J40" s="7">
        <f>VLOOKUP(J39,$A$30:$G$35,6,0)</f>
        <v>0.99999680000000002</v>
      </c>
      <c r="K40" s="7">
        <f>VLOOKUP(K39,$A$30:$G$35,6,0)</f>
        <v>0.99999760000000004</v>
      </c>
      <c r="L40" s="7">
        <f>VLOOKUP(L39,$A$30:$G$35,6,0)</f>
        <v>0.99999280000000002</v>
      </c>
      <c r="M40" s="7">
        <f>VLOOKUP(M39,$A$30:$G$35,6,0)</f>
        <v>0.99999680000000002</v>
      </c>
      <c r="N40" s="7">
        <f>VLOOKUP(N39,$A$30:$G$35,6,0)</f>
        <v>0.99999680000000002</v>
      </c>
      <c r="O40" s="7">
        <f>VLOOKUP(O39,$A$30:$G$35,6,0)</f>
        <v>0.99999680000000002</v>
      </c>
    </row>
    <row r="41" spans="1:19" x14ac:dyDescent="0.25">
      <c r="A41">
        <v>2</v>
      </c>
      <c r="B41">
        <v>459994.62393497903</v>
      </c>
      <c r="C41">
        <v>36</v>
      </c>
      <c r="D41" s="7">
        <v>16618752</v>
      </c>
      <c r="E41">
        <v>0.248200100806451</v>
      </c>
      <c r="F41">
        <v>0.99999919999999998</v>
      </c>
      <c r="G41">
        <v>461632</v>
      </c>
      <c r="I41" s="4" t="s">
        <v>12</v>
      </c>
      <c r="J41" s="7">
        <f>VLOOKUP(J39,$A$40:$G$45,6,0)</f>
        <v>1</v>
      </c>
      <c r="K41" s="7">
        <f>VLOOKUP(K39,$A$40:$G$45,6,0)</f>
        <v>0.99999919999999998</v>
      </c>
      <c r="L41" s="7">
        <f>VLOOKUP(L39,$A$40:$G$45,6,0)</f>
        <v>0.99999559999999998</v>
      </c>
      <c r="M41" s="7">
        <f>VLOOKUP(M39,$A$40:$G$45,6,0)</f>
        <v>0.99999919999999998</v>
      </c>
      <c r="N41" s="7">
        <f>VLOOKUP(N39,$A$40:$G$45,6,0)</f>
        <v>0.99999919999999998</v>
      </c>
      <c r="O41" s="7">
        <f>VLOOKUP(O39,$A$40:$G$45,6,0)</f>
        <v>0.99999919999999998</v>
      </c>
    </row>
    <row r="42" spans="1:19" x14ac:dyDescent="0.25">
      <c r="A42">
        <v>3</v>
      </c>
      <c r="B42">
        <v>300533.80709546298</v>
      </c>
      <c r="C42">
        <v>36</v>
      </c>
      <c r="D42" s="7">
        <v>10968873</v>
      </c>
      <c r="E42">
        <v>0.25059768145161199</v>
      </c>
      <c r="F42">
        <v>0.99999559999999998</v>
      </c>
      <c r="G42">
        <v>302187</v>
      </c>
    </row>
    <row r="43" spans="1:19" x14ac:dyDescent="0.25">
      <c r="A43">
        <v>4</v>
      </c>
      <c r="B43">
        <v>288362.91283145099</v>
      </c>
      <c r="C43">
        <v>36</v>
      </c>
      <c r="D43" s="7">
        <v>10543133</v>
      </c>
      <c r="E43">
        <v>0.25164274193548303</v>
      </c>
      <c r="F43">
        <v>0.99999919999999998</v>
      </c>
      <c r="G43">
        <v>290023</v>
      </c>
    </row>
    <row r="44" spans="1:19" x14ac:dyDescent="0.25">
      <c r="A44">
        <v>5</v>
      </c>
      <c r="B44">
        <v>288362.91283145099</v>
      </c>
      <c r="C44">
        <v>36</v>
      </c>
      <c r="D44" s="7">
        <v>10543133</v>
      </c>
      <c r="E44">
        <v>0.25164274193548303</v>
      </c>
      <c r="F44">
        <v>0.99999919999999998</v>
      </c>
      <c r="G44">
        <v>290023</v>
      </c>
    </row>
    <row r="45" spans="1:19" x14ac:dyDescent="0.25">
      <c r="A45">
        <v>6</v>
      </c>
      <c r="B45">
        <v>288362.91283145099</v>
      </c>
      <c r="C45">
        <v>36</v>
      </c>
      <c r="D45" s="7">
        <v>10543133</v>
      </c>
      <c r="E45">
        <v>0.25164274193548303</v>
      </c>
      <c r="F45">
        <v>0.99999919999999998</v>
      </c>
      <c r="G45">
        <v>290023</v>
      </c>
    </row>
    <row r="47" spans="1:19" x14ac:dyDescent="0.25">
      <c r="A47" s="5" t="s">
        <v>15</v>
      </c>
      <c r="B47" s="5" t="s">
        <v>16</v>
      </c>
      <c r="C47" s="5" t="s">
        <v>17</v>
      </c>
      <c r="D47" s="5" t="s">
        <v>18</v>
      </c>
      <c r="E47" s="5" t="s">
        <v>19</v>
      </c>
      <c r="F47" s="5" t="s">
        <v>20</v>
      </c>
      <c r="G47" s="5" t="s">
        <v>21</v>
      </c>
      <c r="I47" t="s">
        <v>2</v>
      </c>
      <c r="J47" s="2" t="s">
        <v>3</v>
      </c>
      <c r="K47" t="s">
        <v>30</v>
      </c>
    </row>
    <row r="48" spans="1:19" x14ac:dyDescent="0.25">
      <c r="A48" s="5">
        <v>4</v>
      </c>
      <c r="B48" s="5">
        <v>3</v>
      </c>
      <c r="C48" s="5">
        <v>0</v>
      </c>
      <c r="D48" s="5">
        <v>0</v>
      </c>
      <c r="E48" s="3" t="s">
        <v>8</v>
      </c>
      <c r="F48" s="2" t="s">
        <v>3</v>
      </c>
      <c r="G48" s="5"/>
      <c r="I48" s="11" t="s">
        <v>21</v>
      </c>
      <c r="J48">
        <v>0</v>
      </c>
      <c r="K48">
        <v>1</v>
      </c>
      <c r="L48">
        <v>2</v>
      </c>
      <c r="M48">
        <v>3</v>
      </c>
      <c r="N48">
        <v>4</v>
      </c>
      <c r="O48">
        <v>5</v>
      </c>
      <c r="P48">
        <v>6</v>
      </c>
      <c r="Q48">
        <v>7</v>
      </c>
      <c r="R48">
        <v>8</v>
      </c>
      <c r="S48">
        <v>9</v>
      </c>
    </row>
    <row r="49" spans="1:19" x14ac:dyDescent="0.25">
      <c r="A49" s="11" t="s">
        <v>21</v>
      </c>
      <c r="B49" t="s">
        <v>24</v>
      </c>
      <c r="C49" t="s">
        <v>25</v>
      </c>
      <c r="D49" t="s">
        <v>26</v>
      </c>
      <c r="E49" t="s">
        <v>22</v>
      </c>
      <c r="F49" t="s">
        <v>27</v>
      </c>
      <c r="G49" t="s">
        <v>28</v>
      </c>
      <c r="I49" s="3" t="s">
        <v>8</v>
      </c>
      <c r="J49">
        <f>VLOOKUP(J48,$A$50:$G$59,4,0)</f>
        <v>71424000</v>
      </c>
      <c r="K49">
        <f>VLOOKUP(K48,$A$50:$G$59,4,0)</f>
        <v>62574247.299999997</v>
      </c>
      <c r="L49">
        <f>VLOOKUP(L48,$A$50:$G$59,4,0)</f>
        <v>61197237.600000001</v>
      </c>
      <c r="M49">
        <f>VLOOKUP(M48,$A$50:$G$59,4,0)</f>
        <v>44528964.649999999</v>
      </c>
      <c r="N49">
        <f>VLOOKUP(N48,$A$50:$G$59,4,0)</f>
        <v>38747160.799999997</v>
      </c>
      <c r="O49">
        <f>VLOOKUP(O48,$A$50:$G$59,4,0)</f>
        <v>43487549.049999997</v>
      </c>
      <c r="P49">
        <f>VLOOKUP(P48,$A$50:$G$59,4,0)</f>
        <v>38613123.299999997</v>
      </c>
      <c r="Q49">
        <f>VLOOKUP(Q48,$A$50:$G$59,4,0)</f>
        <v>28891043.050000001</v>
      </c>
      <c r="R49">
        <f>VLOOKUP(R48,$A$50:$G$59,4,0)</f>
        <v>34232179.850000001</v>
      </c>
      <c r="S49">
        <f>VLOOKUP(S48,$A$50:$G$59,4,0)</f>
        <v>22250069.75</v>
      </c>
    </row>
    <row r="50" spans="1:19" x14ac:dyDescent="0.25">
      <c r="A50">
        <v>0</v>
      </c>
      <c r="B50">
        <v>1977403</v>
      </c>
      <c r="C50">
        <v>36</v>
      </c>
      <c r="D50">
        <v>71424000</v>
      </c>
      <c r="E50">
        <v>1</v>
      </c>
      <c r="F50">
        <v>0.79359999999999975</v>
      </c>
      <c r="G50">
        <v>1984000</v>
      </c>
      <c r="I50" s="4" t="s">
        <v>12</v>
      </c>
      <c r="J50">
        <f>VLOOKUP(J48,$A$65:$G$74,4,0)</f>
        <v>20301048</v>
      </c>
      <c r="K50">
        <f>VLOOKUP(K48,$A$65:$G$74,4,0)</f>
        <v>17494048</v>
      </c>
      <c r="L50">
        <f>VLOOKUP(L48,$A$65:$G$74,4,0)</f>
        <v>15299023.25</v>
      </c>
      <c r="M50">
        <f>VLOOKUP(M48,$A$65:$G$74,4,0)</f>
        <v>11232333.9375</v>
      </c>
      <c r="N50">
        <f>VLOOKUP(N48,$A$65:$G$74,4,0)</f>
        <v>6563002.375</v>
      </c>
      <c r="O50">
        <f>VLOOKUP(O48,$A$65:$G$74,4,0)</f>
        <v>9689707.875</v>
      </c>
      <c r="P50">
        <f>VLOOKUP(P48,$A$65:$G$74,4,0)</f>
        <v>6800561.4375</v>
      </c>
      <c r="Q50">
        <f>VLOOKUP(Q48,$A$65:$G$74,4,0)</f>
        <v>12061152.9375</v>
      </c>
      <c r="R50">
        <f>VLOOKUP(R48,$A$65:$G$74,4,0)</f>
        <v>10959050.466666667</v>
      </c>
      <c r="S50">
        <f>VLOOKUP(S48,$A$65:$G$74,4,0)</f>
        <v>10223771.933333334</v>
      </c>
    </row>
    <row r="51" spans="1:19" x14ac:dyDescent="0.25">
      <c r="A51">
        <v>1</v>
      </c>
      <c r="B51">
        <v>1730833.2595591028</v>
      </c>
      <c r="C51">
        <v>36</v>
      </c>
      <c r="D51">
        <v>62574247.299999997</v>
      </c>
      <c r="E51">
        <v>0.90822198588709679</v>
      </c>
      <c r="F51">
        <v>0.65202389679012307</v>
      </c>
      <c r="G51">
        <v>1736824.8</v>
      </c>
    </row>
    <row r="52" spans="1:19" x14ac:dyDescent="0.25">
      <c r="A52">
        <v>2</v>
      </c>
      <c r="B52">
        <v>1693887.1185715825</v>
      </c>
      <c r="C52">
        <v>36</v>
      </c>
      <c r="D52">
        <v>61197237.600000001</v>
      </c>
      <c r="E52">
        <v>0.89161458669354821</v>
      </c>
      <c r="F52">
        <v>0.63242548296296275</v>
      </c>
      <c r="G52">
        <v>1699769.1</v>
      </c>
    </row>
    <row r="53" spans="1:19" x14ac:dyDescent="0.25">
      <c r="A53">
        <v>3</v>
      </c>
      <c r="B53">
        <v>1230189.6743496268</v>
      </c>
      <c r="C53">
        <v>36</v>
      </c>
      <c r="D53">
        <v>44528964.649999999</v>
      </c>
      <c r="E53">
        <v>0.74071936491935442</v>
      </c>
      <c r="F53">
        <v>0.45136067234567873</v>
      </c>
      <c r="G53">
        <v>1235076.2</v>
      </c>
    </row>
    <row r="54" spans="1:19" x14ac:dyDescent="0.25">
      <c r="A54">
        <v>4</v>
      </c>
      <c r="B54">
        <v>1067090.3343815424</v>
      </c>
      <c r="C54">
        <v>36</v>
      </c>
      <c r="D54">
        <v>38747160.799999997</v>
      </c>
      <c r="E54">
        <v>0.69999478830645123</v>
      </c>
      <c r="F54">
        <v>0.42225157432098737</v>
      </c>
      <c r="G54">
        <v>1071708.2</v>
      </c>
      <c r="I54" t="s">
        <v>22</v>
      </c>
      <c r="J54" s="2" t="s">
        <v>3</v>
      </c>
      <c r="K54" t="s">
        <v>30</v>
      </c>
    </row>
    <row r="55" spans="1:19" x14ac:dyDescent="0.25">
      <c r="A55">
        <v>5</v>
      </c>
      <c r="B55">
        <v>1201025.4801244503</v>
      </c>
      <c r="C55">
        <v>36</v>
      </c>
      <c r="D55">
        <v>43487549.049999997</v>
      </c>
      <c r="E55">
        <v>0.78000149697580612</v>
      </c>
      <c r="F55">
        <v>0.44482282567901199</v>
      </c>
      <c r="G55">
        <v>1206171.1499999999</v>
      </c>
      <c r="I55" t="s">
        <v>6</v>
      </c>
      <c r="J55">
        <v>0</v>
      </c>
      <c r="K55">
        <v>1</v>
      </c>
      <c r="L55">
        <v>2</v>
      </c>
      <c r="M55">
        <v>3</v>
      </c>
      <c r="N55">
        <v>4</v>
      </c>
      <c r="O55">
        <v>5</v>
      </c>
      <c r="P55">
        <v>6</v>
      </c>
      <c r="Q55">
        <v>7</v>
      </c>
      <c r="R55">
        <v>8</v>
      </c>
      <c r="S55">
        <v>9</v>
      </c>
    </row>
    <row r="56" spans="1:19" x14ac:dyDescent="0.25">
      <c r="A56">
        <v>6</v>
      </c>
      <c r="B56">
        <v>1063666.1265527769</v>
      </c>
      <c r="C56">
        <v>36</v>
      </c>
      <c r="D56">
        <v>38613123.299999997</v>
      </c>
      <c r="E56">
        <v>0.73888486391129005</v>
      </c>
      <c r="F56">
        <v>0.27090827209876506</v>
      </c>
      <c r="G56">
        <v>1068540.55</v>
      </c>
      <c r="I56" s="3" t="s">
        <v>8</v>
      </c>
      <c r="J56">
        <f>VLOOKUP(J55,$A$50:$G$59,5,0)</f>
        <v>1</v>
      </c>
      <c r="K56">
        <f>VLOOKUP(K55,$A$50:$G$59,5,0)</f>
        <v>0.90822198588709679</v>
      </c>
      <c r="L56">
        <f>VLOOKUP(L55,$A$50:$G$59,5,0)</f>
        <v>0.89161458669354821</v>
      </c>
      <c r="M56">
        <f>VLOOKUP(M55,$A$50:$G$59,5,0)</f>
        <v>0.74071936491935442</v>
      </c>
      <c r="N56">
        <f>VLOOKUP(N55,$A$50:$G$59,5,0)</f>
        <v>0.69999478830645123</v>
      </c>
      <c r="O56">
        <f>VLOOKUP(O55,$A$50:$G$59,5,0)</f>
        <v>0.78000149697580612</v>
      </c>
      <c r="P56">
        <f>VLOOKUP(P55,$A$50:$G$59,5,0)</f>
        <v>0.73888486391129005</v>
      </c>
      <c r="Q56">
        <f>VLOOKUP(Q55,$A$50:$G$59,5,0)</f>
        <v>0.58145763608870937</v>
      </c>
      <c r="R56">
        <f>VLOOKUP(R55,$A$50:$G$59,5,0)</f>
        <v>0.65877325604838677</v>
      </c>
      <c r="S56">
        <f>VLOOKUP(S55,$A$50:$G$59,5,0)</f>
        <v>0.52116570564516096</v>
      </c>
    </row>
    <row r="57" spans="1:19" x14ac:dyDescent="0.25">
      <c r="A57">
        <v>7</v>
      </c>
      <c r="B57">
        <v>794375.17397472262</v>
      </c>
      <c r="C57">
        <v>36</v>
      </c>
      <c r="D57">
        <v>28891043.050000001</v>
      </c>
      <c r="E57">
        <v>0.58145763608870937</v>
      </c>
      <c r="F57">
        <v>0.21127751259259231</v>
      </c>
      <c r="G57">
        <v>798211.05</v>
      </c>
      <c r="I57" s="4" t="s">
        <v>12</v>
      </c>
      <c r="J57">
        <f>VLOOKUP(J55,$A$65:$G$74,5,0)</f>
        <v>0.27035433467741893</v>
      </c>
      <c r="K57">
        <f>VLOOKUP(K55,$A$65:$G$74,5,0)</f>
        <v>0.2390817666330641</v>
      </c>
      <c r="L57">
        <f>VLOOKUP(L55,$A$65:$G$74,5,0)</f>
        <v>0.20917755166330612</v>
      </c>
      <c r="M57">
        <f>VLOOKUP(M55,$A$65:$G$74,5,0)</f>
        <v>0.17550319430443515</v>
      </c>
      <c r="N57">
        <f>VLOOKUP(N55,$A$65:$G$74,5,0)</f>
        <v>0.10293359374999986</v>
      </c>
      <c r="O57">
        <f>VLOOKUP(O55,$A$65:$G$74,5,0)</f>
        <v>0.18440286668346742</v>
      </c>
      <c r="P57">
        <f>VLOOKUP(P55,$A$65:$G$74,5,0)</f>
        <v>0.11607878654233855</v>
      </c>
      <c r="Q57">
        <f>VLOOKUP(Q55,$A$65:$G$74,5,0)</f>
        <v>0.21794899823588673</v>
      </c>
      <c r="R57">
        <f>VLOOKUP(R55,$A$65:$G$74,5,0)</f>
        <v>0.22917135080645146</v>
      </c>
      <c r="S57">
        <f>VLOOKUP(S55,$A$65:$G$74,5,0)</f>
        <v>0.21871596774193522</v>
      </c>
    </row>
    <row r="58" spans="1:19" x14ac:dyDescent="0.25">
      <c r="A58">
        <v>8</v>
      </c>
      <c r="B58">
        <v>942765.2228298483</v>
      </c>
      <c r="C58">
        <v>36</v>
      </c>
      <c r="D58">
        <v>34232179.850000001</v>
      </c>
      <c r="E58">
        <v>0.65877325604838677</v>
      </c>
      <c r="F58">
        <v>0.42420145703703688</v>
      </c>
      <c r="G58">
        <v>947111.15</v>
      </c>
    </row>
    <row r="59" spans="1:19" x14ac:dyDescent="0.25">
      <c r="A59">
        <v>9</v>
      </c>
      <c r="B59">
        <v>609684.76983985794</v>
      </c>
      <c r="C59">
        <v>36</v>
      </c>
      <c r="D59">
        <v>22250069.75</v>
      </c>
      <c r="E59">
        <v>0.52116570564516096</v>
      </c>
      <c r="F59">
        <v>0.30568990320987638</v>
      </c>
      <c r="G59">
        <v>613122.9</v>
      </c>
    </row>
    <row r="62" spans="1:19" x14ac:dyDescent="0.25">
      <c r="A62" s="5" t="s">
        <v>15</v>
      </c>
      <c r="B62" s="5" t="s">
        <v>16</v>
      </c>
      <c r="C62" s="5" t="s">
        <v>17</v>
      </c>
      <c r="D62" s="5" t="s">
        <v>18</v>
      </c>
      <c r="E62" s="5" t="s">
        <v>19</v>
      </c>
      <c r="F62" s="5" t="s">
        <v>20</v>
      </c>
      <c r="G62" s="5" t="s">
        <v>21</v>
      </c>
      <c r="I62" t="s">
        <v>27</v>
      </c>
      <c r="J62" s="2" t="s">
        <v>3</v>
      </c>
      <c r="K62" t="s">
        <v>30</v>
      </c>
    </row>
    <row r="63" spans="1:19" x14ac:dyDescent="0.25">
      <c r="A63" s="5">
        <v>4</v>
      </c>
      <c r="B63" s="5">
        <v>3</v>
      </c>
      <c r="C63" s="5">
        <v>0</v>
      </c>
      <c r="D63" s="5">
        <v>0</v>
      </c>
      <c r="E63" s="4" t="s">
        <v>12</v>
      </c>
      <c r="F63" s="2" t="s">
        <v>3</v>
      </c>
      <c r="G63" s="5"/>
      <c r="I63" t="s">
        <v>6</v>
      </c>
      <c r="J63">
        <v>0</v>
      </c>
      <c r="K63">
        <v>1</v>
      </c>
      <c r="L63">
        <v>2</v>
      </c>
      <c r="M63">
        <v>3</v>
      </c>
      <c r="N63">
        <v>4</v>
      </c>
      <c r="O63">
        <v>5</v>
      </c>
      <c r="P63">
        <v>6</v>
      </c>
      <c r="Q63">
        <v>7</v>
      </c>
      <c r="R63">
        <v>8</v>
      </c>
      <c r="S63">
        <v>9</v>
      </c>
    </row>
    <row r="64" spans="1:19" x14ac:dyDescent="0.25">
      <c r="A64" s="11" t="s">
        <v>21</v>
      </c>
      <c r="B64" t="s">
        <v>24</v>
      </c>
      <c r="C64" t="s">
        <v>25</v>
      </c>
      <c r="D64" t="s">
        <v>26</v>
      </c>
      <c r="E64" t="s">
        <v>22</v>
      </c>
      <c r="F64" t="s">
        <v>27</v>
      </c>
      <c r="G64" t="s">
        <v>28</v>
      </c>
      <c r="I64" s="3" t="s">
        <v>8</v>
      </c>
      <c r="J64">
        <f>VLOOKUP(J63,$A$50:$G$59,6,0)</f>
        <v>0.79359999999999975</v>
      </c>
      <c r="K64">
        <f>VLOOKUP(K63,$A$50:$G$59,6,0)</f>
        <v>0.65202389679012307</v>
      </c>
      <c r="L64">
        <f>VLOOKUP(L63,$A$50:$G$59,6,0)</f>
        <v>0.63242548296296275</v>
      </c>
      <c r="M64">
        <f>VLOOKUP(M63,$A$50:$G$59,6,0)</f>
        <v>0.45136067234567873</v>
      </c>
      <c r="N64">
        <f>VLOOKUP(N63,$A$50:$G$59,6,0)</f>
        <v>0.42225157432098737</v>
      </c>
      <c r="O64">
        <f>VLOOKUP(O63,$A$50:$G$59,6,0)</f>
        <v>0.44482282567901199</v>
      </c>
      <c r="P64">
        <f>VLOOKUP(P63,$A$50:$G$59,6,0)</f>
        <v>0.27090827209876506</v>
      </c>
      <c r="Q64">
        <f>VLOOKUP(Q63,$A$50:$G$59,6,0)</f>
        <v>0.21127751259259231</v>
      </c>
      <c r="R64">
        <f>VLOOKUP(R63,$A$50:$G$59,6,0)</f>
        <v>0.42420145703703688</v>
      </c>
      <c r="S64">
        <f>VLOOKUP(S63,$A$50:$G$59,6,0)</f>
        <v>0.30568990320987638</v>
      </c>
    </row>
    <row r="65" spans="1:19" x14ac:dyDescent="0.25">
      <c r="A65">
        <v>0</v>
      </c>
      <c r="B65">
        <v>562134.47245413275</v>
      </c>
      <c r="C65">
        <v>36</v>
      </c>
      <c r="D65">
        <v>20301048</v>
      </c>
      <c r="E65">
        <v>0.27035433467741893</v>
      </c>
      <c r="F65">
        <v>0.99999820000000017</v>
      </c>
      <c r="G65">
        <v>563918</v>
      </c>
      <c r="I65" s="4" t="s">
        <v>12</v>
      </c>
      <c r="J65">
        <f>VLOOKUP(J63,$A$65:$G$74,6,0)</f>
        <v>0.99999820000000017</v>
      </c>
      <c r="K65">
        <f>VLOOKUP(K63,$A$65:$G$74,6,0)</f>
        <v>0.89225085000000004</v>
      </c>
      <c r="L65">
        <f>VLOOKUP(L63,$A$65:$G$74,6,0)</f>
        <v>0.78457856250000002</v>
      </c>
      <c r="M65">
        <f>VLOOKUP(M63,$A$65:$G$74,6,0)</f>
        <v>0.67540023749999989</v>
      </c>
      <c r="N65">
        <f>VLOOKUP(N63,$A$65:$G$74,6,0)</f>
        <v>0.40751882500000003</v>
      </c>
      <c r="O65">
        <f>VLOOKUP(O63,$A$65:$G$74,6,0)</f>
        <v>0.51518569814814807</v>
      </c>
      <c r="P65">
        <f>VLOOKUP(P63,$A$65:$G$74,6,0)</f>
        <v>0.46106008750000005</v>
      </c>
      <c r="Q65">
        <f>VLOOKUP(Q63,$A$65:$G$74,6,0)</f>
        <v>0.63962853750000004</v>
      </c>
      <c r="R65">
        <f>VLOOKUP(R63,$A$65:$G$74,6,0)</f>
        <v>0.37822425580246921</v>
      </c>
      <c r="S65">
        <f>VLOOKUP(S63,$A$65:$G$74,6,0)</f>
        <v>0.47705176000000005</v>
      </c>
    </row>
    <row r="66" spans="1:19" x14ac:dyDescent="0.25">
      <c r="A66">
        <v>1</v>
      </c>
      <c r="B66">
        <v>480996.71508552146</v>
      </c>
      <c r="C66">
        <v>36</v>
      </c>
      <c r="D66">
        <v>17494048</v>
      </c>
      <c r="E66">
        <v>0.2390817666330641</v>
      </c>
      <c r="F66">
        <v>0.89225085000000004</v>
      </c>
      <c r="G66">
        <v>482573.9375</v>
      </c>
    </row>
    <row r="67" spans="1:19" x14ac:dyDescent="0.25">
      <c r="A67">
        <v>2</v>
      </c>
      <c r="B67">
        <v>416849.24319167703</v>
      </c>
      <c r="C67">
        <v>36</v>
      </c>
      <c r="D67">
        <v>15299023.25</v>
      </c>
      <c r="E67">
        <v>0.20917755166330612</v>
      </c>
      <c r="F67">
        <v>0.78457856250000002</v>
      </c>
      <c r="G67">
        <v>418229.1875</v>
      </c>
    </row>
    <row r="68" spans="1:19" x14ac:dyDescent="0.25">
      <c r="A68">
        <v>3</v>
      </c>
      <c r="B68">
        <v>300501.45542717341</v>
      </c>
      <c r="C68">
        <v>36</v>
      </c>
      <c r="D68">
        <v>11232333.9375</v>
      </c>
      <c r="E68">
        <v>0.17550319430443515</v>
      </c>
      <c r="F68">
        <v>0.67540023749999989</v>
      </c>
      <c r="G68">
        <v>301659.25</v>
      </c>
    </row>
    <row r="69" spans="1:19" x14ac:dyDescent="0.25">
      <c r="A69">
        <v>4</v>
      </c>
      <c r="B69">
        <v>163081.44708203111</v>
      </c>
      <c r="C69">
        <v>36</v>
      </c>
      <c r="D69">
        <v>6563002.375</v>
      </c>
      <c r="E69">
        <v>0.10293359374999986</v>
      </c>
      <c r="F69">
        <v>0.40751882500000003</v>
      </c>
      <c r="G69">
        <v>163760.5</v>
      </c>
    </row>
    <row r="70" spans="1:19" x14ac:dyDescent="0.25">
      <c r="A70">
        <v>5</v>
      </c>
      <c r="B70">
        <v>254231.61928848829</v>
      </c>
      <c r="C70">
        <v>36</v>
      </c>
      <c r="D70">
        <v>9689707.875</v>
      </c>
      <c r="E70">
        <v>0.18440286668346742</v>
      </c>
      <c r="F70">
        <v>0.51518569814814807</v>
      </c>
      <c r="G70">
        <v>255448.125</v>
      </c>
      <c r="I70" t="s">
        <v>2</v>
      </c>
      <c r="J70" s="10" t="s">
        <v>29</v>
      </c>
      <c r="K70" t="s">
        <v>30</v>
      </c>
    </row>
    <row r="71" spans="1:19" x14ac:dyDescent="0.25">
      <c r="A71">
        <v>6</v>
      </c>
      <c r="B71">
        <v>170954.54074518007</v>
      </c>
      <c r="C71">
        <v>36</v>
      </c>
      <c r="D71">
        <v>6800561.4375</v>
      </c>
      <c r="E71">
        <v>0.11607878654233855</v>
      </c>
      <c r="F71">
        <v>0.46106008750000005</v>
      </c>
      <c r="G71">
        <v>171720.3125</v>
      </c>
      <c r="I71" s="11" t="s">
        <v>21</v>
      </c>
      <c r="J71">
        <v>0</v>
      </c>
      <c r="K71">
        <v>1</v>
      </c>
      <c r="L71">
        <v>2</v>
      </c>
      <c r="M71">
        <v>3</v>
      </c>
      <c r="N71">
        <v>4</v>
      </c>
      <c r="O71">
        <v>5</v>
      </c>
      <c r="P71">
        <v>6</v>
      </c>
      <c r="Q71">
        <v>7</v>
      </c>
      <c r="R71">
        <v>8</v>
      </c>
      <c r="S71">
        <v>9</v>
      </c>
    </row>
    <row r="72" spans="1:19" x14ac:dyDescent="0.25">
      <c r="A72">
        <v>7</v>
      </c>
      <c r="B72">
        <v>323244.19045863731</v>
      </c>
      <c r="C72">
        <v>36</v>
      </c>
      <c r="D72">
        <v>12061152.9375</v>
      </c>
      <c r="E72">
        <v>0.21794899823588673</v>
      </c>
      <c r="F72">
        <v>0.63962853750000004</v>
      </c>
      <c r="G72">
        <v>324682</v>
      </c>
      <c r="I72" s="3" t="s">
        <v>8</v>
      </c>
      <c r="J72">
        <f>VLOOKUP(J71,$A$80:$G$89,4,0)</f>
        <v>0</v>
      </c>
      <c r="K72">
        <f>VLOOKUP(K71,$A$80:$G$89,4,0)</f>
        <v>0</v>
      </c>
      <c r="L72">
        <f>VLOOKUP(L71,$A$80:$G$89,4,0)</f>
        <v>0</v>
      </c>
      <c r="M72">
        <f>VLOOKUP(M71,$A$80:$G$89,4,0)</f>
        <v>0</v>
      </c>
      <c r="N72">
        <f>VLOOKUP(N71,$A$80:$G$89,4,0)</f>
        <v>0</v>
      </c>
      <c r="O72">
        <f>VLOOKUP(O71,$A$80:$G$89,4,0)</f>
        <v>0</v>
      </c>
      <c r="P72">
        <f>VLOOKUP(P71,$A$80:$G$89,4,0)</f>
        <v>0</v>
      </c>
      <c r="Q72">
        <f>VLOOKUP(Q71,$A$80:$G$89,4,0)</f>
        <v>0</v>
      </c>
      <c r="R72">
        <f>VLOOKUP(R71,$A$80:$G$89,4,0)</f>
        <v>0</v>
      </c>
      <c r="S72">
        <f>VLOOKUP(S71,$A$80:$G$89,4,0)</f>
        <v>0</v>
      </c>
    </row>
    <row r="73" spans="1:19" x14ac:dyDescent="0.25">
      <c r="A73">
        <v>8</v>
      </c>
      <c r="B73">
        <v>286706.62326539611</v>
      </c>
      <c r="C73">
        <v>36</v>
      </c>
      <c r="D73">
        <v>10959050.466666667</v>
      </c>
      <c r="E73">
        <v>0.22917135080645146</v>
      </c>
      <c r="F73">
        <v>0.37822425580246921</v>
      </c>
      <c r="G73">
        <v>288218.46666666667</v>
      </c>
      <c r="I73" s="4" t="s">
        <v>12</v>
      </c>
      <c r="J73">
        <f>VLOOKUP(J71,$A$95:$G$104,4,0)</f>
        <v>0</v>
      </c>
      <c r="K73">
        <f>VLOOKUP(K71,$A$95:$G$104,4,0)</f>
        <v>0</v>
      </c>
      <c r="L73">
        <f>VLOOKUP(L71,$A$95:$G$104,4,0)</f>
        <v>0</v>
      </c>
      <c r="M73">
        <f>VLOOKUP(M71,$A$95:$G$104,4,0)</f>
        <v>0</v>
      </c>
      <c r="N73">
        <f>VLOOKUP(N71,$A$95:$G$104,4,0)</f>
        <v>0</v>
      </c>
      <c r="O73">
        <f>VLOOKUP(O71,$A$95:$G$104,4,0)</f>
        <v>0</v>
      </c>
      <c r="P73">
        <f>VLOOKUP(P71,$A$95:$G$104,4,0)</f>
        <v>0</v>
      </c>
      <c r="Q73">
        <f>VLOOKUP(Q71,$A$95:$G$104,4,0)</f>
        <v>0</v>
      </c>
      <c r="R73">
        <f>VLOOKUP(R71,$A$95:$G$104,4,0)</f>
        <v>0</v>
      </c>
      <c r="S73">
        <f>VLOOKUP(S71,$A$95:$G$104,4,0)</f>
        <v>0</v>
      </c>
    </row>
    <row r="74" spans="1:19" x14ac:dyDescent="0.25">
      <c r="A74">
        <v>9</v>
      </c>
      <c r="B74">
        <v>267769.06409413909</v>
      </c>
      <c r="C74">
        <v>36</v>
      </c>
      <c r="D74">
        <v>10223771.933333334</v>
      </c>
      <c r="E74">
        <v>0.21871596774193522</v>
      </c>
      <c r="F74">
        <v>0.47705176000000005</v>
      </c>
      <c r="G74">
        <v>269211.93333333335</v>
      </c>
    </row>
    <row r="77" spans="1:19" x14ac:dyDescent="0.25">
      <c r="A77" s="5" t="s">
        <v>15</v>
      </c>
      <c r="B77" s="5" t="s">
        <v>16</v>
      </c>
      <c r="C77" s="5" t="s">
        <v>17</v>
      </c>
      <c r="D77" s="5" t="s">
        <v>18</v>
      </c>
      <c r="E77" s="5" t="s">
        <v>19</v>
      </c>
      <c r="F77" s="5" t="s">
        <v>20</v>
      </c>
      <c r="G77" s="5" t="s">
        <v>21</v>
      </c>
      <c r="I77" t="s">
        <v>22</v>
      </c>
      <c r="J77" s="10" t="s">
        <v>29</v>
      </c>
      <c r="K77" t="s">
        <v>30</v>
      </c>
    </row>
    <row r="78" spans="1:19" x14ac:dyDescent="0.25">
      <c r="A78" s="5">
        <v>4</v>
      </c>
      <c r="B78" s="5">
        <v>3</v>
      </c>
      <c r="C78" s="5">
        <v>0</v>
      </c>
      <c r="D78" s="5">
        <v>0</v>
      </c>
      <c r="E78" s="3" t="s">
        <v>8</v>
      </c>
      <c r="F78" s="10" t="s">
        <v>29</v>
      </c>
      <c r="G78" s="5"/>
      <c r="I78" t="s">
        <v>6</v>
      </c>
      <c r="J78">
        <v>0</v>
      </c>
      <c r="K78">
        <v>1</v>
      </c>
      <c r="L78">
        <v>2</v>
      </c>
      <c r="M78">
        <v>3</v>
      </c>
      <c r="N78">
        <v>4</v>
      </c>
      <c r="O78">
        <v>5</v>
      </c>
      <c r="P78">
        <v>6</v>
      </c>
      <c r="Q78">
        <v>7</v>
      </c>
      <c r="R78">
        <v>8</v>
      </c>
      <c r="S78">
        <v>9</v>
      </c>
    </row>
    <row r="79" spans="1:19" x14ac:dyDescent="0.25">
      <c r="A79" s="11" t="s">
        <v>21</v>
      </c>
      <c r="B79" t="s">
        <v>24</v>
      </c>
      <c r="C79" t="s">
        <v>25</v>
      </c>
      <c r="D79" t="s">
        <v>26</v>
      </c>
      <c r="E79" t="s">
        <v>22</v>
      </c>
      <c r="F79" t="s">
        <v>27</v>
      </c>
      <c r="G79" t="s">
        <v>28</v>
      </c>
      <c r="I79" s="3" t="s">
        <v>8</v>
      </c>
      <c r="J79">
        <f>VLOOKUP(J78,$A$80:$G$89,5,0)</f>
        <v>0</v>
      </c>
      <c r="K79">
        <f>VLOOKUP(K78,$A$80:$G$89,5,0)</f>
        <v>0</v>
      </c>
      <c r="L79">
        <f>VLOOKUP(L78,$A$80:$G$89,5,0)</f>
        <v>0</v>
      </c>
      <c r="M79">
        <f>VLOOKUP(M78,$A$80:$G$89,5,0)</f>
        <v>0</v>
      </c>
      <c r="N79">
        <f>VLOOKUP(N78,$A$80:$G$89,5,0)</f>
        <v>0</v>
      </c>
      <c r="O79">
        <f>VLOOKUP(O78,$A$80:$G$89,5,0)</f>
        <v>0</v>
      </c>
      <c r="P79">
        <f>VLOOKUP(P78,$A$80:$G$89,5,0)</f>
        <v>0</v>
      </c>
      <c r="Q79">
        <f>VLOOKUP(Q78,$A$80:$G$89,5,0)</f>
        <v>0</v>
      </c>
      <c r="R79">
        <f>VLOOKUP(R78,$A$80:$G$89,5,0)</f>
        <v>0</v>
      </c>
      <c r="S79">
        <f>VLOOKUP(S78,$A$80:$G$89,5,0)</f>
        <v>0</v>
      </c>
    </row>
    <row r="80" spans="1:19" x14ac:dyDescent="0.25">
      <c r="A80">
        <v>0</v>
      </c>
      <c r="I80" s="4" t="s">
        <v>12</v>
      </c>
      <c r="J80">
        <f>VLOOKUP(J78,$A$95:$G$104,5,0)</f>
        <v>0</v>
      </c>
      <c r="K80">
        <f>VLOOKUP(K78,$A$95:$G$104,5,0)</f>
        <v>0</v>
      </c>
      <c r="L80">
        <f>VLOOKUP(L78,$A$95:$G$104,5,0)</f>
        <v>0</v>
      </c>
      <c r="M80">
        <f>VLOOKUP(M78,$A$95:$G$104,5,0)</f>
        <v>0</v>
      </c>
      <c r="N80">
        <f>VLOOKUP(N78,$A$95:$G$104,5,0)</f>
        <v>0</v>
      </c>
      <c r="O80">
        <f>VLOOKUP(O78,$A$95:$G$104,5,0)</f>
        <v>0</v>
      </c>
      <c r="P80">
        <f>VLOOKUP(P78,$A$95:$G$104,5,0)</f>
        <v>0</v>
      </c>
      <c r="Q80">
        <f>VLOOKUP(Q78,$A$95:$G$104,5,0)</f>
        <v>0</v>
      </c>
      <c r="R80">
        <f>VLOOKUP(R78,$A$95:$G$104,5,0)</f>
        <v>0</v>
      </c>
      <c r="S80">
        <f>VLOOKUP(S78,$A$95:$G$104,5,0)</f>
        <v>0</v>
      </c>
    </row>
    <row r="81" spans="1:19" x14ac:dyDescent="0.25">
      <c r="A81">
        <v>1</v>
      </c>
    </row>
    <row r="82" spans="1:19" x14ac:dyDescent="0.25">
      <c r="A82">
        <v>2</v>
      </c>
    </row>
    <row r="83" spans="1:19" x14ac:dyDescent="0.25">
      <c r="A83">
        <v>3</v>
      </c>
    </row>
    <row r="84" spans="1:19" x14ac:dyDescent="0.25">
      <c r="A84">
        <v>4</v>
      </c>
    </row>
    <row r="85" spans="1:19" x14ac:dyDescent="0.25">
      <c r="A85">
        <v>5</v>
      </c>
      <c r="I85" t="s">
        <v>27</v>
      </c>
      <c r="J85" s="10" t="s">
        <v>29</v>
      </c>
      <c r="K85" t="s">
        <v>30</v>
      </c>
    </row>
    <row r="86" spans="1:19" x14ac:dyDescent="0.25">
      <c r="A86">
        <v>6</v>
      </c>
      <c r="I86" t="s">
        <v>6</v>
      </c>
      <c r="J86">
        <v>0</v>
      </c>
      <c r="K86">
        <v>1</v>
      </c>
      <c r="L86">
        <v>2</v>
      </c>
      <c r="M86">
        <v>3</v>
      </c>
      <c r="N86">
        <v>4</v>
      </c>
      <c r="O86">
        <v>5</v>
      </c>
      <c r="P86">
        <v>6</v>
      </c>
      <c r="Q86">
        <v>7</v>
      </c>
      <c r="R86">
        <v>8</v>
      </c>
      <c r="S86">
        <v>9</v>
      </c>
    </row>
    <row r="87" spans="1:19" x14ac:dyDescent="0.25">
      <c r="A87">
        <v>7</v>
      </c>
      <c r="I87" s="3" t="s">
        <v>8</v>
      </c>
      <c r="J87">
        <f>VLOOKUP(J86,$A$80:$G$89,6,0)</f>
        <v>0</v>
      </c>
      <c r="K87">
        <f>VLOOKUP(K86,$A$80:$G$89,6,0)</f>
        <v>0</v>
      </c>
      <c r="L87">
        <f>VLOOKUP(L86,$A$80:$G$89,6,0)</f>
        <v>0</v>
      </c>
      <c r="M87">
        <f>VLOOKUP(M86,$A$80:$G$89,6,0)</f>
        <v>0</v>
      </c>
      <c r="N87">
        <f>VLOOKUP(N86,$A$80:$G$89,6,0)</f>
        <v>0</v>
      </c>
      <c r="O87">
        <f>VLOOKUP(O86,$A$80:$G$89,6,0)</f>
        <v>0</v>
      </c>
      <c r="P87">
        <f>VLOOKUP(P86,$A$80:$G$89,6,0)</f>
        <v>0</v>
      </c>
      <c r="Q87">
        <f>VLOOKUP(Q86,$A$80:$G$89,6,0)</f>
        <v>0</v>
      </c>
      <c r="R87">
        <f>VLOOKUP(R86,$A$80:$G$89,6,0)</f>
        <v>0</v>
      </c>
      <c r="S87">
        <f>VLOOKUP(S86,$A$80:$G$89,6,0)</f>
        <v>0</v>
      </c>
    </row>
    <row r="88" spans="1:19" x14ac:dyDescent="0.25">
      <c r="A88">
        <v>8</v>
      </c>
      <c r="I88" s="4" t="s">
        <v>12</v>
      </c>
      <c r="J88">
        <f>VLOOKUP(J86,$A$95:$G$104,6,0)</f>
        <v>0</v>
      </c>
      <c r="K88">
        <f>VLOOKUP(K86,$A$95:$G$104,6,0)</f>
        <v>0</v>
      </c>
      <c r="L88">
        <f>VLOOKUP(L86,$A$95:$G$104,6,0)</f>
        <v>0</v>
      </c>
      <c r="M88">
        <f>VLOOKUP(M86,$A$95:$G$104,6,0)</f>
        <v>0</v>
      </c>
      <c r="N88">
        <f>VLOOKUP(N86,$A$95:$G$104,6,0)</f>
        <v>0</v>
      </c>
      <c r="O88">
        <f>VLOOKUP(O86,$A$95:$G$104,6,0)</f>
        <v>0</v>
      </c>
      <c r="P88">
        <f>VLOOKUP(P86,$A$95:$G$104,6,0)</f>
        <v>0</v>
      </c>
      <c r="Q88">
        <f>VLOOKUP(Q86,$A$95:$G$104,6,0)</f>
        <v>0</v>
      </c>
      <c r="R88">
        <f>VLOOKUP(R86,$A$95:$G$104,6,0)</f>
        <v>0</v>
      </c>
      <c r="S88">
        <f>VLOOKUP(S86,$A$95:$G$104,6,0)</f>
        <v>0</v>
      </c>
    </row>
    <row r="89" spans="1:19" x14ac:dyDescent="0.25">
      <c r="A89">
        <v>9</v>
      </c>
    </row>
    <row r="92" spans="1:19" x14ac:dyDescent="0.25">
      <c r="A92" s="5" t="s">
        <v>15</v>
      </c>
      <c r="B92" s="5" t="s">
        <v>16</v>
      </c>
      <c r="C92" s="5" t="s">
        <v>17</v>
      </c>
      <c r="D92" s="5" t="s">
        <v>18</v>
      </c>
      <c r="E92" s="5" t="s">
        <v>19</v>
      </c>
      <c r="F92" s="5" t="s">
        <v>20</v>
      </c>
      <c r="G92" s="5" t="s">
        <v>21</v>
      </c>
    </row>
    <row r="93" spans="1:19" x14ac:dyDescent="0.25">
      <c r="A93" s="5">
        <v>4</v>
      </c>
      <c r="B93" s="5">
        <v>3</v>
      </c>
      <c r="C93" s="5">
        <v>0</v>
      </c>
      <c r="D93" s="5">
        <v>0</v>
      </c>
      <c r="E93" s="4" t="s">
        <v>12</v>
      </c>
      <c r="F93" s="10" t="s">
        <v>29</v>
      </c>
      <c r="G93" s="5"/>
      <c r="I93" t="s">
        <v>2</v>
      </c>
      <c r="J93" s="12"/>
      <c r="K93" t="s">
        <v>30</v>
      </c>
    </row>
    <row r="94" spans="1:19" x14ac:dyDescent="0.25">
      <c r="A94" s="11" t="s">
        <v>21</v>
      </c>
      <c r="B94" t="s">
        <v>24</v>
      </c>
      <c r="C94" t="s">
        <v>25</v>
      </c>
      <c r="D94" t="s">
        <v>26</v>
      </c>
      <c r="E94" t="s">
        <v>22</v>
      </c>
      <c r="F94" t="s">
        <v>27</v>
      </c>
      <c r="G94" t="s">
        <v>28</v>
      </c>
      <c r="I94" s="11" t="s">
        <v>21</v>
      </c>
      <c r="J94">
        <v>0</v>
      </c>
      <c r="K94">
        <v>1</v>
      </c>
      <c r="L94">
        <v>2</v>
      </c>
      <c r="M94">
        <v>3</v>
      </c>
      <c r="N94">
        <v>4</v>
      </c>
      <c r="O94">
        <v>5</v>
      </c>
      <c r="P94">
        <v>6</v>
      </c>
      <c r="Q94">
        <v>7</v>
      </c>
      <c r="R94">
        <v>8</v>
      </c>
      <c r="S94">
        <v>9</v>
      </c>
    </row>
    <row r="95" spans="1:19" x14ac:dyDescent="0.25">
      <c r="A95">
        <v>0</v>
      </c>
      <c r="H95" s="2" t="s">
        <v>3</v>
      </c>
      <c r="I95" s="3" t="s">
        <v>31</v>
      </c>
      <c r="J95">
        <f>J49</f>
        <v>71424000</v>
      </c>
      <c r="K95">
        <f t="shared" ref="K95:S96" si="0">K49</f>
        <v>62574247.299999997</v>
      </c>
      <c r="L95">
        <f t="shared" si="0"/>
        <v>61197237.600000001</v>
      </c>
      <c r="M95">
        <f t="shared" si="0"/>
        <v>44528964.649999999</v>
      </c>
      <c r="N95">
        <f t="shared" si="0"/>
        <v>38747160.799999997</v>
      </c>
      <c r="O95">
        <f t="shared" si="0"/>
        <v>43487549.049999997</v>
      </c>
      <c r="P95">
        <f t="shared" si="0"/>
        <v>38613123.299999997</v>
      </c>
      <c r="Q95">
        <f t="shared" si="0"/>
        <v>28891043.050000001</v>
      </c>
      <c r="R95">
        <f t="shared" si="0"/>
        <v>34232179.850000001</v>
      </c>
      <c r="S95">
        <f t="shared" si="0"/>
        <v>22250069.75</v>
      </c>
    </row>
    <row r="96" spans="1:19" x14ac:dyDescent="0.25">
      <c r="A96">
        <v>1</v>
      </c>
      <c r="H96" s="2" t="s">
        <v>3</v>
      </c>
      <c r="I96" s="4" t="s">
        <v>32</v>
      </c>
      <c r="J96">
        <f>J50</f>
        <v>20301048</v>
      </c>
      <c r="K96">
        <f t="shared" si="0"/>
        <v>17494048</v>
      </c>
      <c r="L96">
        <f t="shared" si="0"/>
        <v>15299023.25</v>
      </c>
      <c r="M96">
        <f t="shared" si="0"/>
        <v>11232333.9375</v>
      </c>
      <c r="N96">
        <f t="shared" si="0"/>
        <v>6563002.375</v>
      </c>
      <c r="O96">
        <f t="shared" si="0"/>
        <v>9689707.875</v>
      </c>
      <c r="P96">
        <f t="shared" si="0"/>
        <v>6800561.4375</v>
      </c>
      <c r="Q96">
        <f t="shared" si="0"/>
        <v>12061152.9375</v>
      </c>
      <c r="R96">
        <f t="shared" si="0"/>
        <v>10959050.466666667</v>
      </c>
      <c r="S96">
        <f t="shared" si="0"/>
        <v>10223771.933333334</v>
      </c>
    </row>
    <row r="97" spans="1:19" x14ac:dyDescent="0.25">
      <c r="A97">
        <v>2</v>
      </c>
      <c r="H97" s="10" t="s">
        <v>29</v>
      </c>
      <c r="I97" s="3" t="s">
        <v>33</v>
      </c>
      <c r="J97">
        <f>J72</f>
        <v>0</v>
      </c>
      <c r="K97">
        <f t="shared" ref="K97:S98" si="1">K72</f>
        <v>0</v>
      </c>
      <c r="L97">
        <f t="shared" si="1"/>
        <v>0</v>
      </c>
      <c r="M97">
        <f t="shared" si="1"/>
        <v>0</v>
      </c>
      <c r="N97">
        <f t="shared" si="1"/>
        <v>0</v>
      </c>
      <c r="O97">
        <f t="shared" si="1"/>
        <v>0</v>
      </c>
      <c r="P97">
        <f t="shared" si="1"/>
        <v>0</v>
      </c>
      <c r="Q97">
        <f t="shared" si="1"/>
        <v>0</v>
      </c>
      <c r="R97">
        <f t="shared" si="1"/>
        <v>0</v>
      </c>
      <c r="S97">
        <f t="shared" si="1"/>
        <v>0</v>
      </c>
    </row>
    <row r="98" spans="1:19" x14ac:dyDescent="0.25">
      <c r="A98">
        <v>3</v>
      </c>
      <c r="H98" s="10" t="s">
        <v>29</v>
      </c>
      <c r="I98" s="4" t="s">
        <v>34</v>
      </c>
      <c r="J98">
        <f>J73</f>
        <v>0</v>
      </c>
      <c r="K98">
        <f t="shared" si="1"/>
        <v>0</v>
      </c>
      <c r="L98">
        <f t="shared" si="1"/>
        <v>0</v>
      </c>
      <c r="M98">
        <f t="shared" si="1"/>
        <v>0</v>
      </c>
      <c r="N98">
        <f t="shared" si="1"/>
        <v>0</v>
      </c>
      <c r="O98">
        <f t="shared" si="1"/>
        <v>0</v>
      </c>
      <c r="P98">
        <f t="shared" si="1"/>
        <v>0</v>
      </c>
      <c r="Q98">
        <f t="shared" si="1"/>
        <v>0</v>
      </c>
      <c r="R98">
        <f t="shared" si="1"/>
        <v>0</v>
      </c>
      <c r="S98">
        <f t="shared" si="1"/>
        <v>0</v>
      </c>
    </row>
    <row r="99" spans="1:19" x14ac:dyDescent="0.25">
      <c r="A99">
        <v>4</v>
      </c>
    </row>
    <row r="100" spans="1:19" x14ac:dyDescent="0.25">
      <c r="A100">
        <v>5</v>
      </c>
    </row>
    <row r="101" spans="1:19" x14ac:dyDescent="0.25">
      <c r="A101">
        <v>6</v>
      </c>
    </row>
    <row r="102" spans="1:19" x14ac:dyDescent="0.25">
      <c r="A102">
        <v>7</v>
      </c>
    </row>
    <row r="103" spans="1:19" x14ac:dyDescent="0.25">
      <c r="A103">
        <v>8</v>
      </c>
    </row>
    <row r="104" spans="1:19" x14ac:dyDescent="0.25">
      <c r="A104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data-abilene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</dc:creator>
  <cp:lastModifiedBy>lien</cp:lastModifiedBy>
  <dcterms:created xsi:type="dcterms:W3CDTF">2017-11-28T10:22:51Z</dcterms:created>
  <dcterms:modified xsi:type="dcterms:W3CDTF">2017-11-28T10:23:36Z</dcterms:modified>
</cp:coreProperties>
</file>