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user/lieolf/maincoon/"/>
    </mc:Choice>
  </mc:AlternateContent>
  <xr:revisionPtr revIDLastSave="0" documentId="13_ncr:1_{93A87B33-F09D-1748-804D-985051D6913A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" i="1" l="1"/>
  <c r="H24" i="1"/>
  <c r="H14" i="1"/>
  <c r="D4" i="1" s="1"/>
  <c r="I13" i="1"/>
  <c r="I12" i="1"/>
  <c r="I11" i="1"/>
  <c r="I10" i="1"/>
  <c r="I9" i="1"/>
  <c r="I23" i="1"/>
  <c r="I22" i="1"/>
  <c r="L22" i="1" s="1"/>
  <c r="M22" i="1" s="1"/>
  <c r="I21" i="1"/>
  <c r="I20" i="1"/>
  <c r="I19" i="1"/>
  <c r="L19" i="1" s="1"/>
  <c r="M19" i="1" s="1"/>
  <c r="I18" i="1"/>
  <c r="K23" i="1"/>
  <c r="K22" i="1"/>
  <c r="K21" i="1"/>
  <c r="K20" i="1"/>
  <c r="K19" i="1"/>
  <c r="K18" i="1"/>
  <c r="K13" i="1"/>
  <c r="K12" i="1"/>
  <c r="K11" i="1"/>
  <c r="K10" i="1"/>
  <c r="K9" i="1"/>
  <c r="K8" i="1"/>
  <c r="L20" i="1" l="1"/>
  <c r="M20" i="1" s="1"/>
  <c r="L18" i="1"/>
  <c r="L12" i="1"/>
  <c r="M12" i="1" s="1"/>
  <c r="L13" i="1"/>
  <c r="M13" i="1" s="1"/>
  <c r="L8" i="1"/>
  <c r="M8" i="1" s="1"/>
  <c r="K24" i="1"/>
  <c r="L23" i="1"/>
  <c r="M23" i="1" s="1"/>
  <c r="L9" i="1"/>
  <c r="M9" i="1" s="1"/>
  <c r="L21" i="1"/>
  <c r="M21" i="1" s="1"/>
  <c r="M18" i="1"/>
  <c r="I24" i="1"/>
  <c r="I14" i="1"/>
  <c r="E4" i="1" s="1"/>
  <c r="K14" i="1"/>
  <c r="L10" i="1"/>
  <c r="M10" i="1" s="1"/>
  <c r="L11" i="1"/>
  <c r="M11" i="1" s="1"/>
  <c r="F4" i="1" l="1"/>
  <c r="L24" i="1"/>
  <c r="M24" i="1" s="1"/>
  <c r="L14" i="1"/>
  <c r="G4" i="1" s="1"/>
  <c r="H4" i="1" s="1"/>
  <c r="M14" i="1" l="1"/>
</calcChain>
</file>

<file path=xl/sharedStrings.xml><?xml version="1.0" encoding="utf-8"?>
<sst xmlns="http://schemas.openxmlformats.org/spreadsheetml/2006/main" count="45" uniqueCount="20">
  <si>
    <t>商品名</t>
    <rPh sb="0" eb="3">
      <t>ショウヒンメイ</t>
    </rPh>
    <phoneticPr fontId="2"/>
  </si>
  <si>
    <t>販売個数</t>
    <rPh sb="0" eb="4">
      <t>ハンバイコスウ</t>
    </rPh>
    <phoneticPr fontId="2"/>
  </si>
  <si>
    <t>単価</t>
    <rPh sb="0" eb="2">
      <t>タンカ</t>
    </rPh>
    <phoneticPr fontId="2"/>
  </si>
  <si>
    <t>原価</t>
    <rPh sb="0" eb="2">
      <t>ゲンカ</t>
    </rPh>
    <phoneticPr fontId="2"/>
  </si>
  <si>
    <t>粗利</t>
    <rPh sb="0" eb="2">
      <t>アラリ</t>
    </rPh>
    <phoneticPr fontId="2"/>
  </si>
  <si>
    <t>粗利率</t>
    <rPh sb="0" eb="3">
      <t>アラリリツ</t>
    </rPh>
    <phoneticPr fontId="2"/>
  </si>
  <si>
    <t>A</t>
    <phoneticPr fontId="2"/>
  </si>
  <si>
    <t>B</t>
    <phoneticPr fontId="2"/>
  </si>
  <si>
    <t>C</t>
    <phoneticPr fontId="2"/>
  </si>
  <si>
    <t>D</t>
    <phoneticPr fontId="2"/>
  </si>
  <si>
    <t>E</t>
    <phoneticPr fontId="2"/>
  </si>
  <si>
    <t>F</t>
    <phoneticPr fontId="2"/>
  </si>
  <si>
    <t>合計</t>
    <rPh sb="0" eb="2">
      <t>ゴウケイ</t>
    </rPh>
    <phoneticPr fontId="2"/>
  </si>
  <si>
    <t>販売</t>
    <rPh sb="0" eb="2">
      <t>ハンバイ</t>
    </rPh>
    <phoneticPr fontId="2"/>
  </si>
  <si>
    <t>売上</t>
    <rPh sb="0" eb="2">
      <t>ウリアゲ</t>
    </rPh>
    <phoneticPr fontId="2"/>
  </si>
  <si>
    <t>合計
店舗+EC</t>
    <rPh sb="0" eb="2">
      <t>ゴウケイ</t>
    </rPh>
    <rPh sb="3" eb="5">
      <t>テンポ</t>
    </rPh>
    <phoneticPr fontId="2"/>
  </si>
  <si>
    <t>SHOP</t>
    <phoneticPr fontId="2"/>
  </si>
  <si>
    <t>EC</t>
    <phoneticPr fontId="2"/>
  </si>
  <si>
    <t>割引</t>
    <rPh sb="0" eb="2">
      <t>ワリビキ</t>
    </rPh>
    <phoneticPr fontId="2"/>
  </si>
  <si>
    <t>販売日</t>
    <rPh sb="0" eb="3">
      <t>ハンバイビ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</si>
</sst>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%"/>
    <numFmt numFmtId="177" formatCode="m&quot;月&quot;d&quot;日&quot;;@"/>
  </numFmts>
  <fonts count="4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38" fontId="0" fillId="0" borderId="0" xfId="1" applyFont="1" applyAlignment="1">
      <alignment horizontal="right" vertical="center"/>
    </xf>
    <xf numFmtId="38" fontId="0" fillId="0" borderId="1" xfId="1" applyFont="1" applyBorder="1" applyAlignment="1">
      <alignment horizontal="right" vertical="center"/>
    </xf>
    <xf numFmtId="176" fontId="0" fillId="0" borderId="1" xfId="2" applyNumberFormat="1" applyFont="1" applyBorder="1" applyAlignment="1">
      <alignment horizontal="right" vertical="center"/>
    </xf>
    <xf numFmtId="38" fontId="0" fillId="0" borderId="2" xfId="1" applyFont="1" applyBorder="1" applyAlignment="1">
      <alignment horizontal="right" vertical="center"/>
    </xf>
    <xf numFmtId="38" fontId="0" fillId="0" borderId="2" xfId="1" applyFont="1" applyBorder="1" applyAlignment="1">
      <alignment horizontal="center" vertical="center"/>
    </xf>
    <xf numFmtId="38" fontId="0" fillId="0" borderId="1" xfId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176" fontId="0" fillId="2" borderId="1" xfId="2" applyNumberFormat="1" applyFont="1" applyFill="1" applyBorder="1" applyAlignment="1">
      <alignment horizontal="right" vertical="center"/>
    </xf>
    <xf numFmtId="176" fontId="0" fillId="2" borderId="2" xfId="2" applyNumberFormat="1" applyFont="1" applyFill="1" applyBorder="1" applyAlignment="1">
      <alignment horizontal="right" vertical="center"/>
    </xf>
    <xf numFmtId="177" fontId="0" fillId="0" borderId="1" xfId="1" applyNumberFormat="1" applyFont="1" applyBorder="1" applyAlignment="1">
      <alignment horizontal="center" vertical="center"/>
    </xf>
    <xf numFmtId="55" fontId="3" fillId="0" borderId="0" xfId="0" applyNumberFormat="1" applyFont="1">
      <alignment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38" fontId="0" fillId="0" borderId="3" xfId="1" applyFont="1" applyBorder="1" applyAlignment="1">
      <alignment horizontal="center" vertical="center" wrapText="1"/>
    </xf>
    <xf numFmtId="38" fontId="0" fillId="0" borderId="5" xfId="1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>
      <alignment vertical="center"/>
    </xf>
  </cellXfs>
  <cellStyles count="3">
    <cellStyle name="パーセント" xfId="2" builtinId="5"/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M26"/>
  <sheetViews>
    <sheetView tabSelected="1" zoomScale="180" zoomScaleNormal="180" workbookViewId="0">
      <selection activeCell="H9" sqref="H9"/>
    </sheetView>
  </sheetViews>
  <sheetFormatPr baseColWidth="10" defaultColWidth="8.83203125" defaultRowHeight="14"/>
  <cols>
    <col min="3" max="3" width="10.83203125" customWidth="1"/>
    <col min="6" max="6" width="9" customWidth="1"/>
  </cols>
  <sheetData>
    <row r="2" spans="3:13">
      <c r="C2" s="12">
        <v>45047</v>
      </c>
    </row>
    <row r="3" spans="3:13">
      <c r="C3" s="17" t="s">
        <v>15</v>
      </c>
      <c r="D3" s="7" t="s">
        <v>18</v>
      </c>
      <c r="E3" s="7" t="s">
        <v>13</v>
      </c>
      <c r="F3" s="7" t="s">
        <v>3</v>
      </c>
      <c r="G3" s="7" t="s">
        <v>4</v>
      </c>
      <c r="H3" s="7" t="s">
        <v>5</v>
      </c>
    </row>
    <row r="4" spans="3:13" ht="21" customHeight="1">
      <c r="C4" s="18"/>
      <c r="D4" s="2">
        <f>+H14+H24</f>
        <v>2880</v>
      </c>
      <c r="E4" s="2">
        <f>+I14+I24</f>
        <v>130050</v>
      </c>
      <c r="F4" s="2">
        <f>+K14+K24</f>
        <v>87290</v>
      </c>
      <c r="G4" s="2">
        <f>+L14+L24</f>
        <v>42760</v>
      </c>
      <c r="H4" s="9">
        <f>+G4/E4</f>
        <v>0.32879661668589005</v>
      </c>
    </row>
    <row r="6" spans="3:13">
      <c r="C6" s="13" t="s">
        <v>16</v>
      </c>
      <c r="D6" s="16" t="s">
        <v>0</v>
      </c>
      <c r="E6" s="16" t="s">
        <v>19</v>
      </c>
      <c r="F6" s="16" t="s">
        <v>1</v>
      </c>
      <c r="G6" s="19" t="s">
        <v>14</v>
      </c>
      <c r="H6" s="20"/>
      <c r="I6" s="21"/>
      <c r="J6" s="16" t="s">
        <v>3</v>
      </c>
      <c r="K6" s="16"/>
      <c r="L6" s="16" t="s">
        <v>4</v>
      </c>
      <c r="M6" s="16" t="s">
        <v>5</v>
      </c>
    </row>
    <row r="7" spans="3:13">
      <c r="C7" s="14"/>
      <c r="D7" s="16"/>
      <c r="E7" s="16"/>
      <c r="F7" s="16"/>
      <c r="G7" s="7" t="s">
        <v>2</v>
      </c>
      <c r="H7" s="22" t="s">
        <v>18</v>
      </c>
      <c r="I7" s="7" t="s">
        <v>12</v>
      </c>
      <c r="J7" s="7" t="s">
        <v>2</v>
      </c>
      <c r="K7" s="7" t="s">
        <v>12</v>
      </c>
      <c r="L7" s="16"/>
      <c r="M7" s="16"/>
    </row>
    <row r="8" spans="3:13">
      <c r="C8" s="14"/>
      <c r="D8" s="6" t="s">
        <v>6</v>
      </c>
      <c r="E8" s="11">
        <v>45047</v>
      </c>
      <c r="F8" s="6">
        <v>1</v>
      </c>
      <c r="G8" s="2">
        <v>1000</v>
      </c>
      <c r="H8" s="23">
        <v>0</v>
      </c>
      <c r="I8" s="2">
        <f>+F8*(G8-H8)</f>
        <v>1000</v>
      </c>
      <c r="J8" s="2">
        <v>600</v>
      </c>
      <c r="K8" s="2">
        <f>+F8*J8</f>
        <v>600</v>
      </c>
      <c r="L8" s="2">
        <f t="shared" ref="L8:L13" si="0">+I8-K8</f>
        <v>400</v>
      </c>
      <c r="M8" s="3">
        <f t="shared" ref="M8:M14" si="1">+L8/I8</f>
        <v>0.4</v>
      </c>
    </row>
    <row r="9" spans="3:13">
      <c r="C9" s="14"/>
      <c r="D9" s="6" t="s">
        <v>7</v>
      </c>
      <c r="E9" s="11">
        <v>45048</v>
      </c>
      <c r="F9" s="6">
        <v>2</v>
      </c>
      <c r="G9" s="2">
        <v>3000</v>
      </c>
      <c r="H9" s="23">
        <v>200</v>
      </c>
      <c r="I9" s="2">
        <f t="shared" ref="I9:I13" si="2">+F9*G9-H9</f>
        <v>5800</v>
      </c>
      <c r="J9" s="2">
        <v>1250</v>
      </c>
      <c r="K9" s="2">
        <f t="shared" ref="K9:K13" si="3">+F9*J9</f>
        <v>2500</v>
      </c>
      <c r="L9" s="2">
        <f t="shared" si="0"/>
        <v>3300</v>
      </c>
      <c r="M9" s="3">
        <f t="shared" si="1"/>
        <v>0.56896551724137934</v>
      </c>
    </row>
    <row r="10" spans="3:13">
      <c r="C10" s="14"/>
      <c r="D10" s="6" t="s">
        <v>8</v>
      </c>
      <c r="E10" s="11">
        <v>45048</v>
      </c>
      <c r="F10" s="6">
        <v>5</v>
      </c>
      <c r="G10" s="2">
        <v>5420</v>
      </c>
      <c r="H10" s="23">
        <v>350</v>
      </c>
      <c r="I10" s="2">
        <f t="shared" si="2"/>
        <v>26750</v>
      </c>
      <c r="J10" s="2">
        <v>3560</v>
      </c>
      <c r="K10" s="2">
        <f t="shared" si="3"/>
        <v>17800</v>
      </c>
      <c r="L10" s="2">
        <f t="shared" si="0"/>
        <v>8950</v>
      </c>
      <c r="M10" s="3">
        <f t="shared" si="1"/>
        <v>0.33457943925233646</v>
      </c>
    </row>
    <row r="11" spans="3:13">
      <c r="C11" s="14"/>
      <c r="D11" s="6" t="s">
        <v>9</v>
      </c>
      <c r="E11" s="11">
        <v>45049</v>
      </c>
      <c r="F11" s="6">
        <v>6</v>
      </c>
      <c r="G11" s="2">
        <v>2000</v>
      </c>
      <c r="H11" s="23">
        <v>450</v>
      </c>
      <c r="I11" s="2">
        <f t="shared" si="2"/>
        <v>11550</v>
      </c>
      <c r="J11" s="2">
        <v>1500</v>
      </c>
      <c r="K11" s="2">
        <f t="shared" si="3"/>
        <v>9000</v>
      </c>
      <c r="L11" s="2">
        <f t="shared" si="0"/>
        <v>2550</v>
      </c>
      <c r="M11" s="3">
        <f t="shared" si="1"/>
        <v>0.22077922077922077</v>
      </c>
    </row>
    <row r="12" spans="3:13">
      <c r="C12" s="14"/>
      <c r="D12" s="6" t="s">
        <v>10</v>
      </c>
      <c r="E12" s="11">
        <v>45049</v>
      </c>
      <c r="F12" s="6">
        <v>8</v>
      </c>
      <c r="G12" s="2">
        <v>2560</v>
      </c>
      <c r="H12" s="23">
        <v>10</v>
      </c>
      <c r="I12" s="2">
        <f t="shared" si="2"/>
        <v>20470</v>
      </c>
      <c r="J12" s="2">
        <v>1750</v>
      </c>
      <c r="K12" s="2">
        <f t="shared" si="3"/>
        <v>14000</v>
      </c>
      <c r="L12" s="2">
        <f t="shared" si="0"/>
        <v>6470</v>
      </c>
      <c r="M12" s="3">
        <f t="shared" si="1"/>
        <v>0.31607230092818761</v>
      </c>
    </row>
    <row r="13" spans="3:13">
      <c r="C13" s="15"/>
      <c r="D13" s="6" t="s">
        <v>11</v>
      </c>
      <c r="E13" s="11">
        <v>45049</v>
      </c>
      <c r="F13" s="6">
        <v>1</v>
      </c>
      <c r="G13" s="2">
        <v>6000</v>
      </c>
      <c r="H13" s="23">
        <v>20</v>
      </c>
      <c r="I13" s="2">
        <f t="shared" si="2"/>
        <v>5980</v>
      </c>
      <c r="J13" s="2">
        <v>5400</v>
      </c>
      <c r="K13" s="2">
        <f t="shared" si="3"/>
        <v>5400</v>
      </c>
      <c r="L13" s="2">
        <f t="shared" si="0"/>
        <v>580</v>
      </c>
      <c r="M13" s="3">
        <f t="shared" si="1"/>
        <v>9.6989966555183951E-2</v>
      </c>
    </row>
    <row r="14" spans="3:13" ht="15" thickBot="1">
      <c r="D14" s="1"/>
      <c r="E14" s="1"/>
      <c r="F14" s="1"/>
      <c r="G14" s="5" t="s">
        <v>12</v>
      </c>
      <c r="H14" s="4">
        <f>SUM(H8:H13)</f>
        <v>1030</v>
      </c>
      <c r="I14" s="4">
        <f>SUM(I8:I13)</f>
        <v>71550</v>
      </c>
      <c r="J14" s="4"/>
      <c r="K14" s="4">
        <f>SUM(K8:K13)</f>
        <v>49300</v>
      </c>
      <c r="L14" s="4">
        <f>SUM(L8:L13)</f>
        <v>22250</v>
      </c>
      <c r="M14" s="10">
        <f t="shared" si="1"/>
        <v>0.31097134870719778</v>
      </c>
    </row>
    <row r="15" spans="3:13" ht="15" thickTop="1">
      <c r="D15" s="1"/>
      <c r="E15" s="1"/>
      <c r="F15" s="1"/>
      <c r="G15" s="1"/>
      <c r="H15" s="1"/>
      <c r="I15" s="1"/>
      <c r="J15" s="1"/>
      <c r="K15" s="1"/>
      <c r="L15" s="1"/>
      <c r="M15" s="1"/>
    </row>
    <row r="16" spans="3:13">
      <c r="C16" s="16" t="s">
        <v>17</v>
      </c>
      <c r="D16" s="16" t="s">
        <v>0</v>
      </c>
      <c r="E16" s="7"/>
      <c r="F16" s="16" t="s">
        <v>1</v>
      </c>
      <c r="G16" s="19" t="s">
        <v>14</v>
      </c>
      <c r="H16" s="20"/>
      <c r="I16" s="21"/>
      <c r="J16" s="16" t="s">
        <v>3</v>
      </c>
      <c r="K16" s="16"/>
      <c r="L16" s="16" t="s">
        <v>4</v>
      </c>
      <c r="M16" s="16" t="s">
        <v>5</v>
      </c>
    </row>
    <row r="17" spans="3:13">
      <c r="C17" s="16"/>
      <c r="D17" s="16"/>
      <c r="E17" s="7"/>
      <c r="F17" s="16"/>
      <c r="G17" s="7" t="s">
        <v>2</v>
      </c>
      <c r="H17" s="7" t="s">
        <v>18</v>
      </c>
      <c r="I17" s="7" t="s">
        <v>12</v>
      </c>
      <c r="J17" s="7" t="s">
        <v>2</v>
      </c>
      <c r="K17" s="7" t="s">
        <v>12</v>
      </c>
      <c r="L17" s="16"/>
      <c r="M17" s="16"/>
    </row>
    <row r="18" spans="3:13">
      <c r="C18" s="16"/>
      <c r="D18" s="6" t="s">
        <v>6</v>
      </c>
      <c r="E18" s="11">
        <v>45047</v>
      </c>
      <c r="F18" s="6">
        <v>1</v>
      </c>
      <c r="G18" s="2">
        <v>1500</v>
      </c>
      <c r="H18" s="8">
        <v>300</v>
      </c>
      <c r="I18" s="2">
        <f>+F18*G18-H18</f>
        <v>1200</v>
      </c>
      <c r="J18" s="2">
        <v>600</v>
      </c>
      <c r="K18" s="2">
        <f>+F18*J18</f>
        <v>600</v>
      </c>
      <c r="L18" s="2">
        <f t="shared" ref="L18:L23" si="4">+I18-K18</f>
        <v>600</v>
      </c>
      <c r="M18" s="3">
        <f t="shared" ref="M18:M24" si="5">+L18/I18</f>
        <v>0.5</v>
      </c>
    </row>
    <row r="19" spans="3:13">
      <c r="C19" s="16"/>
      <c r="D19" s="6" t="s">
        <v>7</v>
      </c>
      <c r="E19" s="11">
        <v>45048</v>
      </c>
      <c r="F19" s="6">
        <v>3</v>
      </c>
      <c r="G19" s="2">
        <v>2560</v>
      </c>
      <c r="H19" s="8">
        <v>200</v>
      </c>
      <c r="I19" s="2">
        <f t="shared" ref="I19:I23" si="6">+F19*G19-H19</f>
        <v>7480</v>
      </c>
      <c r="J19" s="2">
        <v>1250</v>
      </c>
      <c r="K19" s="2">
        <f t="shared" ref="K19:K23" si="7">+F19*J19</f>
        <v>3750</v>
      </c>
      <c r="L19" s="2">
        <f t="shared" si="4"/>
        <v>3730</v>
      </c>
      <c r="M19" s="3">
        <f t="shared" si="5"/>
        <v>0.49866310160427807</v>
      </c>
    </row>
    <row r="20" spans="3:13">
      <c r="C20" s="16"/>
      <c r="D20" s="6" t="s">
        <v>8</v>
      </c>
      <c r="E20" s="11">
        <v>45048</v>
      </c>
      <c r="F20" s="6">
        <v>4</v>
      </c>
      <c r="G20" s="2">
        <v>5480</v>
      </c>
      <c r="H20" s="8">
        <v>500</v>
      </c>
      <c r="I20" s="2">
        <f t="shared" si="6"/>
        <v>21420</v>
      </c>
      <c r="J20" s="2">
        <v>3560</v>
      </c>
      <c r="K20" s="2">
        <f t="shared" si="7"/>
        <v>14240</v>
      </c>
      <c r="L20" s="2">
        <f t="shared" si="4"/>
        <v>7180</v>
      </c>
      <c r="M20" s="3">
        <f t="shared" si="5"/>
        <v>0.33520074696545282</v>
      </c>
    </row>
    <row r="21" spans="3:13">
      <c r="C21" s="16"/>
      <c r="D21" s="6" t="s">
        <v>9</v>
      </c>
      <c r="E21" s="11">
        <v>45048</v>
      </c>
      <c r="F21" s="6">
        <v>7</v>
      </c>
      <c r="G21" s="2">
        <v>2350</v>
      </c>
      <c r="H21" s="8">
        <v>600</v>
      </c>
      <c r="I21" s="2">
        <f t="shared" si="6"/>
        <v>15850</v>
      </c>
      <c r="J21" s="2">
        <v>1500</v>
      </c>
      <c r="K21" s="2">
        <f t="shared" si="7"/>
        <v>10500</v>
      </c>
      <c r="L21" s="2">
        <f t="shared" si="4"/>
        <v>5350</v>
      </c>
      <c r="M21" s="3">
        <f t="shared" si="5"/>
        <v>0.33753943217665616</v>
      </c>
    </row>
    <row r="22" spans="3:13">
      <c r="C22" s="16"/>
      <c r="D22" s="6" t="s">
        <v>10</v>
      </c>
      <c r="E22" s="11">
        <v>45049</v>
      </c>
      <c r="F22" s="6">
        <v>2</v>
      </c>
      <c r="G22" s="2">
        <v>2800</v>
      </c>
      <c r="H22" s="8">
        <v>0</v>
      </c>
      <c r="I22" s="2">
        <f t="shared" si="6"/>
        <v>5600</v>
      </c>
      <c r="J22" s="2">
        <v>1750</v>
      </c>
      <c r="K22" s="2">
        <f t="shared" si="7"/>
        <v>3500</v>
      </c>
      <c r="L22" s="2">
        <f t="shared" si="4"/>
        <v>2100</v>
      </c>
      <c r="M22" s="3">
        <f t="shared" si="5"/>
        <v>0.375</v>
      </c>
    </row>
    <row r="23" spans="3:13">
      <c r="C23" s="16"/>
      <c r="D23" s="6" t="s">
        <v>11</v>
      </c>
      <c r="E23" s="11">
        <v>45050</v>
      </c>
      <c r="F23" s="6">
        <v>1</v>
      </c>
      <c r="G23" s="2">
        <v>7200</v>
      </c>
      <c r="H23" s="8">
        <v>250</v>
      </c>
      <c r="I23" s="2">
        <f t="shared" si="6"/>
        <v>6950</v>
      </c>
      <c r="J23" s="2">
        <v>5400</v>
      </c>
      <c r="K23" s="2">
        <f t="shared" si="7"/>
        <v>5400</v>
      </c>
      <c r="L23" s="2">
        <f t="shared" si="4"/>
        <v>1550</v>
      </c>
      <c r="M23" s="3">
        <f t="shared" si="5"/>
        <v>0.22302158273381295</v>
      </c>
    </row>
    <row r="24" spans="3:13" ht="15" thickBot="1">
      <c r="D24" s="1"/>
      <c r="E24" s="1"/>
      <c r="F24" s="1"/>
      <c r="G24" s="5" t="s">
        <v>12</v>
      </c>
      <c r="H24" s="4">
        <f>SUM(H18:H23)</f>
        <v>1850</v>
      </c>
      <c r="I24" s="4">
        <f>SUM(I18:I23)</f>
        <v>58500</v>
      </c>
      <c r="J24" s="4"/>
      <c r="K24" s="4">
        <f>SUM(K18:K23)</f>
        <v>37990</v>
      </c>
      <c r="L24" s="4">
        <f>SUM(L18:L23)</f>
        <v>20510</v>
      </c>
      <c r="M24" s="10">
        <f t="shared" si="5"/>
        <v>0.35059829059829062</v>
      </c>
    </row>
    <row r="25" spans="3:13" ht="15" thickTop="1"/>
    <row r="26" spans="3:13">
      <c r="D26" s="1"/>
      <c r="E26" s="1"/>
      <c r="F26" s="1"/>
    </row>
  </sheetData>
  <mergeCells count="16">
    <mergeCell ref="J16:K16"/>
    <mergeCell ref="L16:L17"/>
    <mergeCell ref="M16:M17"/>
    <mergeCell ref="J6:K6"/>
    <mergeCell ref="D6:D7"/>
    <mergeCell ref="F6:F7"/>
    <mergeCell ref="L6:L7"/>
    <mergeCell ref="M6:M7"/>
    <mergeCell ref="C6:C13"/>
    <mergeCell ref="C16:C23"/>
    <mergeCell ref="C3:C4"/>
    <mergeCell ref="G16:I16"/>
    <mergeCell ref="G6:I6"/>
    <mergeCell ref="E6:E7"/>
    <mergeCell ref="D16:D17"/>
    <mergeCell ref="F16:F17"/>
  </mergeCells>
  <phoneticPr fontId="2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4"/>
  <sheetData/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4"/>
  <sheetData/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2023-05-19T02:43:23Z</dcterms:created>
  <dcterms:modified xsi:type="dcterms:W3CDTF">2023-05-19T03:15:06Z</dcterms:modified>
</cp:coreProperties>
</file>