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120" yWindow="60" windowWidth="36075" windowHeight="16380" tabRatio="500"/>
  </bookViews>
  <sheets>
    <sheet name="Data Summary" sheetId="2" r:id="rId1"/>
    <sheet name="Data" sheetId="1" r:id="rId2"/>
    <sheet name="Prelim Analysis" sheetId="3" r:id="rId3"/>
  </sheets>
  <externalReferences>
    <externalReference r:id="rId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8" i="1" l="1"/>
  <c r="E45" i="1"/>
  <c r="E46" i="1"/>
  <c r="E359" i="1"/>
  <c r="E360" i="1"/>
  <c r="E47" i="1"/>
  <c r="E48" i="1"/>
  <c r="E49" i="1"/>
  <c r="E361" i="1"/>
  <c r="E362" i="1"/>
  <c r="E363" i="1"/>
  <c r="E50" i="1"/>
  <c r="E364" i="1"/>
  <c r="E365" i="1"/>
  <c r="E51" i="1"/>
  <c r="E52" i="1"/>
  <c r="E53" i="1"/>
  <c r="E345" i="1"/>
  <c r="E38" i="1"/>
  <c r="E39" i="1"/>
  <c r="E346" i="1"/>
  <c r="E347" i="1"/>
  <c r="E40" i="1"/>
  <c r="E41" i="1"/>
  <c r="E348" i="1"/>
  <c r="E42" i="1"/>
  <c r="E43" i="1"/>
  <c r="E44" i="1"/>
  <c r="E349" i="1"/>
  <c r="E350" i="1"/>
  <c r="E351" i="1"/>
  <c r="E352" i="1"/>
  <c r="E353" i="1"/>
  <c r="E354" i="1"/>
  <c r="E355" i="1"/>
  <c r="E356" i="1"/>
  <c r="E62" i="1"/>
  <c r="E63" i="1"/>
  <c r="E64" i="1"/>
  <c r="E65" i="1"/>
  <c r="E66" i="1"/>
  <c r="E67" i="1"/>
  <c r="E68" i="1"/>
  <c r="E375" i="1"/>
  <c r="E69" i="1"/>
  <c r="E70" i="1"/>
  <c r="E376" i="1"/>
  <c r="E377" i="1"/>
  <c r="E71" i="1"/>
  <c r="E378" i="1"/>
  <c r="E379" i="1"/>
  <c r="E72" i="1"/>
  <c r="E73" i="1"/>
  <c r="E380" i="1"/>
  <c r="E381" i="1"/>
  <c r="E382" i="1"/>
  <c r="E74" i="1"/>
  <c r="E383" i="1"/>
  <c r="E75" i="1"/>
  <c r="E384" i="1"/>
  <c r="E76" i="1"/>
  <c r="E385" i="1"/>
  <c r="E77" i="1"/>
  <c r="E78" i="1"/>
  <c r="E79" i="1"/>
  <c r="E80" i="1"/>
  <c r="E81" i="1"/>
  <c r="E82" i="1"/>
  <c r="E386" i="1"/>
  <c r="E387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460" i="1"/>
  <c r="E461" i="1"/>
  <c r="E142" i="1"/>
  <c r="E462" i="1"/>
  <c r="E463" i="1"/>
  <c r="E143" i="1"/>
  <c r="E144" i="1"/>
  <c r="E464" i="1"/>
  <c r="E145" i="1"/>
  <c r="E465" i="1"/>
  <c r="E146" i="1"/>
  <c r="E466" i="1"/>
  <c r="E147" i="1"/>
  <c r="E467" i="1"/>
  <c r="E468" i="1"/>
  <c r="E469" i="1"/>
  <c r="E366" i="1"/>
  <c r="E367" i="1"/>
  <c r="E54" i="1"/>
  <c r="E55" i="1"/>
  <c r="E56" i="1"/>
  <c r="E57" i="1"/>
  <c r="E368" i="1"/>
  <c r="E369" i="1"/>
  <c r="E58" i="1"/>
  <c r="E370" i="1"/>
  <c r="E59" i="1"/>
  <c r="E371" i="1"/>
  <c r="E372" i="1"/>
  <c r="E60" i="1"/>
  <c r="E373" i="1"/>
  <c r="E61" i="1"/>
  <c r="E374" i="1"/>
  <c r="E83" i="1"/>
  <c r="E84" i="1"/>
  <c r="E388" i="1"/>
  <c r="E389" i="1"/>
  <c r="E390" i="1"/>
  <c r="E391" i="1"/>
  <c r="E85" i="1"/>
  <c r="E86" i="1"/>
  <c r="E87" i="1"/>
  <c r="E392" i="1"/>
  <c r="E88" i="1"/>
  <c r="E393" i="1"/>
  <c r="E394" i="1"/>
  <c r="E89" i="1"/>
  <c r="E395" i="1"/>
  <c r="E396" i="1"/>
  <c r="E397" i="1"/>
  <c r="E398" i="1"/>
  <c r="E399" i="1"/>
  <c r="E400" i="1"/>
  <c r="E401" i="1"/>
  <c r="E402" i="1"/>
  <c r="E159" i="1"/>
  <c r="E478" i="1"/>
  <c r="E479" i="1"/>
  <c r="E160" i="1"/>
  <c r="E161" i="1"/>
  <c r="E480" i="1"/>
  <c r="E162" i="1"/>
  <c r="E163" i="1"/>
  <c r="E481" i="1"/>
  <c r="E164" i="1"/>
  <c r="E165" i="1"/>
  <c r="E112" i="1"/>
  <c r="E426" i="1"/>
  <c r="E113" i="1"/>
  <c r="E114" i="1"/>
  <c r="E427" i="1"/>
  <c r="E428" i="1"/>
  <c r="E429" i="1"/>
  <c r="E430" i="1"/>
  <c r="E431" i="1"/>
  <c r="E127" i="1"/>
  <c r="E438" i="1"/>
  <c r="E439" i="1"/>
  <c r="E128" i="1"/>
  <c r="E440" i="1"/>
  <c r="E441" i="1"/>
  <c r="E442" i="1"/>
  <c r="E443" i="1"/>
  <c r="E129" i="1"/>
  <c r="E444" i="1"/>
  <c r="E130" i="1"/>
  <c r="E131" i="1"/>
  <c r="E445" i="1"/>
  <c r="E132" i="1"/>
  <c r="E133" i="1"/>
  <c r="E446" i="1"/>
  <c r="E447" i="1"/>
  <c r="E134" i="1"/>
  <c r="E432" i="1"/>
  <c r="E433" i="1"/>
  <c r="E434" i="1"/>
  <c r="E115" i="1"/>
  <c r="E116" i="1"/>
  <c r="E117" i="1"/>
  <c r="E435" i="1"/>
  <c r="E436" i="1"/>
  <c r="E437" i="1"/>
  <c r="E118" i="1"/>
  <c r="E119" i="1"/>
  <c r="E120" i="1"/>
  <c r="E121" i="1"/>
  <c r="E122" i="1"/>
  <c r="E123" i="1"/>
  <c r="E124" i="1"/>
  <c r="E125" i="1"/>
  <c r="E126" i="1"/>
  <c r="E166" i="1"/>
  <c r="E167" i="1"/>
  <c r="E168" i="1"/>
  <c r="E169" i="1"/>
  <c r="E170" i="1"/>
  <c r="E171" i="1"/>
  <c r="E482" i="1"/>
  <c r="E483" i="1"/>
  <c r="E172" i="1"/>
  <c r="E484" i="1"/>
  <c r="E485" i="1"/>
  <c r="E486" i="1"/>
  <c r="E487" i="1"/>
  <c r="E173" i="1"/>
  <c r="E488" i="1"/>
  <c r="E489" i="1"/>
  <c r="E174" i="1"/>
  <c r="E175" i="1"/>
  <c r="E176" i="1"/>
  <c r="E490" i="1"/>
  <c r="E148" i="1"/>
  <c r="E149" i="1"/>
  <c r="E470" i="1"/>
  <c r="E471" i="1"/>
  <c r="E150" i="1"/>
  <c r="E151" i="1"/>
  <c r="E152" i="1"/>
  <c r="E153" i="1"/>
  <c r="E154" i="1"/>
  <c r="E472" i="1"/>
  <c r="E473" i="1"/>
  <c r="E474" i="1"/>
  <c r="E155" i="1"/>
  <c r="E156" i="1"/>
  <c r="E475" i="1"/>
  <c r="E157" i="1"/>
  <c r="E476" i="1"/>
  <c r="E158" i="1"/>
  <c r="E477" i="1"/>
  <c r="E415" i="1"/>
  <c r="E416" i="1"/>
  <c r="E103" i="1"/>
  <c r="E104" i="1"/>
  <c r="E105" i="1"/>
  <c r="E106" i="1"/>
  <c r="E107" i="1"/>
  <c r="E108" i="1"/>
  <c r="E109" i="1"/>
  <c r="E417" i="1"/>
  <c r="E418" i="1"/>
  <c r="E110" i="1"/>
  <c r="E419" i="1"/>
  <c r="E420" i="1"/>
  <c r="E421" i="1"/>
  <c r="E422" i="1"/>
  <c r="E423" i="1"/>
  <c r="E111" i="1"/>
  <c r="E424" i="1"/>
  <c r="E425" i="1"/>
  <c r="E12" i="1"/>
  <c r="E307" i="1"/>
  <c r="E308" i="1"/>
  <c r="E309" i="1"/>
  <c r="E13" i="1"/>
  <c r="E310" i="1"/>
  <c r="E14" i="1"/>
  <c r="E15" i="1"/>
  <c r="E311" i="1"/>
  <c r="E312" i="1"/>
  <c r="E313" i="1"/>
  <c r="E314" i="1"/>
  <c r="E16" i="1"/>
  <c r="E315" i="1"/>
  <c r="E316" i="1"/>
  <c r="E317" i="1"/>
  <c r="E17" i="1"/>
  <c r="E18" i="1"/>
  <c r="E19" i="1"/>
  <c r="E318" i="1"/>
  <c r="E319" i="1"/>
  <c r="E320" i="1"/>
  <c r="E321" i="1"/>
  <c r="E322" i="1"/>
  <c r="E323" i="1"/>
  <c r="E20" i="1"/>
  <c r="E324" i="1"/>
  <c r="E325" i="1"/>
  <c r="E326" i="1"/>
  <c r="E21" i="1"/>
  <c r="E22" i="1"/>
  <c r="E327" i="1"/>
  <c r="E328" i="1"/>
  <c r="E23" i="1"/>
  <c r="E24" i="1"/>
  <c r="E491" i="1"/>
  <c r="E177" i="1"/>
  <c r="E492" i="1"/>
  <c r="E493" i="1"/>
  <c r="E178" i="1"/>
  <c r="E494" i="1"/>
  <c r="E179" i="1"/>
  <c r="E495" i="1"/>
  <c r="E180" i="1"/>
  <c r="E181" i="1"/>
  <c r="E496" i="1"/>
  <c r="E497" i="1"/>
  <c r="E498" i="1"/>
  <c r="E182" i="1"/>
  <c r="E183" i="1"/>
  <c r="E184" i="1"/>
  <c r="E499" i="1"/>
  <c r="E185" i="1"/>
  <c r="E500" i="1"/>
  <c r="E501" i="1"/>
  <c r="E186" i="1"/>
  <c r="E187" i="1"/>
  <c r="E188" i="1"/>
  <c r="E189" i="1"/>
  <c r="E135" i="1"/>
  <c r="E136" i="1"/>
  <c r="E137" i="1"/>
  <c r="E448" i="1"/>
  <c r="E449" i="1"/>
  <c r="E450" i="1"/>
  <c r="E451" i="1"/>
  <c r="E452" i="1"/>
  <c r="E453" i="1"/>
  <c r="E138" i="1"/>
  <c r="E139" i="1"/>
  <c r="E454" i="1"/>
  <c r="E455" i="1"/>
  <c r="E140" i="1"/>
  <c r="E456" i="1"/>
  <c r="E141" i="1"/>
  <c r="E457" i="1"/>
  <c r="E458" i="1"/>
  <c r="E459" i="1"/>
  <c r="E2" i="1"/>
  <c r="E3" i="1"/>
  <c r="E4" i="1"/>
  <c r="E301" i="1"/>
  <c r="E302" i="1"/>
  <c r="E303" i="1"/>
  <c r="E5" i="1"/>
  <c r="E304" i="1"/>
  <c r="E6" i="1"/>
  <c r="E7" i="1"/>
  <c r="E305" i="1"/>
  <c r="E8" i="1"/>
  <c r="E9" i="1"/>
  <c r="E10" i="1"/>
  <c r="E11" i="1"/>
  <c r="E306" i="1"/>
  <c r="E329" i="1"/>
  <c r="E330" i="1"/>
  <c r="E331" i="1"/>
  <c r="E332" i="1"/>
  <c r="E25" i="1"/>
  <c r="E26" i="1"/>
  <c r="E27" i="1"/>
  <c r="E28" i="1"/>
  <c r="E333" i="1"/>
  <c r="E29" i="1"/>
  <c r="E30" i="1"/>
  <c r="E334" i="1"/>
  <c r="E335" i="1"/>
  <c r="E336" i="1"/>
  <c r="E337" i="1"/>
  <c r="E31" i="1"/>
  <c r="E338" i="1"/>
  <c r="E32" i="1"/>
  <c r="E339" i="1"/>
  <c r="E340" i="1"/>
  <c r="E341" i="1"/>
  <c r="E342" i="1"/>
  <c r="E33" i="1"/>
  <c r="E34" i="1"/>
  <c r="E35" i="1"/>
  <c r="E343" i="1"/>
  <c r="E36" i="1"/>
  <c r="E344" i="1"/>
  <c r="E37" i="1"/>
  <c r="E90" i="1"/>
  <c r="E403" i="1"/>
  <c r="E404" i="1"/>
  <c r="E405" i="1"/>
  <c r="E406" i="1"/>
  <c r="E407" i="1"/>
  <c r="E408" i="1"/>
  <c r="E91" i="1"/>
  <c r="E92" i="1"/>
  <c r="E409" i="1"/>
  <c r="E93" i="1"/>
  <c r="E94" i="1"/>
  <c r="E95" i="1"/>
  <c r="E410" i="1"/>
  <c r="E96" i="1"/>
  <c r="E411" i="1"/>
  <c r="E412" i="1"/>
  <c r="E413" i="1"/>
  <c r="E414" i="1"/>
  <c r="E97" i="1"/>
  <c r="E98" i="1"/>
  <c r="E99" i="1"/>
  <c r="E100" i="1"/>
  <c r="E101" i="1"/>
  <c r="E102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357" i="1"/>
  <c r="D191" i="1"/>
  <c r="D432" i="1"/>
  <c r="D192" i="1"/>
  <c r="D193" i="1"/>
  <c r="D159" i="1"/>
  <c r="D433" i="1"/>
  <c r="D434" i="1"/>
  <c r="D166" i="1"/>
  <c r="D115" i="1"/>
  <c r="D116" i="1"/>
  <c r="D491" i="1"/>
  <c r="D478" i="1"/>
  <c r="D194" i="1"/>
  <c r="D177" i="1"/>
  <c r="D492" i="1"/>
  <c r="D117" i="1"/>
  <c r="D195" i="1"/>
  <c r="D435" i="1"/>
  <c r="D196" i="1"/>
  <c r="D493" i="1"/>
  <c r="D436" i="1"/>
  <c r="D167" i="1"/>
  <c r="D437" i="1"/>
  <c r="D112" i="1"/>
  <c r="D197" i="1"/>
  <c r="D178" i="1"/>
  <c r="D502" i="1"/>
  <c r="D198" i="1"/>
  <c r="D479" i="1"/>
  <c r="D118" i="1"/>
  <c r="D345" i="1"/>
  <c r="D168" i="1"/>
  <c r="D169" i="1"/>
  <c r="D38" i="1"/>
  <c r="D170" i="1"/>
  <c r="D171" i="1"/>
  <c r="D119" i="1"/>
  <c r="D199" i="1"/>
  <c r="D200" i="1"/>
  <c r="D482" i="1"/>
  <c r="D494" i="1"/>
  <c r="D160" i="1"/>
  <c r="D426" i="1"/>
  <c r="D113" i="1"/>
  <c r="D114" i="1"/>
  <c r="D201" i="1"/>
  <c r="D202" i="1"/>
  <c r="D203" i="1"/>
  <c r="D161" i="1"/>
  <c r="D503" i="1"/>
  <c r="D179" i="1"/>
  <c r="D495" i="1"/>
  <c r="D204" i="1"/>
  <c r="D205" i="1"/>
  <c r="D120" i="1"/>
  <c r="D121" i="1"/>
  <c r="D206" i="1"/>
  <c r="D180" i="1"/>
  <c r="D122" i="1"/>
  <c r="D181" i="1"/>
  <c r="D496" i="1"/>
  <c r="D497" i="1"/>
  <c r="D207" i="1"/>
  <c r="D483" i="1"/>
  <c r="D208" i="1"/>
  <c r="D480" i="1"/>
  <c r="D123" i="1"/>
  <c r="D498" i="1"/>
  <c r="D172" i="1"/>
  <c r="D39" i="1"/>
  <c r="D346" i="1"/>
  <c r="D209" i="1"/>
  <c r="D427" i="1"/>
  <c r="D347" i="1"/>
  <c r="D182" i="1"/>
  <c r="D124" i="1"/>
  <c r="D183" i="1"/>
  <c r="D504" i="1"/>
  <c r="D40" i="1"/>
  <c r="D505" i="1"/>
  <c r="D484" i="1"/>
  <c r="D125" i="1"/>
  <c r="D162" i="1"/>
  <c r="D210" i="1"/>
  <c r="D211" i="1"/>
  <c r="D163" i="1"/>
  <c r="D41" i="1"/>
  <c r="D506" i="1"/>
  <c r="D212" i="1"/>
  <c r="D213" i="1"/>
  <c r="D485" i="1"/>
  <c r="D486" i="1"/>
  <c r="D507" i="1"/>
  <c r="D508" i="1"/>
  <c r="D184" i="1"/>
  <c r="D428" i="1"/>
  <c r="D487" i="1"/>
  <c r="D214" i="1"/>
  <c r="D499" i="1"/>
  <c r="D173" i="1"/>
  <c r="D509" i="1"/>
  <c r="D429" i="1"/>
  <c r="D215" i="1"/>
  <c r="D481" i="1"/>
  <c r="D164" i="1"/>
  <c r="D185" i="1"/>
  <c r="D488" i="1"/>
  <c r="D489" i="1"/>
  <c r="D348" i="1"/>
  <c r="D216" i="1"/>
  <c r="D62" i="1"/>
  <c r="D217" i="1"/>
  <c r="D336" i="1"/>
  <c r="D218" i="1"/>
  <c r="D219" i="1"/>
  <c r="D220" i="1"/>
  <c r="D165" i="1"/>
  <c r="D63" i="1"/>
  <c r="D221" i="1"/>
  <c r="D500" i="1"/>
  <c r="D42" i="1"/>
  <c r="D222" i="1"/>
  <c r="D223" i="1"/>
  <c r="D224" i="1"/>
  <c r="D135" i="1"/>
  <c r="D136" i="1"/>
  <c r="D64" i="1"/>
  <c r="D137" i="1"/>
  <c r="D174" i="1"/>
  <c r="D225" i="1"/>
  <c r="D43" i="1"/>
  <c r="D501" i="1"/>
  <c r="D226" i="1"/>
  <c r="D44" i="1"/>
  <c r="D448" i="1"/>
  <c r="D227" i="1"/>
  <c r="D337" i="1"/>
  <c r="D12" i="1"/>
  <c r="D228" i="1"/>
  <c r="D229" i="1"/>
  <c r="D307" i="1"/>
  <c r="D449" i="1"/>
  <c r="D65" i="1"/>
  <c r="D66" i="1"/>
  <c r="D67" i="1"/>
  <c r="D450" i="1"/>
  <c r="D451" i="1"/>
  <c r="D175" i="1"/>
  <c r="D68" i="1"/>
  <c r="D452" i="1"/>
  <c r="D375" i="1"/>
  <c r="D453" i="1"/>
  <c r="D349" i="1"/>
  <c r="D350" i="1"/>
  <c r="D351" i="1"/>
  <c r="D176" i="1"/>
  <c r="D230" i="1"/>
  <c r="D69" i="1"/>
  <c r="D70" i="1"/>
  <c r="D376" i="1"/>
  <c r="D377" i="1"/>
  <c r="D71" i="1"/>
  <c r="D378" i="1"/>
  <c r="D510" i="1"/>
  <c r="D231" i="1"/>
  <c r="D308" i="1"/>
  <c r="D138" i="1"/>
  <c r="D309" i="1"/>
  <c r="D31" i="1"/>
  <c r="D511" i="1"/>
  <c r="D379" i="1"/>
  <c r="D72" i="1"/>
  <c r="D73" i="1"/>
  <c r="D13" i="1"/>
  <c r="D310" i="1"/>
  <c r="D338" i="1"/>
  <c r="D14" i="1"/>
  <c r="D232" i="1"/>
  <c r="D233" i="1"/>
  <c r="D15" i="1"/>
  <c r="D32" i="1"/>
  <c r="D339" i="1"/>
  <c r="D512" i="1"/>
  <c r="D2" i="1"/>
  <c r="D83" i="1"/>
  <c r="D340" i="1"/>
  <c r="D513" i="1"/>
  <c r="D234" i="1"/>
  <c r="D235" i="1"/>
  <c r="D236" i="1"/>
  <c r="D84" i="1"/>
  <c r="D430" i="1"/>
  <c r="D3" i="1"/>
  <c r="D388" i="1"/>
  <c r="D311" i="1"/>
  <c r="D352" i="1"/>
  <c r="D514" i="1"/>
  <c r="D139" i="1"/>
  <c r="D431" i="1"/>
  <c r="D237" i="1"/>
  <c r="D389" i="1"/>
  <c r="D357" i="1"/>
  <c r="D390" i="1"/>
  <c r="D454" i="1"/>
  <c r="D127" i="1"/>
  <c r="D341" i="1"/>
  <c r="D342" i="1"/>
  <c r="D358" i="1"/>
  <c r="D438" i="1"/>
  <c r="D45" i="1"/>
  <c r="D46" i="1"/>
  <c r="D455" i="1"/>
  <c r="D391" i="1"/>
  <c r="D85" i="1"/>
  <c r="D86" i="1"/>
  <c r="D439" i="1"/>
  <c r="D238" i="1"/>
  <c r="D4" i="1"/>
  <c r="D33" i="1"/>
  <c r="D239" i="1"/>
  <c r="D87" i="1"/>
  <c r="D140" i="1"/>
  <c r="D392" i="1"/>
  <c r="D301" i="1"/>
  <c r="D240" i="1"/>
  <c r="D302" i="1"/>
  <c r="D303" i="1"/>
  <c r="D515" i="1"/>
  <c r="D88" i="1"/>
  <c r="D241" i="1"/>
  <c r="D312" i="1"/>
  <c r="D242" i="1"/>
  <c r="D34" i="1"/>
  <c r="D313" i="1"/>
  <c r="D359" i="1"/>
  <c r="D456" i="1"/>
  <c r="D141" i="1"/>
  <c r="D314" i="1"/>
  <c r="D16" i="1"/>
  <c r="D380" i="1"/>
  <c r="D381" i="1"/>
  <c r="D243" i="1"/>
  <c r="D360" i="1"/>
  <c r="D128" i="1"/>
  <c r="D47" i="1"/>
  <c r="D244" i="1"/>
  <c r="D393" i="1"/>
  <c r="D394" i="1"/>
  <c r="D5" i="1"/>
  <c r="D35" i="1"/>
  <c r="D89" i="1"/>
  <c r="D245" i="1"/>
  <c r="D304" i="1"/>
  <c r="D343" i="1"/>
  <c r="D315" i="1"/>
  <c r="D490" i="1"/>
  <c r="D246" i="1"/>
  <c r="D48" i="1"/>
  <c r="D247" i="1"/>
  <c r="D6" i="1"/>
  <c r="D248" i="1"/>
  <c r="D353" i="1"/>
  <c r="D249" i="1"/>
  <c r="D329" i="1"/>
  <c r="D330" i="1"/>
  <c r="D250" i="1"/>
  <c r="D331" i="1"/>
  <c r="D332" i="1"/>
  <c r="D25" i="1"/>
  <c r="D457" i="1"/>
  <c r="D458" i="1"/>
  <c r="D36" i="1"/>
  <c r="D344" i="1"/>
  <c r="D37" i="1"/>
  <c r="D459" i="1"/>
  <c r="D7" i="1"/>
  <c r="D126" i="1"/>
  <c r="D251" i="1"/>
  <c r="D516" i="1"/>
  <c r="D395" i="1"/>
  <c r="D305" i="1"/>
  <c r="D396" i="1"/>
  <c r="D8" i="1"/>
  <c r="D397" i="1"/>
  <c r="D398" i="1"/>
  <c r="D399" i="1"/>
  <c r="D9" i="1"/>
  <c r="D252" i="1"/>
  <c r="D253" i="1"/>
  <c r="D254" i="1"/>
  <c r="D49" i="1"/>
  <c r="D440" i="1"/>
  <c r="D441" i="1"/>
  <c r="D442" i="1"/>
  <c r="D443" i="1"/>
  <c r="D129" i="1"/>
  <c r="D361" i="1"/>
  <c r="D362" i="1"/>
  <c r="D363" i="1"/>
  <c r="D444" i="1"/>
  <c r="D50" i="1"/>
  <c r="D130" i="1"/>
  <c r="D364" i="1"/>
  <c r="D131" i="1"/>
  <c r="D365" i="1"/>
  <c r="D255" i="1"/>
  <c r="D256" i="1"/>
  <c r="D257" i="1"/>
  <c r="D258" i="1"/>
  <c r="D445" i="1"/>
  <c r="D259" i="1"/>
  <c r="D400" i="1"/>
  <c r="D401" i="1"/>
  <c r="D260" i="1"/>
  <c r="D261" i="1"/>
  <c r="D262" i="1"/>
  <c r="D10" i="1"/>
  <c r="D26" i="1"/>
  <c r="D263" i="1"/>
  <c r="D27" i="1"/>
  <c r="D28" i="1"/>
  <c r="D460" i="1"/>
  <c r="D461" i="1"/>
  <c r="D333" i="1"/>
  <c r="D142" i="1"/>
  <c r="D462" i="1"/>
  <c r="D264" i="1"/>
  <c r="D29" i="1"/>
  <c r="D30" i="1"/>
  <c r="D463" i="1"/>
  <c r="D51" i="1"/>
  <c r="D132" i="1"/>
  <c r="D133" i="1"/>
  <c r="D265" i="1"/>
  <c r="D402" i="1"/>
  <c r="D446" i="1"/>
  <c r="D143" i="1"/>
  <c r="D144" i="1"/>
  <c r="D517" i="1"/>
  <c r="D518" i="1"/>
  <c r="D464" i="1"/>
  <c r="D145" i="1"/>
  <c r="D465" i="1"/>
  <c r="D334" i="1"/>
  <c r="D146" i="1"/>
  <c r="D354" i="1"/>
  <c r="D11" i="1"/>
  <c r="D266" i="1"/>
  <c r="D90" i="1"/>
  <c r="D403" i="1"/>
  <c r="D404" i="1"/>
  <c r="D405" i="1"/>
  <c r="D406" i="1"/>
  <c r="D148" i="1"/>
  <c r="D407" i="1"/>
  <c r="D267" i="1"/>
  <c r="D408" i="1"/>
  <c r="D268" i="1"/>
  <c r="D149" i="1"/>
  <c r="D335" i="1"/>
  <c r="D269" i="1"/>
  <c r="D466" i="1"/>
  <c r="D147" i="1"/>
  <c r="D467" i="1"/>
  <c r="D468" i="1"/>
  <c r="D469" i="1"/>
  <c r="D52" i="1"/>
  <c r="D53" i="1"/>
  <c r="D447" i="1"/>
  <c r="D270" i="1"/>
  <c r="D355" i="1"/>
  <c r="D356" i="1"/>
  <c r="D470" i="1"/>
  <c r="D271" i="1"/>
  <c r="D91" i="1"/>
  <c r="D272" i="1"/>
  <c r="D471" i="1"/>
  <c r="D273" i="1"/>
  <c r="D415" i="1"/>
  <c r="D274" i="1"/>
  <c r="D186" i="1"/>
  <c r="D275" i="1"/>
  <c r="D519" i="1"/>
  <c r="D150" i="1"/>
  <c r="D151" i="1"/>
  <c r="D152" i="1"/>
  <c r="D153" i="1"/>
  <c r="D92" i="1"/>
  <c r="D187" i="1"/>
  <c r="D154" i="1"/>
  <c r="D409" i="1"/>
  <c r="D276" i="1"/>
  <c r="D472" i="1"/>
  <c r="D366" i="1"/>
  <c r="D277" i="1"/>
  <c r="D367" i="1"/>
  <c r="D416" i="1"/>
  <c r="D103" i="1"/>
  <c r="D473" i="1"/>
  <c r="D104" i="1"/>
  <c r="D54" i="1"/>
  <c r="D55" i="1"/>
  <c r="D105" i="1"/>
  <c r="D93" i="1"/>
  <c r="D56" i="1"/>
  <c r="D106" i="1"/>
  <c r="D278" i="1"/>
  <c r="D107" i="1"/>
  <c r="D94" i="1"/>
  <c r="D95" i="1"/>
  <c r="D279" i="1"/>
  <c r="D520" i="1"/>
  <c r="D280" i="1"/>
  <c r="D474" i="1"/>
  <c r="D410" i="1"/>
  <c r="D96" i="1"/>
  <c r="D281" i="1"/>
  <c r="D57" i="1"/>
  <c r="D411" i="1"/>
  <c r="D108" i="1"/>
  <c r="D368" i="1"/>
  <c r="D369" i="1"/>
  <c r="D412" i="1"/>
  <c r="D188" i="1"/>
  <c r="D58" i="1"/>
  <c r="D413" i="1"/>
  <c r="D521" i="1"/>
  <c r="D370" i="1"/>
  <c r="D155" i="1"/>
  <c r="D414" i="1"/>
  <c r="D282" i="1"/>
  <c r="D522" i="1"/>
  <c r="D59" i="1"/>
  <c r="D283" i="1"/>
  <c r="D109" i="1"/>
  <c r="D284" i="1"/>
  <c r="D371" i="1"/>
  <c r="D372" i="1"/>
  <c r="D60" i="1"/>
  <c r="D417" i="1"/>
  <c r="D418" i="1"/>
  <c r="D134" i="1"/>
  <c r="D110" i="1"/>
  <c r="D189" i="1"/>
  <c r="D373" i="1"/>
  <c r="D156" i="1"/>
  <c r="D306" i="1"/>
  <c r="D419" i="1"/>
  <c r="D285" i="1"/>
  <c r="D420" i="1"/>
  <c r="D61" i="1"/>
  <c r="D523" i="1"/>
  <c r="D286" i="1"/>
  <c r="D97" i="1"/>
  <c r="D421" i="1"/>
  <c r="D382" i="1"/>
  <c r="D98" i="1"/>
  <c r="D99" i="1"/>
  <c r="D422" i="1"/>
  <c r="D475" i="1"/>
  <c r="D287" i="1"/>
  <c r="D288" i="1"/>
  <c r="D74" i="1"/>
  <c r="D100" i="1"/>
  <c r="D101" i="1"/>
  <c r="D157" i="1"/>
  <c r="D289" i="1"/>
  <c r="D290" i="1"/>
  <c r="D317" i="1"/>
  <c r="D291" i="1"/>
  <c r="D292" i="1"/>
  <c r="D293" i="1"/>
  <c r="D294" i="1"/>
  <c r="D17" i="1"/>
  <c r="D383" i="1"/>
  <c r="D102" i="1"/>
  <c r="D18" i="1"/>
  <c r="D476" i="1"/>
  <c r="D374" i="1"/>
  <c r="D19" i="1"/>
  <c r="D75" i="1"/>
  <c r="D384" i="1"/>
  <c r="D76" i="1"/>
  <c r="D385" i="1"/>
  <c r="D77" i="1"/>
  <c r="D423" i="1"/>
  <c r="D78" i="1"/>
  <c r="D79" i="1"/>
  <c r="D80" i="1"/>
  <c r="D111" i="1"/>
  <c r="D81" i="1"/>
  <c r="D158" i="1"/>
  <c r="D295" i="1"/>
  <c r="D82" i="1"/>
  <c r="D296" i="1"/>
  <c r="D318" i="1"/>
  <c r="D319" i="1"/>
  <c r="D386" i="1"/>
  <c r="D320" i="1"/>
  <c r="D297" i="1"/>
  <c r="D298" i="1"/>
  <c r="D299" i="1"/>
  <c r="D321" i="1"/>
  <c r="D322" i="1"/>
  <c r="D424" i="1"/>
  <c r="D323" i="1"/>
  <c r="D425" i="1"/>
  <c r="D316" i="1"/>
  <c r="D300" i="1"/>
  <c r="D20" i="1"/>
  <c r="D324" i="1"/>
  <c r="D325" i="1"/>
  <c r="D326" i="1"/>
  <c r="D21" i="1"/>
  <c r="D22" i="1"/>
  <c r="D387" i="1"/>
  <c r="D327" i="1"/>
  <c r="D328" i="1"/>
  <c r="D23" i="1"/>
  <c r="D477" i="1"/>
  <c r="D24" i="1"/>
  <c r="D190" i="1"/>
  <c r="A25" i="3"/>
  <c r="B25" i="3"/>
  <c r="C25" i="3"/>
  <c r="D25" i="3"/>
  <c r="E25" i="3"/>
  <c r="F25" i="3"/>
  <c r="F21" i="3"/>
  <c r="E21" i="3"/>
  <c r="D21" i="3"/>
  <c r="C21" i="3"/>
  <c r="B21" i="3"/>
  <c r="A21" i="3"/>
  <c r="F19" i="3"/>
  <c r="E19" i="3"/>
  <c r="D19" i="3"/>
  <c r="C19" i="3"/>
  <c r="B19" i="3"/>
  <c r="A19" i="3"/>
  <c r="F15" i="3"/>
  <c r="E15" i="3"/>
  <c r="D15" i="3"/>
  <c r="C15" i="3"/>
  <c r="B15" i="3"/>
  <c r="A15" i="3"/>
  <c r="F11" i="3"/>
  <c r="E11" i="3"/>
  <c r="D11" i="3"/>
  <c r="C11" i="3"/>
  <c r="B11" i="3"/>
  <c r="A11" i="3"/>
  <c r="B7" i="3"/>
  <c r="A7" i="3"/>
  <c r="C3" i="3"/>
  <c r="B3" i="3"/>
  <c r="A3" i="3"/>
</calcChain>
</file>

<file path=xl/sharedStrings.xml><?xml version="1.0" encoding="utf-8"?>
<sst xmlns="http://schemas.openxmlformats.org/spreadsheetml/2006/main" count="4357" uniqueCount="359">
  <si>
    <t>Vertical dents in fruit</t>
    <phoneticPr fontId="1" type="noConversion"/>
  </si>
  <si>
    <t>Y</t>
    <phoneticPr fontId="1" type="noConversion"/>
  </si>
  <si>
    <t>N</t>
    <phoneticPr fontId="1" type="noConversion"/>
  </si>
  <si>
    <t>AH</t>
    <phoneticPr fontId="1" type="noConversion"/>
  </si>
  <si>
    <t>N</t>
    <phoneticPr fontId="1" type="noConversion"/>
  </si>
  <si>
    <t>Wide at end and small vertical dents</t>
    <phoneticPr fontId="1" type="noConversion"/>
  </si>
  <si>
    <t xml:space="preserve">Bumpy </t>
    <phoneticPr fontId="1" type="noConversion"/>
  </si>
  <si>
    <t>N</t>
    <phoneticPr fontId="1" type="noConversion"/>
  </si>
  <si>
    <t>One side never ripe and small vertical dents</t>
    <phoneticPr fontId="1" type="noConversion"/>
  </si>
  <si>
    <t>Y</t>
    <phoneticPr fontId="1" type="noConversion"/>
  </si>
  <si>
    <t>None</t>
    <phoneticPr fontId="1" type="noConversion"/>
  </si>
  <si>
    <t>N</t>
    <phoneticPr fontId="1" type="noConversion"/>
  </si>
  <si>
    <t xml:space="preserve">One side never ripe  </t>
    <phoneticPr fontId="1" type="noConversion"/>
  </si>
  <si>
    <t>One side never ripe</t>
    <phoneticPr fontId="1" type="noConversion"/>
  </si>
  <si>
    <t>Round end</t>
    <phoneticPr fontId="1" type="noConversion"/>
  </si>
  <si>
    <t>N</t>
    <phoneticPr fontId="1" type="noConversion"/>
  </si>
  <si>
    <t>Small vertical dents</t>
    <phoneticPr fontId="1" type="noConversion"/>
  </si>
  <si>
    <t>N</t>
    <phoneticPr fontId="1" type="noConversion"/>
  </si>
  <si>
    <t>Very ripe</t>
    <phoneticPr fontId="1" type="noConversion"/>
  </si>
  <si>
    <t xml:space="preserve">One side never ripe  </t>
    <phoneticPr fontId="1" type="noConversion"/>
  </si>
  <si>
    <t>N</t>
    <phoneticPr fontId="1" type="noConversion"/>
  </si>
  <si>
    <t>Large vertical dents</t>
    <phoneticPr fontId="1" type="noConversion"/>
  </si>
  <si>
    <t>EB</t>
    <phoneticPr fontId="1" type="noConversion"/>
  </si>
  <si>
    <t>Y</t>
    <phoneticPr fontId="1" type="noConversion"/>
  </si>
  <si>
    <t>None</t>
    <phoneticPr fontId="1" type="noConversion"/>
  </si>
  <si>
    <t>N</t>
    <phoneticPr fontId="1" type="noConversion"/>
  </si>
  <si>
    <t>Narrow fruit</t>
    <phoneticPr fontId="1" type="noConversion"/>
  </si>
  <si>
    <t>Y</t>
    <phoneticPr fontId="1" type="noConversion"/>
  </si>
  <si>
    <t>N</t>
    <phoneticPr fontId="1" type="noConversion"/>
  </si>
  <si>
    <t>One side never ripe</t>
    <phoneticPr fontId="1" type="noConversion"/>
  </si>
  <si>
    <t>Y</t>
    <phoneticPr fontId="1" type="noConversion"/>
  </si>
  <si>
    <t>Curved at end</t>
    <phoneticPr fontId="1" type="noConversion"/>
  </si>
  <si>
    <t>Mottled</t>
    <phoneticPr fontId="1" type="noConversion"/>
  </si>
  <si>
    <t>Never fully ripe</t>
    <phoneticPr fontId="1" type="noConversion"/>
  </si>
  <si>
    <t>Aborted fruits/recepticals at end</t>
    <phoneticPr fontId="1" type="noConversion"/>
  </si>
  <si>
    <t>Achenes very green, flesh very red</t>
    <phoneticPr fontId="1" type="noConversion"/>
  </si>
  <si>
    <t>Skinny end</t>
    <phoneticPr fontId="1" type="noConversion"/>
  </si>
  <si>
    <t>Small verticle dents and wide at end</t>
    <phoneticPr fontId="1" type="noConversion"/>
  </si>
  <si>
    <t>Y</t>
    <phoneticPr fontId="1" type="noConversion"/>
  </si>
  <si>
    <t>None</t>
    <phoneticPr fontId="1" type="noConversion"/>
  </si>
  <si>
    <t>EB</t>
    <phoneticPr fontId="1" type="noConversion"/>
  </si>
  <si>
    <t>N</t>
    <phoneticPr fontId="1" type="noConversion"/>
  </si>
  <si>
    <t>Mold</t>
    <phoneticPr fontId="1" type="noConversion"/>
  </si>
  <si>
    <t>Y</t>
    <phoneticPr fontId="1" type="noConversion"/>
  </si>
  <si>
    <t>None</t>
    <phoneticPr fontId="1" type="noConversion"/>
  </si>
  <si>
    <t>None</t>
    <phoneticPr fontId="1" type="noConversion"/>
  </si>
  <si>
    <t>Mottled and dents</t>
    <phoneticPr fontId="1" type="noConversion"/>
  </si>
  <si>
    <t>N</t>
    <phoneticPr fontId="1" type="noConversion"/>
  </si>
  <si>
    <t>Small dents lateral and broad end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</si>
  <si>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</si>
  <si>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</si>
  <si>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</si>
  <si>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Mottled</t>
    <phoneticPr fontId="1" type="noConversion"/>
  </si>
  <si>
    <t>N</t>
    <phoneticPr fontId="1" type="noConversion"/>
  </si>
  <si>
    <t>Slight verticle dent</t>
    <phoneticPr fontId="1" type="noConversion"/>
  </si>
  <si>
    <t>Small bulge</t>
    <phoneticPr fontId="1" type="noConversion"/>
  </si>
  <si>
    <t>Y</t>
    <phoneticPr fontId="1" type="noConversion"/>
  </si>
  <si>
    <t>N</t>
    <phoneticPr fontId="1" type="noConversion"/>
  </si>
  <si>
    <t>Small verticle dents at basal end</t>
    <phoneticPr fontId="1" type="noConversion"/>
  </si>
  <si>
    <t>Many major dents</t>
    <phoneticPr fontId="1" type="noConversion"/>
  </si>
  <si>
    <t>Very minor dents</t>
    <phoneticPr fontId="1" type="noConversion"/>
  </si>
  <si>
    <t>Never fully ripe and began to dessicate</t>
    <phoneticPr fontId="1" type="noConversion"/>
  </si>
  <si>
    <t>N</t>
    <phoneticPr fontId="1" type="noConversion"/>
  </si>
  <si>
    <t>Minor verticle dents</t>
    <phoneticPr fontId="1" type="noConversion"/>
  </si>
  <si>
    <t>Never ripe and sunken achinenes</t>
    <phoneticPr fontId="1" type="noConversion"/>
  </si>
  <si>
    <t>Y</t>
    <phoneticPr fontId="1" type="noConversion"/>
  </si>
  <si>
    <t>Many small dents and mottling</t>
    <phoneticPr fontId="1" type="noConversion"/>
  </si>
  <si>
    <t>Large apical dent</t>
    <phoneticPr fontId="1" type="noConversion"/>
  </si>
  <si>
    <t>Small dent mid and distal end</t>
    <phoneticPr fontId="1" type="noConversion"/>
  </si>
  <si>
    <t>AH</t>
    <phoneticPr fontId="1" type="noConversion"/>
  </si>
  <si>
    <t>Small verticle dents</t>
    <phoneticPr fontId="1" type="noConversion"/>
  </si>
  <si>
    <t>Y</t>
    <phoneticPr fontId="1" type="noConversion"/>
  </si>
  <si>
    <t>Very ripe, small dents, and curved end</t>
    <phoneticPr fontId="1" type="noConversion"/>
  </si>
  <si>
    <t>Small dents, and aborted receptacles at end</t>
    <phoneticPr fontId="1" type="noConversion"/>
  </si>
  <si>
    <t>Wide</t>
    <phoneticPr fontId="1" type="noConversion"/>
  </si>
  <si>
    <t>Many aborted recepticles at end</t>
    <phoneticPr fontId="1" type="noConversion"/>
  </si>
  <si>
    <t>Y</t>
    <phoneticPr fontId="1" type="noConversion"/>
  </si>
  <si>
    <t>Small verticle dents</t>
    <phoneticPr fontId="1" type="noConversion"/>
  </si>
  <si>
    <t>Small verticle dents and some aborted recepticles at end</t>
    <phoneticPr fontId="1" type="noConversion"/>
  </si>
  <si>
    <t>Deep verticle dents</t>
    <phoneticPr fontId="1" type="noConversion"/>
  </si>
  <si>
    <t>N</t>
    <phoneticPr fontId="1" type="noConversion"/>
  </si>
  <si>
    <t>End not very ripe</t>
    <phoneticPr fontId="1" type="noConversion"/>
  </si>
  <si>
    <t>Y</t>
    <phoneticPr fontId="1" type="noConversion"/>
  </si>
  <si>
    <t>N</t>
    <phoneticPr fontId="1" type="noConversion"/>
  </si>
  <si>
    <t>Flat one side wider than the other</t>
    <phoneticPr fontId="1" type="noConversion"/>
  </si>
  <si>
    <t>Flat and rounded end</t>
    <phoneticPr fontId="1" type="noConversion"/>
  </si>
  <si>
    <t>Very large dents and bottom unripe</t>
    <phoneticPr fontId="1" type="noConversion"/>
  </si>
  <si>
    <t>None</t>
    <phoneticPr fontId="1" type="noConversion"/>
  </si>
  <si>
    <t>Specimen #</t>
  </si>
  <si>
    <t>Date</t>
  </si>
  <si>
    <t>Initials</t>
  </si>
  <si>
    <t>Fruit Mass (g)</t>
    <phoneticPr fontId="1" type="noConversion"/>
  </si>
  <si>
    <t>Normal Form (Y/N)</t>
    <phoneticPr fontId="1" type="noConversion"/>
  </si>
  <si>
    <t>EB</t>
    <phoneticPr fontId="1" type="noConversion"/>
  </si>
  <si>
    <t>Y</t>
    <phoneticPr fontId="1" type="noConversion"/>
  </si>
  <si>
    <t>None</t>
    <phoneticPr fontId="1" type="noConversion"/>
  </si>
  <si>
    <t>AH</t>
    <phoneticPr fontId="1" type="noConversion"/>
  </si>
  <si>
    <t>Y</t>
    <phoneticPr fontId="1" type="noConversion"/>
  </si>
  <si>
    <t>None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</si>
  <si>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</si>
  <si>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</si>
  <si>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</si>
  <si>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Many aborted receptacles in one large crack; curved growth</t>
    <phoneticPr fontId="1" type="noConversion"/>
  </si>
  <si>
    <t>N</t>
    <phoneticPr fontId="1" type="noConversion"/>
  </si>
  <si>
    <t>Curved at end</t>
    <phoneticPr fontId="1" type="noConversion"/>
  </si>
  <si>
    <t>N</t>
    <phoneticPr fontId="1" type="noConversion"/>
  </si>
  <si>
    <t>One side never ripe and aborted receptacles at end</t>
    <phoneticPr fontId="1" type="noConversion"/>
  </si>
  <si>
    <t>None</t>
    <phoneticPr fontId="1" type="noConversion"/>
  </si>
  <si>
    <t>One side never ripe</t>
    <phoneticPr fontId="1" type="noConversion"/>
  </si>
  <si>
    <t xml:space="preserve">Bumpy </t>
    <phoneticPr fontId="1" type="noConversion"/>
  </si>
  <si>
    <t>Aborted receptacles at end</t>
    <phoneticPr fontId="1" type="noConversion"/>
  </si>
  <si>
    <t>N</t>
    <phoneticPr fontId="1" type="noConversion"/>
  </si>
  <si>
    <t>Small vertical dents</t>
    <phoneticPr fontId="1" type="noConversion"/>
  </si>
  <si>
    <t>One large vertical dent</t>
    <phoneticPr fontId="1" type="noConversion"/>
  </si>
  <si>
    <t>Moldy, some dirt stuck on mold.</t>
    <phoneticPr fontId="1" type="noConversion"/>
  </si>
  <si>
    <t>N</t>
    <phoneticPr fontId="1" type="noConversion"/>
  </si>
  <si>
    <t>Moldy. Tip green.</t>
    <phoneticPr fontId="1" type="noConversion"/>
  </si>
  <si>
    <t>Vericle dents</t>
    <phoneticPr fontId="1" type="noConversion"/>
  </si>
  <si>
    <t>Y</t>
    <phoneticPr fontId="1" type="noConversion"/>
  </si>
  <si>
    <t>Wide flat end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</si>
  <si>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</si>
  <si>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</si>
  <si>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</si>
  <si>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None</t>
    <phoneticPr fontId="1" type="noConversion"/>
  </si>
  <si>
    <t>End black with aborted recepticals</t>
    <phoneticPr fontId="1" type="noConversion"/>
  </si>
  <si>
    <t>N</t>
    <phoneticPr fontId="1" type="noConversion"/>
  </si>
  <si>
    <t>Catfacing</t>
    <phoneticPr fontId="1" type="noConversion"/>
  </si>
  <si>
    <t>Catfacing</t>
    <phoneticPr fontId="1" type="noConversion"/>
  </si>
  <si>
    <t>EB</t>
    <phoneticPr fontId="1" type="noConversion"/>
  </si>
  <si>
    <t>Small verticle dents</t>
    <phoneticPr fontId="1" type="noConversion"/>
  </si>
  <si>
    <t>Overripe?</t>
    <phoneticPr fontId="1" type="noConversion"/>
  </si>
  <si>
    <t>N</t>
    <phoneticPr fontId="1" type="noConversion"/>
  </si>
  <si>
    <t>Verticle dents</t>
    <phoneticPr fontId="1" type="noConversion"/>
  </si>
  <si>
    <t>Small verticle dents</t>
    <phoneticPr fontId="1" type="noConversion"/>
  </si>
  <si>
    <t>Overripe?/Dessicated</t>
    <phoneticPr fontId="1" type="noConversion"/>
  </si>
  <si>
    <t>Overripe?/Dessicated</t>
    <phoneticPr fontId="1" type="noConversion"/>
  </si>
  <si>
    <t>Y</t>
    <phoneticPr fontId="1" type="noConversion"/>
  </si>
  <si>
    <t>Notes</t>
    <phoneticPr fontId="1" type="noConversion"/>
  </si>
  <si>
    <t>Aborted fruits/recepticals at end</t>
    <phoneticPr fontId="1" type="noConversion"/>
  </si>
  <si>
    <t>N</t>
    <phoneticPr fontId="1" type="noConversion"/>
  </si>
  <si>
    <t>Wide at end</t>
    <phoneticPr fontId="1" type="noConversion"/>
  </si>
  <si>
    <t>AH</t>
    <phoneticPr fontId="1" type="noConversion"/>
  </si>
  <si>
    <t>Y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</si>
  <si>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</si>
  <si>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</si>
  <si>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</si>
  <si>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None</t>
    <phoneticPr fontId="1" type="noConversion"/>
  </si>
  <si>
    <t>N</t>
    <phoneticPr fontId="1" type="noConversion"/>
  </si>
  <si>
    <t>Small verticle dents</t>
    <phoneticPr fontId="1" type="noConversion"/>
  </si>
  <si>
    <t>Y</t>
    <phoneticPr fontId="1" type="noConversion"/>
  </si>
  <si>
    <t>N</t>
    <phoneticPr fontId="1" type="noConversion"/>
  </si>
  <si>
    <t>Large verticle dents</t>
    <phoneticPr fontId="1" type="noConversion"/>
  </si>
  <si>
    <t>N</t>
    <phoneticPr fontId="1" type="noConversion"/>
  </si>
  <si>
    <t>Small verticle dents</t>
    <phoneticPr fontId="1" type="noConversion"/>
  </si>
  <si>
    <t>N</t>
    <phoneticPr fontId="1" type="noConversion"/>
  </si>
  <si>
    <t>Wide at end and small verticle dents</t>
    <phoneticPr fontId="1" type="noConversion"/>
  </si>
  <si>
    <t>N</t>
    <phoneticPr fontId="1" type="noConversion"/>
  </si>
  <si>
    <t>Wide at end</t>
    <phoneticPr fontId="1" type="noConversion"/>
  </si>
  <si>
    <t>Y</t>
    <phoneticPr fontId="1" type="noConversion"/>
  </si>
  <si>
    <t>AH</t>
    <phoneticPr fontId="1" type="noConversion"/>
  </si>
  <si>
    <t>Y</t>
    <phoneticPr fontId="1" type="noConversion"/>
  </si>
  <si>
    <t>Moldy and wide at end</t>
    <phoneticPr fontId="1" type="noConversion"/>
  </si>
  <si>
    <t>Very ripe</t>
    <phoneticPr fontId="1" type="noConversion"/>
  </si>
  <si>
    <t>End curved/bent</t>
    <phoneticPr fontId="1" type="noConversion"/>
  </si>
  <si>
    <t>AH</t>
    <phoneticPr fontId="1" type="noConversion"/>
  </si>
  <si>
    <t>N</t>
    <phoneticPr fontId="1" type="noConversion"/>
  </si>
  <si>
    <t>Small verticle dents</t>
    <phoneticPr fontId="1" type="noConversion"/>
  </si>
  <si>
    <t>Small verticle dents and one side much more ripe than other</t>
    <phoneticPr fontId="1" type="noConversion"/>
  </si>
  <si>
    <t>N</t>
    <phoneticPr fontId="1" type="noConversion"/>
  </si>
  <si>
    <t>Small verticle dents</t>
    <phoneticPr fontId="1" type="noConversion"/>
  </si>
  <si>
    <t>N</t>
    <phoneticPr fontId="1" type="noConversion"/>
  </si>
  <si>
    <t>AH</t>
    <phoneticPr fontId="1" type="noConversion"/>
  </si>
  <si>
    <t>N</t>
    <phoneticPr fontId="1" type="noConversion"/>
  </si>
  <si>
    <t>Bumpy, never ripe on one side</t>
    <phoneticPr fontId="1" type="noConversion"/>
  </si>
  <si>
    <t>N</t>
    <phoneticPr fontId="1" type="noConversion"/>
  </si>
  <si>
    <t>Wide end, large vertical dent</t>
    <phoneticPr fontId="1" type="noConversion"/>
  </si>
  <si>
    <t>Y</t>
    <phoneticPr fontId="1" type="noConversion"/>
  </si>
  <si>
    <t>None</t>
    <phoneticPr fontId="1" type="noConversion"/>
  </si>
  <si>
    <t>EB</t>
  </si>
  <si>
    <t>Y</t>
  </si>
  <si>
    <t>none</t>
  </si>
  <si>
    <t>N</t>
  </si>
  <si>
    <t>Small catface near tip</t>
  </si>
  <si>
    <t>None developed end</t>
  </si>
  <si>
    <t>None</t>
  </si>
  <si>
    <t>Small vertical dents</t>
  </si>
  <si>
    <t>Catface</t>
  </si>
  <si>
    <t>Small vertical dent and burns</t>
  </si>
  <si>
    <t>Never fully ripe before dessicate</t>
  </si>
  <si>
    <t>Many small dents</t>
  </si>
  <si>
    <t>Asymmetrical near tip</t>
  </si>
  <si>
    <t>Small vertical dents at base</t>
  </si>
  <si>
    <t>Small dents; vertical dents</t>
  </si>
  <si>
    <t>Lots of small dents</t>
  </si>
  <si>
    <t>Small dents</t>
  </si>
  <si>
    <t>Mold</t>
  </si>
  <si>
    <t>Large dents</t>
  </si>
  <si>
    <t>Mold or rot</t>
  </si>
  <si>
    <t>Asymmetrical and vertical dents</t>
  </si>
  <si>
    <t>Asymmetrical</t>
  </si>
  <si>
    <t>Burn? Rot?</t>
  </si>
  <si>
    <t>Severe vertical dents</t>
  </si>
  <si>
    <t>Burn &amp; rapidly maturing tip</t>
  </si>
  <si>
    <t>Small dents at top</t>
  </si>
  <si>
    <t>Small dents in side</t>
  </si>
  <si>
    <t>Large vertical dents</t>
  </si>
  <si>
    <t>Dent in side</t>
  </si>
  <si>
    <t>Nipple tip</t>
  </si>
  <si>
    <t>Oblong form</t>
  </si>
  <si>
    <t>Small dent near tip</t>
  </si>
  <si>
    <t>Uneven ripening</t>
  </si>
  <si>
    <t>Small vertical dents and dents at top</t>
  </si>
  <si>
    <t>Never ripened before dessicate</t>
  </si>
  <si>
    <t>Under developed tip</t>
  </si>
  <si>
    <t>Small and asymmestrical</t>
  </si>
  <si>
    <t>Small dent</t>
  </si>
  <si>
    <t>Dents</t>
  </si>
  <si>
    <t>Large vertical dent</t>
  </si>
  <si>
    <t>Oblong and narrow at top</t>
  </si>
  <si>
    <t>Oblong</t>
  </si>
  <si>
    <t>Very slight division at top</t>
  </si>
  <si>
    <t>AH</t>
  </si>
  <si>
    <t>Aborted receptacles at top</t>
  </si>
  <si>
    <t>Aborted/non-fertilized receptacles at top</t>
  </si>
  <si>
    <t>Bent end</t>
  </si>
  <si>
    <t>Wide end</t>
  </si>
  <si>
    <t>Aborted/non-fertilized receptacles at end</t>
  </si>
  <si>
    <t>Very ripe at top, greenish at end</t>
  </si>
  <si>
    <t>Wide at end</t>
  </si>
  <si>
    <t>Small vertical dents, black (aborted?) achenes at top, and very reflexed sepals</t>
  </si>
  <si>
    <t>Accidentally harvested prior to ripening</t>
  </si>
  <si>
    <t>Pressed or grown into table on one side; indented</t>
  </si>
  <si>
    <t>Some undeveloped receptacles at end</t>
  </si>
  <si>
    <t>Small vertical dents and some black (aborted?) receptacles at end</t>
  </si>
  <si>
    <t>Small spot of black receptacles on side</t>
  </si>
  <si>
    <t>Very asymmetrical, many black receptacles at top, nottom very red/ripe, top is very white/green/unripe</t>
  </si>
  <si>
    <t>Never fully ripe; started to get mold at end</t>
  </si>
  <si>
    <t>Wide, round at end - no point</t>
  </si>
  <si>
    <t>Bumpy</t>
  </si>
  <si>
    <t>Bumpy on one side</t>
  </si>
  <si>
    <t>Asymmetrical at end</t>
  </si>
  <si>
    <t>Bent at end</t>
  </si>
  <si>
    <t>Small dents at base</t>
  </si>
  <si>
    <t>Small dents over all of fruit</t>
  </si>
  <si>
    <t>Mottled fruit</t>
  </si>
  <si>
    <t>Pitted/mottled</t>
  </si>
  <si>
    <t>Never fully riped before dessicate</t>
  </si>
  <si>
    <t>Dents and irregular tip</t>
  </si>
  <si>
    <t>Never ripe before dessicate</t>
  </si>
  <si>
    <t>Not fully ripe - some achenes black</t>
  </si>
  <si>
    <t>Top very ripe, bottom end still a little green</t>
  </si>
  <si>
    <t>Many small vertical dents</t>
  </si>
  <si>
    <t>Very ripe</t>
  </si>
  <si>
    <t>Bent end, small vertical dents</t>
  </si>
  <si>
    <t>Wide end, small vertical dents</t>
  </si>
  <si>
    <t>Some achenes black</t>
  </si>
  <si>
    <t>End very ripe, top still greenish</t>
  </si>
  <si>
    <t>Treatment</t>
  </si>
  <si>
    <t>H</t>
  </si>
  <si>
    <t>O</t>
  </si>
  <si>
    <t>B</t>
  </si>
  <si>
    <t>#NA</t>
  </si>
  <si>
    <t>Site</t>
  </si>
  <si>
    <t>Greenhouse</t>
  </si>
  <si>
    <t>Present Tense</t>
  </si>
  <si>
    <t>Steel Wheel</t>
  </si>
  <si>
    <t>New Holly</t>
  </si>
  <si>
    <t>Wild Hare</t>
  </si>
  <si>
    <t>21 Acres</t>
  </si>
  <si>
    <t>Oxbow</t>
  </si>
  <si>
    <t>GRUB</t>
  </si>
  <si>
    <t>Wobbly Cart</t>
  </si>
  <si>
    <t>Rising River</t>
  </si>
  <si>
    <t>Sol to Seed</t>
  </si>
  <si>
    <t>Site Treatment</t>
  </si>
  <si>
    <t>Maa nyei lai ndeic</t>
  </si>
  <si>
    <t>Rainier Beach Urban Farm and Wetlands</t>
  </si>
  <si>
    <t>Beacon Food Forest</t>
  </si>
  <si>
    <t>Caliope</t>
  </si>
  <si>
    <t>The Evergreen State College</t>
  </si>
  <si>
    <t>Seattle Tilth Farm Works</t>
  </si>
  <si>
    <t>Viva Farms</t>
  </si>
  <si>
    <t>Highwater Farm</t>
  </si>
  <si>
    <t>Wendell Berry/ Urban Futures Farm</t>
  </si>
  <si>
    <t>Riversong Farm</t>
  </si>
  <si>
    <t>Harmony Fields</t>
  </si>
  <si>
    <t>Camp Korey</t>
  </si>
  <si>
    <t>Site Pairing</t>
  </si>
  <si>
    <t>Habitat Establishment</t>
  </si>
  <si>
    <t>Control</t>
  </si>
  <si>
    <t>NA</t>
  </si>
  <si>
    <t>Poor</t>
  </si>
  <si>
    <t>Good</t>
  </si>
  <si>
    <t>Overall Results</t>
  </si>
  <si>
    <t>Good Establishment of Habitat</t>
  </si>
  <si>
    <t>O x Urban</t>
  </si>
  <si>
    <t>O x Rural</t>
  </si>
  <si>
    <t>B x Urban</t>
  </si>
  <si>
    <t>B x Rural</t>
  </si>
  <si>
    <t>Urban v PU v Rural</t>
  </si>
  <si>
    <t>B x Peri Urban</t>
  </si>
  <si>
    <t>O x Peri Urban</t>
  </si>
  <si>
    <t>Urbanization Catagorization</t>
  </si>
  <si>
    <t>Urban v PU v Rural v Good Establishment of Habitat</t>
  </si>
  <si>
    <t>1 x Open</t>
  </si>
  <si>
    <t>2 x Open</t>
  </si>
  <si>
    <t>3 x Open</t>
  </si>
  <si>
    <t>4 x Open</t>
  </si>
  <si>
    <t>5 x Open</t>
  </si>
  <si>
    <t>6 x Open</t>
  </si>
  <si>
    <t>1 x Bagged</t>
  </si>
  <si>
    <t>2 x Bagged</t>
  </si>
  <si>
    <t>3 x Bagged</t>
  </si>
  <si>
    <t>4 x Bagged</t>
  </si>
  <si>
    <t>5 x Bagged</t>
  </si>
  <si>
    <t>6 x Bagged</t>
  </si>
  <si>
    <t>Rural</t>
  </si>
  <si>
    <t>Urban</t>
  </si>
  <si>
    <t>Peri Urban</t>
  </si>
  <si>
    <t>Placement</t>
  </si>
  <si>
    <t>Distance From Edge/Augmentation v Good Establishment of Habitat</t>
  </si>
  <si>
    <t>Experimenter</t>
  </si>
  <si>
    <t>Elias Bloom</t>
  </si>
  <si>
    <t>Purpose of Experiment</t>
  </si>
  <si>
    <t>Experimental Details</t>
  </si>
  <si>
    <t>List of columns in Data sheet</t>
  </si>
  <si>
    <t>To measure the fruit mass of sentinel plants deployed to 22 farms throughout the Puget Sound Region. Half of which had habitat augmentation.</t>
  </si>
  <si>
    <t>The following methods were followed:</t>
  </si>
  <si>
    <t>1) Strawberry plants were grown in the greenhouse.</t>
  </si>
  <si>
    <t>2) 12 plants were deployed to each site for 72-96 hours, half of which were bagged and the other half were left open.</t>
  </si>
  <si>
    <t>3) 6 greenhouse controls were kept for each site pair, and hand pollinated with a paint brush.</t>
  </si>
  <si>
    <t>4) After the treatment period, treated flowers were marked and later weighed after ripening.</t>
  </si>
  <si>
    <t>5) This data was entered. Importantly, there are some errors in data entry resulting in a loss of some data.</t>
  </si>
  <si>
    <t>6) These data have been paired with other information about the sites for a preliminary analysis, found in the prelim analysis tab.</t>
  </si>
  <si>
    <t>A random number assigned to each plant to reduce experimenter bias.</t>
  </si>
  <si>
    <t>The site at which the sentinel plant was deployed. Greenhouse controls are labeled as such.</t>
  </si>
  <si>
    <t>The treat that the sentinel plant received. Either hand, bagged (pollinators excluded), or open to all pollinators for a 72-96hr period.</t>
  </si>
  <si>
    <t>Whether the site received a habitat augmentation strip or not.</t>
  </si>
  <si>
    <t>The pairings for the sites. There is one control and one treatment site, 11 pairings total.</t>
  </si>
  <si>
    <t>A qualitative assessment of habitat establishment, either poor or good.</t>
  </si>
  <si>
    <t>An off-the-cuff assignment of urbanization. Assignments include Urban, Peri Urban, and Rural.</t>
  </si>
  <si>
    <t>The distance from the habitat strip or farm margin. 1=closest; 6=farthest. Plants were placed approximately every 10 meters starting at the farm margin or point of habitat augmentation.</t>
  </si>
  <si>
    <t>The date on which the mass data was collected.</t>
  </si>
  <si>
    <t>Initials of the person who collected the mass data.</t>
  </si>
  <si>
    <t>The mass of the fruit.</t>
  </si>
  <si>
    <t>Whether the fruit shape was normal.</t>
  </si>
  <si>
    <t>Any additional notes on the fruit.</t>
  </si>
  <si>
    <t>Plant Species</t>
  </si>
  <si>
    <t>Strawberry</t>
  </si>
  <si>
    <t>Gives the plant species used as a sentinel plant for the experiment.</t>
  </si>
  <si>
    <t>Control X O</t>
  </si>
  <si>
    <t>Control X B</t>
  </si>
  <si>
    <t>Treatment x O</t>
  </si>
  <si>
    <t>Treatment x B</t>
  </si>
  <si>
    <t>Site (Treatment v Control)</t>
  </si>
  <si>
    <t>Organic Status</t>
  </si>
  <si>
    <t>Time Since Transition</t>
  </si>
  <si>
    <t>Notes</t>
  </si>
  <si>
    <t>Bloom added organic status data and time since transition to this on 11/3/2017.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</si>
</sst>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14" fontId="0" fillId="0" borderId="0" xfId="0" applyNumberFormat="1"/>
    <xf numFmtId="0" fontId="0" fillId="0" borderId="0" xfId="0" applyFill="1"/>
    <xf numFmtId="0" fontId="2" fillId="0" borderId="0" xfId="0" applyFont="1"/>
    <xf numFmtId="164" fontId="0" fillId="0" borderId="1" xfId="0" applyNumberFormat="1" applyFill="1" applyBorder="1"/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Fill="1"/>
    <xf numFmtId="0" fontId="2" fillId="0" borderId="0" xfId="0" applyFont="1" applyFill="1"/>
    <xf numFmtId="0" fontId="0" fillId="0" borderId="0" xfId="0" applyAlignment="1">
      <alignment horizontal="center"/>
    </xf>
    <xf numFmtId="0" fontId="0" fillId="2" borderId="0" xfId="0" applyFill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0" fillId="0" borderId="0" xfId="0" applyBorder="1"/>
    <xf numFmtId="164" fontId="0" fillId="0" borderId="0" xfId="0" applyNumberFormat="1" applyFill="1" applyBorder="1"/>
    <xf numFmtId="0" fontId="0" fillId="0" borderId="0" xfId="0" applyFill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_SiteOrganicCertificationStatusDataandFarmSizeData_2015%252016%25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Data"/>
    </sheetNames>
    <sheetDataSet>
      <sheetData sheetId="0"/>
      <sheetData sheetId="1">
        <row r="1">
          <cell r="A1" t="str">
            <v>Site/Assignment</v>
          </cell>
          <cell r="B1" t="str">
            <v>Certification Number (#)</v>
          </cell>
          <cell r="C1" t="str">
            <v>Certified, Organic Practices (OP), Transitioning (T)</v>
          </cell>
          <cell r="D1" t="str">
            <v>Years</v>
          </cell>
          <cell r="E1" t="str">
            <v>Years Since Transition</v>
          </cell>
          <cell r="F1" t="str">
            <v>Farm Size (Acres)</v>
          </cell>
        </row>
        <row r="2">
          <cell r="A2" t="str">
            <v>21 Acres</v>
          </cell>
          <cell r="B2">
            <v>2601</v>
          </cell>
          <cell r="C2" t="str">
            <v>Certified</v>
          </cell>
          <cell r="D2">
            <v>2011</v>
          </cell>
          <cell r="E2">
            <v>6</v>
          </cell>
          <cell r="F2">
            <v>2.67</v>
          </cell>
        </row>
        <row r="3">
          <cell r="A3" t="str">
            <v>Abundantly Green</v>
          </cell>
          <cell r="B3">
            <v>1461</v>
          </cell>
          <cell r="C3" t="str">
            <v>Certified</v>
          </cell>
          <cell r="D3">
            <v>2005</v>
          </cell>
          <cell r="E3">
            <v>12</v>
          </cell>
          <cell r="F3">
            <v>30.5</v>
          </cell>
        </row>
        <row r="4">
          <cell r="A4" t="str">
            <v>Beacon Food Forest</v>
          </cell>
          <cell r="B4" t="str">
            <v>NA</v>
          </cell>
          <cell r="C4" t="str">
            <v>OP</v>
          </cell>
          <cell r="D4">
            <v>2014</v>
          </cell>
          <cell r="E4">
            <v>3</v>
          </cell>
          <cell r="F4">
            <v>0.61</v>
          </cell>
        </row>
        <row r="5">
          <cell r="A5" t="str">
            <v>Bradner Gardens</v>
          </cell>
          <cell r="B5" t="str">
            <v>NA</v>
          </cell>
          <cell r="C5" t="str">
            <v>OP</v>
          </cell>
          <cell r="D5">
            <v>1987</v>
          </cell>
          <cell r="E5">
            <v>30</v>
          </cell>
          <cell r="F5">
            <v>0.32</v>
          </cell>
        </row>
        <row r="6">
          <cell r="A6" t="str">
            <v>Caliope</v>
          </cell>
          <cell r="B6">
            <v>2516</v>
          </cell>
          <cell r="C6" t="str">
            <v>Certified</v>
          </cell>
          <cell r="D6">
            <v>2010</v>
          </cell>
          <cell r="E6">
            <v>7</v>
          </cell>
          <cell r="F6">
            <v>9</v>
          </cell>
        </row>
        <row r="7">
          <cell r="A7" t="str">
            <v>Camp Korey</v>
          </cell>
          <cell r="B7">
            <v>2093</v>
          </cell>
          <cell r="C7" t="str">
            <v>Certified</v>
          </cell>
          <cell r="D7">
            <v>2008</v>
          </cell>
          <cell r="E7">
            <v>9</v>
          </cell>
          <cell r="F7">
            <v>688.8</v>
          </cell>
        </row>
        <row r="8">
          <cell r="A8" t="str">
            <v>The Evergreen State College</v>
          </cell>
          <cell r="B8">
            <v>1056</v>
          </cell>
          <cell r="C8" t="str">
            <v>Certified</v>
          </cell>
          <cell r="D8">
            <v>2000</v>
          </cell>
          <cell r="E8">
            <v>17</v>
          </cell>
          <cell r="F8">
            <v>3</v>
          </cell>
        </row>
        <row r="9">
          <cell r="A9" t="str">
            <v>GRuB</v>
          </cell>
          <cell r="B9" t="str">
            <v>NA</v>
          </cell>
          <cell r="C9" t="str">
            <v>OP</v>
          </cell>
          <cell r="D9">
            <v>1996</v>
          </cell>
          <cell r="E9">
            <v>21</v>
          </cell>
          <cell r="F9">
            <v>2</v>
          </cell>
        </row>
        <row r="10">
          <cell r="A10" t="str">
            <v>Harmony Fields</v>
          </cell>
          <cell r="B10">
            <v>2580</v>
          </cell>
          <cell r="C10" t="str">
            <v>Certified</v>
          </cell>
          <cell r="D10">
            <v>2011</v>
          </cell>
          <cell r="E10">
            <v>6</v>
          </cell>
          <cell r="F10">
            <v>0</v>
          </cell>
        </row>
        <row r="11">
          <cell r="A11" t="str">
            <v>Helsing Junction</v>
          </cell>
          <cell r="B11">
            <v>750</v>
          </cell>
          <cell r="C11" t="str">
            <v>Certified</v>
          </cell>
          <cell r="D11">
            <v>1998</v>
          </cell>
          <cell r="E11">
            <v>19</v>
          </cell>
          <cell r="F11">
            <v>80</v>
          </cell>
        </row>
        <row r="12">
          <cell r="A12" t="str">
            <v>Highwater Farm</v>
          </cell>
          <cell r="B12">
            <v>2146</v>
          </cell>
          <cell r="C12" t="str">
            <v>Certified</v>
          </cell>
          <cell r="D12">
            <v>2008</v>
          </cell>
          <cell r="E12">
            <v>9</v>
          </cell>
          <cell r="F12">
            <v>10</v>
          </cell>
        </row>
        <row r="13">
          <cell r="A13" t="str">
            <v>Interbay</v>
          </cell>
          <cell r="B13" t="str">
            <v>NA</v>
          </cell>
          <cell r="C13" t="str">
            <v>OP</v>
          </cell>
          <cell r="D13">
            <v>1974</v>
          </cell>
          <cell r="E13">
            <v>43</v>
          </cell>
          <cell r="F13">
            <v>0.98</v>
          </cell>
        </row>
        <row r="14">
          <cell r="A14" t="str">
            <v>Kiwanis</v>
          </cell>
          <cell r="B14" t="str">
            <v>NA</v>
          </cell>
          <cell r="C14" t="str">
            <v>OP</v>
          </cell>
          <cell r="D14" t="str">
            <v>NA</v>
          </cell>
          <cell r="E14" t="str">
            <v>NA</v>
          </cell>
          <cell r="F14" t="str">
            <v>NA</v>
          </cell>
        </row>
        <row r="15">
          <cell r="A15" t="str">
            <v>Maa nyei lai ndeic</v>
          </cell>
          <cell r="B15" t="str">
            <v>NA</v>
          </cell>
          <cell r="C15" t="str">
            <v>OP</v>
          </cell>
          <cell r="D15">
            <v>1982</v>
          </cell>
          <cell r="E15">
            <v>35</v>
          </cell>
          <cell r="F15">
            <v>1.01</v>
          </cell>
        </row>
        <row r="16">
          <cell r="A16" t="str">
            <v>Magnolia Manor Park</v>
          </cell>
          <cell r="B16" t="str">
            <v>NA</v>
          </cell>
          <cell r="C16" t="str">
            <v>OP</v>
          </cell>
          <cell r="D16">
            <v>2013</v>
          </cell>
          <cell r="E16">
            <v>4</v>
          </cell>
          <cell r="F16">
            <v>0.35</v>
          </cell>
        </row>
        <row r="17">
          <cell r="A17" t="str">
            <v>Magnuson Community Garden</v>
          </cell>
          <cell r="B17" t="str">
            <v>NA</v>
          </cell>
          <cell r="C17" t="str">
            <v>OP</v>
          </cell>
          <cell r="D17">
            <v>1977</v>
          </cell>
          <cell r="E17">
            <v>40</v>
          </cell>
          <cell r="F17">
            <v>3</v>
          </cell>
        </row>
        <row r="18">
          <cell r="A18" t="str">
            <v>Marra Farm</v>
          </cell>
          <cell r="B18" t="str">
            <v>NA</v>
          </cell>
          <cell r="C18" t="str">
            <v>OP</v>
          </cell>
          <cell r="D18">
            <v>1997</v>
          </cell>
          <cell r="E18">
            <v>20</v>
          </cell>
          <cell r="F18">
            <v>0.12</v>
          </cell>
        </row>
        <row r="19">
          <cell r="A19" t="str">
            <v>New Holly</v>
          </cell>
          <cell r="B19" t="str">
            <v>NA</v>
          </cell>
          <cell r="C19" t="str">
            <v>OP</v>
          </cell>
          <cell r="D19">
            <v>2003</v>
          </cell>
          <cell r="E19">
            <v>14</v>
          </cell>
          <cell r="F19">
            <v>0.55000000000000004</v>
          </cell>
        </row>
        <row r="20">
          <cell r="A20" t="str">
            <v>Olympia Community Garden</v>
          </cell>
          <cell r="B20" t="str">
            <v>NA</v>
          </cell>
          <cell r="C20" t="str">
            <v>OP</v>
          </cell>
          <cell r="D20" t="str">
            <v>NA</v>
          </cell>
          <cell r="E20" t="str">
            <v>NA</v>
          </cell>
          <cell r="F20" t="str">
            <v>NA</v>
          </cell>
        </row>
        <row r="21">
          <cell r="A21" t="str">
            <v>Oxbow</v>
          </cell>
          <cell r="B21">
            <v>990</v>
          </cell>
          <cell r="C21" t="str">
            <v>Certified</v>
          </cell>
          <cell r="D21">
            <v>2000</v>
          </cell>
          <cell r="E21">
            <v>17</v>
          </cell>
          <cell r="F21">
            <v>26.5</v>
          </cell>
        </row>
        <row r="22">
          <cell r="A22" t="str">
            <v>Pigmans Organic Produce Patch</v>
          </cell>
          <cell r="B22" t="e">
            <v>#N/A</v>
          </cell>
          <cell r="C22" t="str">
            <v>Certified</v>
          </cell>
          <cell r="D22">
            <v>1994</v>
          </cell>
          <cell r="E22">
            <v>23</v>
          </cell>
          <cell r="F22">
            <v>6</v>
          </cell>
        </row>
        <row r="23">
          <cell r="A23" t="str">
            <v>Plum Forest</v>
          </cell>
          <cell r="B23">
            <v>2672</v>
          </cell>
          <cell r="C23" t="str">
            <v>Certified</v>
          </cell>
          <cell r="D23">
            <v>2012</v>
          </cell>
          <cell r="E23">
            <v>5</v>
          </cell>
          <cell r="F23">
            <v>14</v>
          </cell>
        </row>
        <row r="24">
          <cell r="A24" t="str">
            <v>Present Tense</v>
          </cell>
          <cell r="B24">
            <v>1136</v>
          </cell>
          <cell r="C24" t="str">
            <v>Certified</v>
          </cell>
          <cell r="D24">
            <v>2001</v>
          </cell>
          <cell r="E24">
            <v>16</v>
          </cell>
          <cell r="F24">
            <v>5.5</v>
          </cell>
        </row>
        <row r="25">
          <cell r="A25" t="str">
            <v>Rainier Beach Urban Farm and Wetlands</v>
          </cell>
          <cell r="B25" t="str">
            <v>NA</v>
          </cell>
          <cell r="C25" t="str">
            <v>Certified</v>
          </cell>
          <cell r="D25" t="str">
            <v>NA</v>
          </cell>
          <cell r="E25" t="str">
            <v>NA</v>
          </cell>
          <cell r="F25" t="str">
            <v>NA</v>
          </cell>
        </row>
        <row r="26">
          <cell r="A26" t="str">
            <v>Rising River</v>
          </cell>
          <cell r="B26">
            <v>806</v>
          </cell>
          <cell r="C26" t="str">
            <v>Certified</v>
          </cell>
          <cell r="D26">
            <v>1994</v>
          </cell>
          <cell r="E26">
            <v>23</v>
          </cell>
          <cell r="F26">
            <v>17.75</v>
          </cell>
        </row>
        <row r="27">
          <cell r="A27" t="str">
            <v>Riversong Farm</v>
          </cell>
          <cell r="B27">
            <v>1481</v>
          </cell>
          <cell r="C27" t="str">
            <v>Certified</v>
          </cell>
          <cell r="D27">
            <v>2005</v>
          </cell>
          <cell r="E27">
            <v>12</v>
          </cell>
          <cell r="F27">
            <v>10.6</v>
          </cell>
        </row>
        <row r="28">
          <cell r="A28" t="str">
            <v>Seattle Community Farm</v>
          </cell>
          <cell r="B28" t="str">
            <v>NA</v>
          </cell>
          <cell r="C28" t="str">
            <v>Certified</v>
          </cell>
          <cell r="D28" t="str">
            <v>NA</v>
          </cell>
          <cell r="E28" t="str">
            <v>NA</v>
          </cell>
          <cell r="F28" t="str">
            <v>NA</v>
          </cell>
        </row>
        <row r="29">
          <cell r="A29" t="str">
            <v>Seattle Tilth Farm Works</v>
          </cell>
          <cell r="B29">
            <v>3037</v>
          </cell>
          <cell r="C29" t="str">
            <v>Certified</v>
          </cell>
          <cell r="D29">
            <v>2015</v>
          </cell>
          <cell r="E29">
            <v>2</v>
          </cell>
          <cell r="F29">
            <v>19.899999999999999</v>
          </cell>
        </row>
        <row r="30">
          <cell r="A30" t="str">
            <v>Sol to Seed</v>
          </cell>
          <cell r="B30">
            <v>3076</v>
          </cell>
          <cell r="C30" t="str">
            <v>Certified</v>
          </cell>
          <cell r="D30">
            <v>2015</v>
          </cell>
          <cell r="E30">
            <v>2</v>
          </cell>
          <cell r="F30">
            <v>2.5</v>
          </cell>
        </row>
        <row r="31">
          <cell r="A31" t="str">
            <v>Steel Wheel</v>
          </cell>
          <cell r="B31" t="str">
            <v>NA</v>
          </cell>
          <cell r="C31" t="str">
            <v>OP</v>
          </cell>
          <cell r="D31" t="str">
            <v>NA</v>
          </cell>
          <cell r="E31" t="str">
            <v>NA</v>
          </cell>
          <cell r="F31" t="str">
            <v>NA</v>
          </cell>
        </row>
        <row r="32">
          <cell r="A32" t="str">
            <v>Wild Hare</v>
          </cell>
          <cell r="B32">
            <v>2944</v>
          </cell>
          <cell r="C32" t="str">
            <v>Certified</v>
          </cell>
          <cell r="D32">
            <v>2015</v>
          </cell>
          <cell r="E32">
            <v>2</v>
          </cell>
          <cell r="F32">
            <v>22.35</v>
          </cell>
        </row>
        <row r="33">
          <cell r="A33" t="str">
            <v>Thistle</v>
          </cell>
          <cell r="B33" t="str">
            <v>NA</v>
          </cell>
          <cell r="C33" t="str">
            <v>OP</v>
          </cell>
          <cell r="D33">
            <v>1974</v>
          </cell>
          <cell r="E33">
            <v>43</v>
          </cell>
          <cell r="F33">
            <v>3</v>
          </cell>
        </row>
        <row r="34">
          <cell r="A34" t="str">
            <v>Viva Farms</v>
          </cell>
          <cell r="B34" t="str">
            <v>NA</v>
          </cell>
          <cell r="C34" t="str">
            <v>T</v>
          </cell>
          <cell r="D34">
            <v>2017</v>
          </cell>
          <cell r="E34">
            <v>0</v>
          </cell>
          <cell r="F34" t="str">
            <v>NA</v>
          </cell>
        </row>
        <row r="35">
          <cell r="A35" t="str">
            <v>Wendell Berry/ Urban Futures Farm</v>
          </cell>
          <cell r="B35" t="str">
            <v>NA</v>
          </cell>
          <cell r="C35" t="str">
            <v>OP</v>
          </cell>
          <cell r="D35">
            <v>2015</v>
          </cell>
          <cell r="E35">
            <v>2</v>
          </cell>
          <cell r="F35">
            <v>3.5</v>
          </cell>
        </row>
        <row r="36">
          <cell r="A36" t="str">
            <v>Wobbly Cart</v>
          </cell>
          <cell r="B36">
            <v>2147</v>
          </cell>
          <cell r="C36" t="str">
            <v>Certified</v>
          </cell>
          <cell r="D36">
            <v>2008</v>
          </cell>
          <cell r="E36">
            <v>9</v>
          </cell>
          <cell r="F36">
            <v>12.16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32" sqref="A32"/>
    </sheetView>
  </sheetViews>
  <sheetFormatPr defaultColWidth="11" defaultRowHeight="12.75" x14ac:dyDescent="0.2"/>
  <cols>
    <col min="2" max="2" width="21.125" customWidth="1"/>
  </cols>
  <sheetData>
    <row r="1" spans="1:3" ht="15" x14ac:dyDescent="0.25">
      <c r="A1" s="13" t="s">
        <v>321</v>
      </c>
      <c r="B1" s="14" t="s">
        <v>322</v>
      </c>
      <c r="C1" s="14"/>
    </row>
    <row r="2" spans="1:3" ht="15" x14ac:dyDescent="0.25">
      <c r="A2" s="14"/>
      <c r="B2" s="14"/>
      <c r="C2" s="14"/>
    </row>
    <row r="3" spans="1:3" ht="15" x14ac:dyDescent="0.25">
      <c r="A3" s="13" t="s">
        <v>89</v>
      </c>
      <c r="B3" s="15">
        <v>41499</v>
      </c>
      <c r="C3" s="14"/>
    </row>
    <row r="4" spans="1:3" ht="15" x14ac:dyDescent="0.25">
      <c r="A4" s="14"/>
      <c r="B4" s="14"/>
      <c r="C4" s="14"/>
    </row>
    <row r="5" spans="1:3" ht="15" x14ac:dyDescent="0.25">
      <c r="A5" s="13" t="s">
        <v>323</v>
      </c>
      <c r="B5" s="14" t="s">
        <v>326</v>
      </c>
      <c r="C5" s="14"/>
    </row>
    <row r="6" spans="1:3" ht="15" x14ac:dyDescent="0.25">
      <c r="A6" s="14"/>
      <c r="B6" s="14"/>
      <c r="C6" s="14"/>
    </row>
    <row r="7" spans="1:3" ht="15" x14ac:dyDescent="0.25">
      <c r="A7" s="14"/>
      <c r="B7" s="14"/>
      <c r="C7" s="14"/>
    </row>
    <row r="8" spans="1:3" ht="15" x14ac:dyDescent="0.25">
      <c r="A8" s="13" t="s">
        <v>324</v>
      </c>
      <c r="B8" s="14" t="s">
        <v>327</v>
      </c>
      <c r="C8" s="14"/>
    </row>
    <row r="9" spans="1:3" ht="15" x14ac:dyDescent="0.25">
      <c r="A9" s="14"/>
      <c r="B9" s="14" t="s">
        <v>328</v>
      </c>
      <c r="C9" s="14"/>
    </row>
    <row r="10" spans="1:3" ht="15" x14ac:dyDescent="0.25">
      <c r="A10" s="14"/>
      <c r="B10" s="14" t="s">
        <v>329</v>
      </c>
      <c r="C10" s="14"/>
    </row>
    <row r="11" spans="1:3" ht="15" x14ac:dyDescent="0.25">
      <c r="A11" s="14"/>
      <c r="B11" s="14" t="s">
        <v>330</v>
      </c>
      <c r="C11" s="14"/>
    </row>
    <row r="12" spans="1:3" ht="15" x14ac:dyDescent="0.25">
      <c r="A12" s="14"/>
      <c r="B12" s="14" t="s">
        <v>331</v>
      </c>
      <c r="C12" s="14"/>
    </row>
    <row r="13" spans="1:3" ht="15" x14ac:dyDescent="0.25">
      <c r="A13" s="14"/>
      <c r="B13" s="14" t="s">
        <v>332</v>
      </c>
      <c r="C13" s="14"/>
    </row>
    <row r="14" spans="1:3" ht="15" x14ac:dyDescent="0.25">
      <c r="A14" s="14"/>
      <c r="B14" s="14" t="s">
        <v>333</v>
      </c>
      <c r="C14" s="14"/>
    </row>
    <row r="15" spans="1:3" ht="15" x14ac:dyDescent="0.25">
      <c r="A15" s="14"/>
      <c r="B15" s="14"/>
      <c r="C15" s="14"/>
    </row>
    <row r="16" spans="1:3" ht="15" x14ac:dyDescent="0.25">
      <c r="A16" s="13" t="s">
        <v>325</v>
      </c>
      <c r="B16" s="14" t="s">
        <v>347</v>
      </c>
      <c r="C16" t="s">
        <v>349</v>
      </c>
    </row>
    <row r="17" spans="1:3" ht="15" x14ac:dyDescent="0.25">
      <c r="A17" s="14"/>
      <c r="B17" s="16" t="s">
        <v>88</v>
      </c>
      <c r="C17" s="14" t="s">
        <v>334</v>
      </c>
    </row>
    <row r="18" spans="1:3" ht="15" x14ac:dyDescent="0.25">
      <c r="A18" s="14"/>
      <c r="B18" s="16" t="s">
        <v>262</v>
      </c>
      <c r="C18" s="14" t="s">
        <v>335</v>
      </c>
    </row>
    <row r="19" spans="1:3" ht="15" x14ac:dyDescent="0.25">
      <c r="A19" s="14"/>
      <c r="B19" s="16" t="s">
        <v>257</v>
      </c>
      <c r="C19" s="14" t="s">
        <v>336</v>
      </c>
    </row>
    <row r="20" spans="1:3" ht="15" x14ac:dyDescent="0.25">
      <c r="A20" s="14"/>
      <c r="B20" s="16" t="s">
        <v>274</v>
      </c>
      <c r="C20" s="14" t="s">
        <v>337</v>
      </c>
    </row>
    <row r="21" spans="1:3" ht="15" x14ac:dyDescent="0.25">
      <c r="A21" s="14"/>
      <c r="B21" s="16" t="s">
        <v>287</v>
      </c>
      <c r="C21" s="14" t="s">
        <v>338</v>
      </c>
    </row>
    <row r="22" spans="1:3" ht="15" x14ac:dyDescent="0.25">
      <c r="A22" s="14"/>
      <c r="B22" s="16" t="s">
        <v>288</v>
      </c>
      <c r="C22" s="14" t="s">
        <v>339</v>
      </c>
    </row>
    <row r="23" spans="1:3" ht="15" x14ac:dyDescent="0.25">
      <c r="A23" s="14"/>
      <c r="B23" s="16" t="s">
        <v>302</v>
      </c>
      <c r="C23" s="14" t="s">
        <v>340</v>
      </c>
    </row>
    <row r="24" spans="1:3" ht="15" x14ac:dyDescent="0.25">
      <c r="A24" s="14"/>
      <c r="B24" s="16" t="s">
        <v>319</v>
      </c>
      <c r="C24" s="14" t="s">
        <v>341</v>
      </c>
    </row>
    <row r="25" spans="1:3" ht="15" x14ac:dyDescent="0.25">
      <c r="A25" s="14"/>
      <c r="B25" s="16" t="s">
        <v>89</v>
      </c>
      <c r="C25" s="14" t="s">
        <v>342</v>
      </c>
    </row>
    <row r="26" spans="1:3" ht="15" x14ac:dyDescent="0.25">
      <c r="A26" s="14"/>
      <c r="B26" s="16" t="s">
        <v>90</v>
      </c>
      <c r="C26" s="14" t="s">
        <v>343</v>
      </c>
    </row>
    <row r="27" spans="1:3" ht="15" x14ac:dyDescent="0.25">
      <c r="A27" s="14"/>
      <c r="B27" s="17" t="s">
        <v>91</v>
      </c>
      <c r="C27" s="14" t="s">
        <v>344</v>
      </c>
    </row>
    <row r="28" spans="1:3" ht="15" x14ac:dyDescent="0.25">
      <c r="A28" s="14"/>
      <c r="B28" s="18" t="s">
        <v>92</v>
      </c>
      <c r="C28" s="14" t="s">
        <v>345</v>
      </c>
    </row>
    <row r="29" spans="1:3" ht="15" x14ac:dyDescent="0.25">
      <c r="A29" s="14"/>
      <c r="B29" s="18" t="s">
        <v>137</v>
      </c>
      <c r="C29" s="14" t="s">
        <v>346</v>
      </c>
    </row>
    <row r="30" spans="1:3" ht="15" x14ac:dyDescent="0.25">
      <c r="A30" s="14"/>
      <c r="B30" s="14"/>
      <c r="C30" s="14"/>
    </row>
    <row r="31" spans="1:3" ht="15" x14ac:dyDescent="0.25">
      <c r="A31" s="14" t="s">
        <v>357</v>
      </c>
      <c r="B31" s="14" t="s">
        <v>358</v>
      </c>
      <c r="C31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3"/>
  <sheetViews>
    <sheetView view="pageLayout" topLeftCell="B470" zoomScale="120" zoomScaleNormal="120" zoomScalePageLayoutView="120" workbookViewId="0">
      <selection activeCell="E8" sqref="E8"/>
    </sheetView>
  </sheetViews>
  <sheetFormatPr defaultColWidth="11" defaultRowHeight="12.75" x14ac:dyDescent="0.2"/>
  <cols>
    <col min="7" max="7" width="12.75" customWidth="1"/>
    <col min="14" max="14" width="12" style="7" bestFit="1" customWidth="1"/>
    <col min="16" max="16" width="23.75" customWidth="1"/>
  </cols>
  <sheetData>
    <row r="1" spans="1:16" x14ac:dyDescent="0.2">
      <c r="A1" t="s">
        <v>347</v>
      </c>
      <c r="B1" s="1" t="s">
        <v>88</v>
      </c>
      <c r="C1" s="1" t="s">
        <v>262</v>
      </c>
      <c r="D1" s="1" t="s">
        <v>355</v>
      </c>
      <c r="E1" s="1" t="s">
        <v>356</v>
      </c>
      <c r="F1" s="1" t="s">
        <v>257</v>
      </c>
      <c r="G1" s="1" t="s">
        <v>274</v>
      </c>
      <c r="H1" s="1" t="s">
        <v>287</v>
      </c>
      <c r="I1" s="1" t="s">
        <v>288</v>
      </c>
      <c r="J1" s="1" t="s">
        <v>302</v>
      </c>
      <c r="K1" s="1" t="s">
        <v>319</v>
      </c>
      <c r="L1" s="1" t="s">
        <v>89</v>
      </c>
      <c r="M1" s="1" t="s">
        <v>90</v>
      </c>
      <c r="N1" s="6" t="s">
        <v>91</v>
      </c>
      <c r="O1" s="2" t="s">
        <v>92</v>
      </c>
      <c r="P1" s="2" t="s">
        <v>137</v>
      </c>
    </row>
    <row r="2" spans="1:16" x14ac:dyDescent="0.2">
      <c r="A2" t="s">
        <v>348</v>
      </c>
      <c r="B2">
        <v>9332</v>
      </c>
      <c r="C2" t="s">
        <v>281</v>
      </c>
      <c r="D2" t="str">
        <f>VLOOKUP(C:C, [1]Data!$1:$1048576, 3,)</f>
        <v>T</v>
      </c>
      <c r="E2">
        <f>VLOOKUP(C:C, [1]Data!$1:$1048576, 5, FALSE)</f>
        <v>0</v>
      </c>
      <c r="F2" t="s">
        <v>260</v>
      </c>
      <c r="G2" t="s">
        <v>289</v>
      </c>
      <c r="H2">
        <v>10</v>
      </c>
      <c r="I2" t="s">
        <v>290</v>
      </c>
      <c r="J2" t="s">
        <v>316</v>
      </c>
      <c r="K2">
        <v>6</v>
      </c>
      <c r="L2" s="3">
        <v>41443</v>
      </c>
      <c r="M2" t="s">
        <v>69</v>
      </c>
      <c r="N2" s="7">
        <v>7.4862000000000002</v>
      </c>
      <c r="O2" t="s">
        <v>41</v>
      </c>
      <c r="P2" t="s">
        <v>42</v>
      </c>
    </row>
    <row r="3" spans="1:16" x14ac:dyDescent="0.2">
      <c r="A3" t="s">
        <v>348</v>
      </c>
      <c r="B3">
        <v>3820</v>
      </c>
      <c r="C3" t="s">
        <v>281</v>
      </c>
      <c r="D3" t="str">
        <f>VLOOKUP(C:C, [1]Data!$1:$1048576, 3,)</f>
        <v>T</v>
      </c>
      <c r="E3">
        <f>VLOOKUP(C:C, [1]Data!$1:$1048576, 5, FALSE)</f>
        <v>0</v>
      </c>
      <c r="F3" t="s">
        <v>260</v>
      </c>
      <c r="G3" t="s">
        <v>289</v>
      </c>
      <c r="H3">
        <v>10</v>
      </c>
      <c r="I3" t="s">
        <v>290</v>
      </c>
      <c r="J3" t="s">
        <v>316</v>
      </c>
      <c r="K3">
        <v>4</v>
      </c>
      <c r="L3" s="3">
        <v>41443</v>
      </c>
      <c r="M3" t="s">
        <v>69</v>
      </c>
      <c r="N3" s="7">
        <v>16.712399999999999</v>
      </c>
      <c r="O3" t="s">
        <v>49</v>
      </c>
      <c r="P3" t="s">
        <v>45</v>
      </c>
    </row>
    <row r="4" spans="1:16" x14ac:dyDescent="0.2">
      <c r="A4" t="s">
        <v>348</v>
      </c>
      <c r="B4">
        <v>1146</v>
      </c>
      <c r="C4" t="s">
        <v>281</v>
      </c>
      <c r="D4" t="str">
        <f>VLOOKUP(C:C, [1]Data!$1:$1048576, 3,)</f>
        <v>T</v>
      </c>
      <c r="E4">
        <f>VLOOKUP(C:C, [1]Data!$1:$1048576, 5, FALSE)</f>
        <v>0</v>
      </c>
      <c r="F4" t="s">
        <v>260</v>
      </c>
      <c r="G4" t="s">
        <v>289</v>
      </c>
      <c r="H4">
        <v>10</v>
      </c>
      <c r="I4" t="s">
        <v>290</v>
      </c>
      <c r="J4" t="s">
        <v>316</v>
      </c>
      <c r="K4">
        <v>1</v>
      </c>
      <c r="L4" s="3">
        <v>41444</v>
      </c>
      <c r="M4" t="s">
        <v>171</v>
      </c>
      <c r="N4" s="7">
        <v>8.1104000000000003</v>
      </c>
      <c r="O4" t="s">
        <v>103</v>
      </c>
      <c r="P4" t="s">
        <v>104</v>
      </c>
    </row>
    <row r="5" spans="1:16" x14ac:dyDescent="0.2">
      <c r="A5" t="s">
        <v>348</v>
      </c>
      <c r="B5">
        <v>3820</v>
      </c>
      <c r="C5" t="s">
        <v>281</v>
      </c>
      <c r="D5" t="str">
        <f>VLOOKUP(C:C, [1]Data!$1:$1048576, 3,)</f>
        <v>T</v>
      </c>
      <c r="E5">
        <f>VLOOKUP(C:C, [1]Data!$1:$1048576, 5, FALSE)</f>
        <v>0</v>
      </c>
      <c r="F5" t="s">
        <v>260</v>
      </c>
      <c r="G5" t="s">
        <v>289</v>
      </c>
      <c r="H5">
        <v>10</v>
      </c>
      <c r="I5" t="s">
        <v>290</v>
      </c>
      <c r="J5" t="s">
        <v>316</v>
      </c>
      <c r="K5">
        <v>4</v>
      </c>
      <c r="L5" s="3">
        <v>42907</v>
      </c>
      <c r="M5" t="s">
        <v>178</v>
      </c>
      <c r="N5" s="7">
        <v>8.6828000000000003</v>
      </c>
      <c r="O5" t="s">
        <v>179</v>
      </c>
      <c r="P5" t="s">
        <v>184</v>
      </c>
    </row>
    <row r="6" spans="1:16" x14ac:dyDescent="0.2">
      <c r="A6" t="s">
        <v>348</v>
      </c>
      <c r="B6">
        <v>9918</v>
      </c>
      <c r="C6" t="s">
        <v>281</v>
      </c>
      <c r="D6" t="str">
        <f>VLOOKUP(C:C, [1]Data!$1:$1048576, 3,)</f>
        <v>T</v>
      </c>
      <c r="E6">
        <f>VLOOKUP(C:C, [1]Data!$1:$1048576, 5, FALSE)</f>
        <v>0</v>
      </c>
      <c r="F6" t="s">
        <v>260</v>
      </c>
      <c r="G6" t="s">
        <v>289</v>
      </c>
      <c r="H6">
        <v>10</v>
      </c>
      <c r="I6" t="s">
        <v>290</v>
      </c>
      <c r="J6" t="s">
        <v>316</v>
      </c>
      <c r="K6">
        <v>2</v>
      </c>
      <c r="L6" s="3">
        <v>42907</v>
      </c>
      <c r="M6" t="s">
        <v>178</v>
      </c>
      <c r="N6" s="7">
        <v>11.4719</v>
      </c>
      <c r="O6" t="s">
        <v>179</v>
      </c>
      <c r="P6" t="s">
        <v>184</v>
      </c>
    </row>
    <row r="7" spans="1:16" x14ac:dyDescent="0.2">
      <c r="A7" t="s">
        <v>348</v>
      </c>
      <c r="B7">
        <v>636</v>
      </c>
      <c r="C7" t="s">
        <v>281</v>
      </c>
      <c r="D7" t="str">
        <f>VLOOKUP(C:C, [1]Data!$1:$1048576, 3,)</f>
        <v>T</v>
      </c>
      <c r="E7">
        <f>VLOOKUP(C:C, [1]Data!$1:$1048576, 5, FALSE)</f>
        <v>0</v>
      </c>
      <c r="F7" t="s">
        <v>260</v>
      </c>
      <c r="G7" t="s">
        <v>289</v>
      </c>
      <c r="H7">
        <v>10</v>
      </c>
      <c r="I7" t="s">
        <v>290</v>
      </c>
      <c r="J7" t="s">
        <v>316</v>
      </c>
      <c r="K7">
        <v>5</v>
      </c>
      <c r="L7" s="3">
        <v>42907</v>
      </c>
      <c r="M7" t="s">
        <v>178</v>
      </c>
      <c r="N7" s="7">
        <v>7.5629999999999997</v>
      </c>
      <c r="O7" t="s">
        <v>179</v>
      </c>
      <c r="P7" t="s">
        <v>184</v>
      </c>
    </row>
    <row r="8" spans="1:16" x14ac:dyDescent="0.2">
      <c r="A8" t="s">
        <v>348</v>
      </c>
      <c r="B8">
        <v>8876</v>
      </c>
      <c r="C8" t="s">
        <v>281</v>
      </c>
      <c r="D8" t="str">
        <f>VLOOKUP(C:C, [1]Data!$1:$1048576, 3,)</f>
        <v>T</v>
      </c>
      <c r="E8">
        <f>VLOOKUP(C:C, [1]Data!$1:$1048576, 5, FALSE)</f>
        <v>0</v>
      </c>
      <c r="F8" t="s">
        <v>260</v>
      </c>
      <c r="G8" t="s">
        <v>289</v>
      </c>
      <c r="H8">
        <v>10</v>
      </c>
      <c r="I8" t="s">
        <v>290</v>
      </c>
      <c r="J8" t="s">
        <v>316</v>
      </c>
      <c r="K8">
        <v>3</v>
      </c>
      <c r="L8" s="3">
        <v>42907</v>
      </c>
      <c r="M8" t="s">
        <v>178</v>
      </c>
      <c r="N8" s="7">
        <v>11.7759</v>
      </c>
      <c r="O8" t="s">
        <v>179</v>
      </c>
      <c r="P8" t="s">
        <v>184</v>
      </c>
    </row>
    <row r="9" spans="1:16" x14ac:dyDescent="0.2">
      <c r="A9" t="s">
        <v>348</v>
      </c>
      <c r="B9">
        <v>9918</v>
      </c>
      <c r="C9" t="s">
        <v>281</v>
      </c>
      <c r="D9" t="str">
        <f>VLOOKUP(C:C, [1]Data!$1:$1048576, 3,)</f>
        <v>T</v>
      </c>
      <c r="E9">
        <f>VLOOKUP(C:C, [1]Data!$1:$1048576, 5, FALSE)</f>
        <v>0</v>
      </c>
      <c r="F9" t="s">
        <v>260</v>
      </c>
      <c r="G9" t="s">
        <v>289</v>
      </c>
      <c r="H9">
        <v>10</v>
      </c>
      <c r="I9" t="s">
        <v>290</v>
      </c>
      <c r="J9" t="s">
        <v>316</v>
      </c>
      <c r="K9">
        <v>2</v>
      </c>
      <c r="L9" s="3">
        <v>42907</v>
      </c>
      <c r="M9" t="s">
        <v>178</v>
      </c>
      <c r="N9" s="7">
        <v>6.6056999999999997</v>
      </c>
      <c r="O9" t="s">
        <v>181</v>
      </c>
      <c r="P9" t="s">
        <v>199</v>
      </c>
    </row>
    <row r="10" spans="1:16" x14ac:dyDescent="0.2">
      <c r="A10" t="s">
        <v>348</v>
      </c>
      <c r="B10">
        <v>636</v>
      </c>
      <c r="C10" t="s">
        <v>281</v>
      </c>
      <c r="D10" t="str">
        <f>VLOOKUP(C:C, [1]Data!$1:$1048576, 3,)</f>
        <v>T</v>
      </c>
      <c r="E10">
        <f>VLOOKUP(C:C, [1]Data!$1:$1048576, 5, FALSE)</f>
        <v>0</v>
      </c>
      <c r="F10" t="s">
        <v>260</v>
      </c>
      <c r="G10" t="s">
        <v>289</v>
      </c>
      <c r="H10">
        <v>10</v>
      </c>
      <c r="I10" t="s">
        <v>290</v>
      </c>
      <c r="J10" t="s">
        <v>316</v>
      </c>
      <c r="K10">
        <v>5</v>
      </c>
      <c r="L10" s="3">
        <v>41447</v>
      </c>
      <c r="M10" t="s">
        <v>178</v>
      </c>
      <c r="N10" s="7">
        <v>9.4494000000000007</v>
      </c>
      <c r="O10" t="s">
        <v>181</v>
      </c>
      <c r="P10" t="s">
        <v>210</v>
      </c>
    </row>
    <row r="11" spans="1:16" x14ac:dyDescent="0.2">
      <c r="A11" t="s">
        <v>348</v>
      </c>
      <c r="B11">
        <v>9918</v>
      </c>
      <c r="C11" t="s">
        <v>281</v>
      </c>
      <c r="D11" t="str">
        <f>VLOOKUP(C:C, [1]Data!$1:$1048576, 3,)</f>
        <v>T</v>
      </c>
      <c r="E11">
        <f>VLOOKUP(C:C, [1]Data!$1:$1048576, 5, FALSE)</f>
        <v>0</v>
      </c>
      <c r="F11" t="s">
        <v>260</v>
      </c>
      <c r="G11" t="s">
        <v>289</v>
      </c>
      <c r="H11">
        <v>10</v>
      </c>
      <c r="I11" t="s">
        <v>290</v>
      </c>
      <c r="J11" t="s">
        <v>316</v>
      </c>
      <c r="K11">
        <v>2</v>
      </c>
      <c r="L11" s="3">
        <v>41448</v>
      </c>
      <c r="M11" s="5" t="s">
        <v>178</v>
      </c>
      <c r="N11" s="7">
        <v>8.9177</v>
      </c>
      <c r="O11" s="5" t="s">
        <v>179</v>
      </c>
      <c r="P11" s="5" t="s">
        <v>184</v>
      </c>
    </row>
    <row r="12" spans="1:16" x14ac:dyDescent="0.2">
      <c r="A12" t="s">
        <v>348</v>
      </c>
      <c r="B12">
        <v>7337</v>
      </c>
      <c r="C12" t="s">
        <v>280</v>
      </c>
      <c r="D12" t="str">
        <f>VLOOKUP(C:C, [1]Data!$1:$1048576, 3,)</f>
        <v>Certified</v>
      </c>
      <c r="E12">
        <f>VLOOKUP(C:C, [1]Data!$1:$1048576, 5, FALSE)</f>
        <v>2</v>
      </c>
      <c r="F12" t="s">
        <v>260</v>
      </c>
      <c r="G12" t="s">
        <v>289</v>
      </c>
      <c r="H12">
        <v>7</v>
      </c>
      <c r="I12" t="s">
        <v>290</v>
      </c>
      <c r="J12" t="s">
        <v>318</v>
      </c>
      <c r="K12">
        <v>6</v>
      </c>
      <c r="L12" s="3">
        <v>41442</v>
      </c>
      <c r="M12" t="s">
        <v>40</v>
      </c>
      <c r="N12" s="7">
        <v>10.3642</v>
      </c>
      <c r="O12" t="s">
        <v>56</v>
      </c>
      <c r="P12" t="s">
        <v>45</v>
      </c>
    </row>
    <row r="13" spans="1:16" x14ac:dyDescent="0.2">
      <c r="A13" t="s">
        <v>348</v>
      </c>
      <c r="B13">
        <v>6046</v>
      </c>
      <c r="C13" t="s">
        <v>280</v>
      </c>
      <c r="D13" t="str">
        <f>VLOOKUP(C:C, [1]Data!$1:$1048576, 3,)</f>
        <v>Certified</v>
      </c>
      <c r="E13">
        <f>VLOOKUP(C:C, [1]Data!$1:$1048576, 5, FALSE)</f>
        <v>2</v>
      </c>
      <c r="F13" t="s">
        <v>260</v>
      </c>
      <c r="G13" t="s">
        <v>289</v>
      </c>
      <c r="H13">
        <v>7</v>
      </c>
      <c r="I13" t="s">
        <v>290</v>
      </c>
      <c r="J13" t="s">
        <v>318</v>
      </c>
      <c r="K13">
        <v>2</v>
      </c>
      <c r="L13" s="3">
        <v>41443</v>
      </c>
      <c r="M13" t="s">
        <v>69</v>
      </c>
      <c r="N13" s="7">
        <v>9.2642000000000007</v>
      </c>
      <c r="O13" t="s">
        <v>56</v>
      </c>
      <c r="P13" t="s">
        <v>45</v>
      </c>
    </row>
    <row r="14" spans="1:16" x14ac:dyDescent="0.2">
      <c r="A14" t="s">
        <v>348</v>
      </c>
      <c r="B14">
        <v>4775</v>
      </c>
      <c r="C14" t="s">
        <v>280</v>
      </c>
      <c r="D14" t="str">
        <f>VLOOKUP(C:C, [1]Data!$1:$1048576, 3,)</f>
        <v>Certified</v>
      </c>
      <c r="E14">
        <f>VLOOKUP(C:C, [1]Data!$1:$1048576, 5, FALSE)</f>
        <v>2</v>
      </c>
      <c r="F14" t="s">
        <v>260</v>
      </c>
      <c r="G14" t="s">
        <v>289</v>
      </c>
      <c r="H14">
        <v>7</v>
      </c>
      <c r="I14" t="s">
        <v>290</v>
      </c>
      <c r="J14" t="s">
        <v>318</v>
      </c>
      <c r="K14">
        <v>3</v>
      </c>
      <c r="L14" s="3">
        <v>41443</v>
      </c>
      <c r="M14" t="s">
        <v>69</v>
      </c>
      <c r="N14" s="7">
        <v>15.8642</v>
      </c>
      <c r="O14" t="s">
        <v>56</v>
      </c>
      <c r="P14" t="s">
        <v>45</v>
      </c>
    </row>
    <row r="15" spans="1:16" x14ac:dyDescent="0.2">
      <c r="A15" t="s">
        <v>348</v>
      </c>
      <c r="B15">
        <v>7680</v>
      </c>
      <c r="C15" t="s">
        <v>280</v>
      </c>
      <c r="D15" t="str">
        <f>VLOOKUP(C:C, [1]Data!$1:$1048576, 3,)</f>
        <v>Certified</v>
      </c>
      <c r="E15">
        <f>VLOOKUP(C:C, [1]Data!$1:$1048576, 5, FALSE)</f>
        <v>2</v>
      </c>
      <c r="F15" t="s">
        <v>260</v>
      </c>
      <c r="G15" t="s">
        <v>289</v>
      </c>
      <c r="H15">
        <v>7</v>
      </c>
      <c r="I15" t="s">
        <v>290</v>
      </c>
      <c r="J15" t="s">
        <v>318</v>
      </c>
      <c r="K15">
        <v>1</v>
      </c>
      <c r="L15" s="3">
        <v>41443</v>
      </c>
      <c r="M15" t="s">
        <v>69</v>
      </c>
      <c r="N15" s="7">
        <v>16.920300000000001</v>
      </c>
      <c r="O15" t="s">
        <v>41</v>
      </c>
      <c r="P15" t="s">
        <v>78</v>
      </c>
    </row>
    <row r="16" spans="1:16" x14ac:dyDescent="0.2">
      <c r="A16" t="s">
        <v>348</v>
      </c>
      <c r="B16">
        <v>7680</v>
      </c>
      <c r="C16" t="s">
        <v>280</v>
      </c>
      <c r="D16" t="str">
        <f>VLOOKUP(C:C, [1]Data!$1:$1048576, 3,)</f>
        <v>Certified</v>
      </c>
      <c r="E16">
        <f>VLOOKUP(C:C, [1]Data!$1:$1048576, 5, FALSE)</f>
        <v>2</v>
      </c>
      <c r="F16" t="s">
        <v>260</v>
      </c>
      <c r="G16" t="s">
        <v>289</v>
      </c>
      <c r="H16">
        <v>7</v>
      </c>
      <c r="I16" t="s">
        <v>290</v>
      </c>
      <c r="J16" t="s">
        <v>318</v>
      </c>
      <c r="K16">
        <v>1</v>
      </c>
      <c r="L16" s="3">
        <v>41444</v>
      </c>
      <c r="M16" t="s">
        <v>3</v>
      </c>
      <c r="N16" s="7">
        <v>12.005100000000001</v>
      </c>
      <c r="O16" t="s">
        <v>4</v>
      </c>
      <c r="P16" t="s">
        <v>16</v>
      </c>
    </row>
    <row r="17" spans="1:16" x14ac:dyDescent="0.2">
      <c r="A17" t="s">
        <v>348</v>
      </c>
      <c r="B17">
        <v>852</v>
      </c>
      <c r="C17" t="s">
        <v>273</v>
      </c>
      <c r="D17" t="str">
        <f>VLOOKUP(C:C, [1]Data!$1:$1048576, 3,)</f>
        <v>Certified</v>
      </c>
      <c r="E17">
        <f>VLOOKUP(C:C, [1]Data!$1:$1048576, 5, FALSE)</f>
        <v>2</v>
      </c>
      <c r="F17" t="s">
        <v>260</v>
      </c>
      <c r="G17" t="s">
        <v>289</v>
      </c>
      <c r="H17">
        <v>9</v>
      </c>
      <c r="I17" t="s">
        <v>290</v>
      </c>
      <c r="J17" t="s">
        <v>316</v>
      </c>
      <c r="K17">
        <v>6</v>
      </c>
      <c r="L17" s="3">
        <v>41456</v>
      </c>
      <c r="M17" s="5" t="s">
        <v>178</v>
      </c>
      <c r="N17" s="7">
        <v>11.004300000000001</v>
      </c>
      <c r="O17" s="5" t="s">
        <v>179</v>
      </c>
      <c r="P17" s="5" t="s">
        <v>184</v>
      </c>
    </row>
    <row r="18" spans="1:16" x14ac:dyDescent="0.2">
      <c r="A18" t="s">
        <v>348</v>
      </c>
      <c r="B18">
        <v>852</v>
      </c>
      <c r="C18" t="s">
        <v>273</v>
      </c>
      <c r="D18" t="str">
        <f>VLOOKUP(C:C, [1]Data!$1:$1048576, 3,)</f>
        <v>Certified</v>
      </c>
      <c r="E18">
        <f>VLOOKUP(C:C, [1]Data!$1:$1048576, 5, FALSE)</f>
        <v>2</v>
      </c>
      <c r="F18" t="s">
        <v>260</v>
      </c>
      <c r="G18" t="s">
        <v>289</v>
      </c>
      <c r="H18">
        <v>9</v>
      </c>
      <c r="I18" t="s">
        <v>290</v>
      </c>
      <c r="J18" t="s">
        <v>316</v>
      </c>
      <c r="K18">
        <v>6</v>
      </c>
      <c r="L18" s="3">
        <v>41456</v>
      </c>
      <c r="M18" s="5" t="s">
        <v>178</v>
      </c>
      <c r="N18" s="7">
        <v>15.395</v>
      </c>
      <c r="O18" s="5" t="s">
        <v>179</v>
      </c>
      <c r="P18" s="5" t="s">
        <v>184</v>
      </c>
    </row>
    <row r="19" spans="1:16" x14ac:dyDescent="0.2">
      <c r="A19" t="s">
        <v>348</v>
      </c>
      <c r="B19">
        <v>6794</v>
      </c>
      <c r="C19" t="s">
        <v>273</v>
      </c>
      <c r="D19" t="str">
        <f>VLOOKUP(C:C, [1]Data!$1:$1048576, 3,)</f>
        <v>Certified</v>
      </c>
      <c r="E19">
        <f>VLOOKUP(C:C, [1]Data!$1:$1048576, 5, FALSE)</f>
        <v>2</v>
      </c>
      <c r="F19" t="s">
        <v>260</v>
      </c>
      <c r="G19" t="s">
        <v>289</v>
      </c>
      <c r="H19">
        <v>9</v>
      </c>
      <c r="I19" t="s">
        <v>290</v>
      </c>
      <c r="J19" t="s">
        <v>316</v>
      </c>
      <c r="K19">
        <v>5</v>
      </c>
      <c r="L19" s="3">
        <v>41456</v>
      </c>
      <c r="M19" s="5" t="s">
        <v>178</v>
      </c>
      <c r="N19" s="7">
        <v>4.3009000000000004</v>
      </c>
      <c r="O19" s="5" t="s">
        <v>179</v>
      </c>
      <c r="P19" s="5" t="s">
        <v>184</v>
      </c>
    </row>
    <row r="20" spans="1:16" x14ac:dyDescent="0.2">
      <c r="A20" t="s">
        <v>348</v>
      </c>
      <c r="B20">
        <v>646</v>
      </c>
      <c r="C20" t="s">
        <v>273</v>
      </c>
      <c r="D20" t="str">
        <f>VLOOKUP(C:C, [1]Data!$1:$1048576, 3,)</f>
        <v>Certified</v>
      </c>
      <c r="E20">
        <f>VLOOKUP(C:C, [1]Data!$1:$1048576, 5, FALSE)</f>
        <v>2</v>
      </c>
      <c r="F20" t="s">
        <v>260</v>
      </c>
      <c r="G20" t="s">
        <v>289</v>
      </c>
      <c r="H20">
        <v>9</v>
      </c>
      <c r="I20" t="s">
        <v>290</v>
      </c>
      <c r="J20" t="s">
        <v>316</v>
      </c>
      <c r="K20">
        <v>4</v>
      </c>
      <c r="L20" s="3">
        <v>41458</v>
      </c>
      <c r="M20" s="5" t="s">
        <v>178</v>
      </c>
      <c r="N20" s="7">
        <v>5.6146000000000003</v>
      </c>
      <c r="O20" s="5" t="s">
        <v>179</v>
      </c>
      <c r="P20" s="5" t="s">
        <v>184</v>
      </c>
    </row>
    <row r="21" spans="1:16" x14ac:dyDescent="0.2">
      <c r="A21" t="s">
        <v>348</v>
      </c>
      <c r="B21">
        <v>4454</v>
      </c>
      <c r="C21" t="s">
        <v>273</v>
      </c>
      <c r="D21" t="str">
        <f>VLOOKUP(C:C, [1]Data!$1:$1048576, 3,)</f>
        <v>Certified</v>
      </c>
      <c r="E21">
        <f>VLOOKUP(C:C, [1]Data!$1:$1048576, 5, FALSE)</f>
        <v>2</v>
      </c>
      <c r="F21" t="s">
        <v>260</v>
      </c>
      <c r="G21" t="s">
        <v>289</v>
      </c>
      <c r="H21">
        <v>9</v>
      </c>
      <c r="I21" t="s">
        <v>290</v>
      </c>
      <c r="J21" t="s">
        <v>316</v>
      </c>
      <c r="K21">
        <v>1</v>
      </c>
      <c r="L21" s="3">
        <v>41459</v>
      </c>
      <c r="M21" s="5" t="s">
        <v>221</v>
      </c>
      <c r="N21" s="7">
        <v>6.1973000000000003</v>
      </c>
      <c r="O21" s="5" t="s">
        <v>179</v>
      </c>
      <c r="P21" s="5" t="s">
        <v>184</v>
      </c>
    </row>
    <row r="22" spans="1:16" x14ac:dyDescent="0.2">
      <c r="A22" t="s">
        <v>348</v>
      </c>
      <c r="B22">
        <v>4454</v>
      </c>
      <c r="C22" t="s">
        <v>273</v>
      </c>
      <c r="D22" t="str">
        <f>VLOOKUP(C:C, [1]Data!$1:$1048576, 3,)</f>
        <v>Certified</v>
      </c>
      <c r="E22">
        <f>VLOOKUP(C:C, [1]Data!$1:$1048576, 5, FALSE)</f>
        <v>2</v>
      </c>
      <c r="F22" t="s">
        <v>260</v>
      </c>
      <c r="G22" t="s">
        <v>289</v>
      </c>
      <c r="H22">
        <v>9</v>
      </c>
      <c r="I22" t="s">
        <v>290</v>
      </c>
      <c r="J22" t="s">
        <v>316</v>
      </c>
      <c r="K22">
        <v>1</v>
      </c>
      <c r="L22" s="3">
        <v>41459</v>
      </c>
      <c r="M22" s="5" t="s">
        <v>221</v>
      </c>
      <c r="N22" s="7">
        <v>4.9196999999999997</v>
      </c>
      <c r="O22" s="5" t="s">
        <v>179</v>
      </c>
      <c r="P22" s="5" t="s">
        <v>184</v>
      </c>
    </row>
    <row r="23" spans="1:16" x14ac:dyDescent="0.2">
      <c r="A23" t="s">
        <v>348</v>
      </c>
      <c r="B23">
        <v>646</v>
      </c>
      <c r="C23" t="s">
        <v>273</v>
      </c>
      <c r="D23" t="str">
        <f>VLOOKUP(C:C, [1]Data!$1:$1048576, 3,)</f>
        <v>Certified</v>
      </c>
      <c r="E23">
        <f>VLOOKUP(C:C, [1]Data!$1:$1048576, 5, FALSE)</f>
        <v>2</v>
      </c>
      <c r="F23" t="s">
        <v>260</v>
      </c>
      <c r="G23" t="s">
        <v>289</v>
      </c>
      <c r="H23">
        <v>9</v>
      </c>
      <c r="I23" t="s">
        <v>290</v>
      </c>
      <c r="J23" t="s">
        <v>316</v>
      </c>
      <c r="K23">
        <v>4</v>
      </c>
      <c r="L23" s="3">
        <v>41459</v>
      </c>
      <c r="M23" s="5" t="s">
        <v>221</v>
      </c>
      <c r="N23" s="7">
        <v>5.5622999999999996</v>
      </c>
      <c r="O23" s="5" t="s">
        <v>181</v>
      </c>
      <c r="P23" s="5" t="s">
        <v>255</v>
      </c>
    </row>
    <row r="24" spans="1:16" x14ac:dyDescent="0.2">
      <c r="A24" t="s">
        <v>348</v>
      </c>
      <c r="B24">
        <v>4454</v>
      </c>
      <c r="C24" t="s">
        <v>273</v>
      </c>
      <c r="D24" t="str">
        <f>VLOOKUP(C:C, [1]Data!$1:$1048576, 3,)</f>
        <v>Certified</v>
      </c>
      <c r="E24">
        <f>VLOOKUP(C:C, [1]Data!$1:$1048576, 5, FALSE)</f>
        <v>2</v>
      </c>
      <c r="F24" t="s">
        <v>260</v>
      </c>
      <c r="G24" t="s">
        <v>289</v>
      </c>
      <c r="H24">
        <v>9</v>
      </c>
      <c r="I24" t="s">
        <v>290</v>
      </c>
      <c r="J24" t="s">
        <v>316</v>
      </c>
      <c r="K24">
        <v>1</v>
      </c>
      <c r="L24" s="3">
        <v>41460</v>
      </c>
      <c r="M24" s="5" t="s">
        <v>221</v>
      </c>
      <c r="N24" s="7">
        <v>4.6767000000000003</v>
      </c>
      <c r="O24" s="5" t="s">
        <v>181</v>
      </c>
      <c r="P24" s="5" t="s">
        <v>238</v>
      </c>
    </row>
    <row r="25" spans="1:16" x14ac:dyDescent="0.2">
      <c r="A25" t="s">
        <v>348</v>
      </c>
      <c r="B25">
        <v>9872</v>
      </c>
      <c r="C25" t="s">
        <v>283</v>
      </c>
      <c r="D25" t="str">
        <f>VLOOKUP(C:C, [1]Data!$1:$1048576, 3,)</f>
        <v>OP</v>
      </c>
      <c r="E25">
        <f>VLOOKUP(C:C, [1]Data!$1:$1048576, 5, FALSE)</f>
        <v>2</v>
      </c>
      <c r="F25" t="s">
        <v>260</v>
      </c>
      <c r="G25" t="s">
        <v>257</v>
      </c>
      <c r="H25">
        <v>3</v>
      </c>
      <c r="I25" t="s">
        <v>292</v>
      </c>
      <c r="J25" t="s">
        <v>317</v>
      </c>
      <c r="K25">
        <v>3</v>
      </c>
      <c r="L25" s="3">
        <v>42907</v>
      </c>
      <c r="M25" t="s">
        <v>178</v>
      </c>
      <c r="N25" s="7">
        <v>7.4646999999999997</v>
      </c>
      <c r="O25" t="s">
        <v>181</v>
      </c>
      <c r="P25" t="s">
        <v>192</v>
      </c>
    </row>
    <row r="26" spans="1:16" x14ac:dyDescent="0.2">
      <c r="A26" t="s">
        <v>348</v>
      </c>
      <c r="B26">
        <v>3860</v>
      </c>
      <c r="C26" t="s">
        <v>283</v>
      </c>
      <c r="D26" t="str">
        <f>VLOOKUP(C:C, [1]Data!$1:$1048576, 3,)</f>
        <v>OP</v>
      </c>
      <c r="E26">
        <f>VLOOKUP(C:C, [1]Data!$1:$1048576, 5, FALSE)</f>
        <v>2</v>
      </c>
      <c r="F26" t="s">
        <v>260</v>
      </c>
      <c r="G26" t="s">
        <v>257</v>
      </c>
      <c r="H26">
        <v>3</v>
      </c>
      <c r="I26" t="s">
        <v>292</v>
      </c>
      <c r="J26" t="s">
        <v>317</v>
      </c>
      <c r="K26">
        <v>6</v>
      </c>
      <c r="L26" s="3">
        <v>41447</v>
      </c>
      <c r="M26" t="s">
        <v>178</v>
      </c>
      <c r="N26" s="7">
        <v>7.3406000000000002</v>
      </c>
      <c r="O26" t="s">
        <v>181</v>
      </c>
      <c r="P26" t="s">
        <v>211</v>
      </c>
    </row>
    <row r="27" spans="1:16" x14ac:dyDescent="0.2">
      <c r="A27" t="s">
        <v>348</v>
      </c>
      <c r="B27">
        <v>9872</v>
      </c>
      <c r="C27" t="s">
        <v>283</v>
      </c>
      <c r="D27" t="str">
        <f>VLOOKUP(C:C, [1]Data!$1:$1048576, 3,)</f>
        <v>OP</v>
      </c>
      <c r="E27">
        <f>VLOOKUP(C:C, [1]Data!$1:$1048576, 5, FALSE)</f>
        <v>2</v>
      </c>
      <c r="F27" t="s">
        <v>260</v>
      </c>
      <c r="G27" t="s">
        <v>257</v>
      </c>
      <c r="H27">
        <v>3</v>
      </c>
      <c r="I27" t="s">
        <v>292</v>
      </c>
      <c r="J27" t="s">
        <v>317</v>
      </c>
      <c r="K27">
        <v>3</v>
      </c>
      <c r="L27" s="3">
        <v>41447</v>
      </c>
      <c r="M27" t="s">
        <v>178</v>
      </c>
      <c r="N27" s="7">
        <v>5.2723000000000004</v>
      </c>
      <c r="O27" t="s">
        <v>181</v>
      </c>
      <c r="P27" t="s">
        <v>196</v>
      </c>
    </row>
    <row r="28" spans="1:16" x14ac:dyDescent="0.2">
      <c r="A28" t="s">
        <v>348</v>
      </c>
      <c r="B28">
        <v>9872</v>
      </c>
      <c r="C28" t="s">
        <v>283</v>
      </c>
      <c r="D28" t="str">
        <f>VLOOKUP(C:C, [1]Data!$1:$1048576, 3,)</f>
        <v>OP</v>
      </c>
      <c r="E28">
        <f>VLOOKUP(C:C, [1]Data!$1:$1048576, 5, FALSE)</f>
        <v>2</v>
      </c>
      <c r="F28" t="s">
        <v>260</v>
      </c>
      <c r="G28" t="s">
        <v>257</v>
      </c>
      <c r="H28">
        <v>3</v>
      </c>
      <c r="I28" t="s">
        <v>292</v>
      </c>
      <c r="J28" t="s">
        <v>317</v>
      </c>
      <c r="K28">
        <v>3</v>
      </c>
      <c r="L28" s="3">
        <v>41447</v>
      </c>
      <c r="M28" t="s">
        <v>178</v>
      </c>
      <c r="N28" s="7">
        <v>5.9189999999999996</v>
      </c>
      <c r="O28" t="s">
        <v>181</v>
      </c>
      <c r="P28" t="s">
        <v>194</v>
      </c>
    </row>
    <row r="29" spans="1:16" x14ac:dyDescent="0.2">
      <c r="A29" t="s">
        <v>348</v>
      </c>
      <c r="B29">
        <v>760</v>
      </c>
      <c r="C29" t="s">
        <v>283</v>
      </c>
      <c r="D29" t="str">
        <f>VLOOKUP(C:C, [1]Data!$1:$1048576, 3,)</f>
        <v>OP</v>
      </c>
      <c r="E29">
        <f>VLOOKUP(C:C, [1]Data!$1:$1048576, 5, FALSE)</f>
        <v>2</v>
      </c>
      <c r="F29" t="s">
        <v>260</v>
      </c>
      <c r="G29" t="s">
        <v>257</v>
      </c>
      <c r="H29">
        <v>3</v>
      </c>
      <c r="I29" t="s">
        <v>292</v>
      </c>
      <c r="J29" t="s">
        <v>317</v>
      </c>
      <c r="K29">
        <v>4</v>
      </c>
      <c r="L29" s="3">
        <v>41447</v>
      </c>
      <c r="M29" t="s">
        <v>178</v>
      </c>
      <c r="N29" s="7">
        <v>3.2995999999999999</v>
      </c>
      <c r="O29" t="s">
        <v>181</v>
      </c>
      <c r="P29" t="s">
        <v>194</v>
      </c>
    </row>
    <row r="30" spans="1:16" x14ac:dyDescent="0.2">
      <c r="A30" t="s">
        <v>348</v>
      </c>
      <c r="B30">
        <v>760</v>
      </c>
      <c r="C30" t="s">
        <v>283</v>
      </c>
      <c r="D30" t="str">
        <f>VLOOKUP(C:C, [1]Data!$1:$1048576, 3,)</f>
        <v>OP</v>
      </c>
      <c r="E30">
        <f>VLOOKUP(C:C, [1]Data!$1:$1048576, 5, FALSE)</f>
        <v>2</v>
      </c>
      <c r="F30" t="s">
        <v>260</v>
      </c>
      <c r="G30" t="s">
        <v>257</v>
      </c>
      <c r="H30">
        <v>3</v>
      </c>
      <c r="I30" t="s">
        <v>292</v>
      </c>
      <c r="J30" t="s">
        <v>317</v>
      </c>
      <c r="K30">
        <v>4</v>
      </c>
      <c r="L30" s="3">
        <v>41447</v>
      </c>
      <c r="M30" t="s">
        <v>178</v>
      </c>
      <c r="N30" s="7">
        <v>6.7191000000000001</v>
      </c>
      <c r="O30" t="s">
        <v>179</v>
      </c>
      <c r="P30" t="s">
        <v>184</v>
      </c>
    </row>
    <row r="31" spans="1:16" x14ac:dyDescent="0.2">
      <c r="A31" t="s">
        <v>348</v>
      </c>
      <c r="B31">
        <v>9907</v>
      </c>
      <c r="C31" t="s">
        <v>267</v>
      </c>
      <c r="D31" t="str">
        <f>VLOOKUP(C:C, [1]Data!$1:$1048576, 3,)</f>
        <v>Certified</v>
      </c>
      <c r="E31">
        <f>VLOOKUP(C:C, [1]Data!$1:$1048576, 5, FALSE)</f>
        <v>2</v>
      </c>
      <c r="F31" t="s">
        <v>260</v>
      </c>
      <c r="G31" t="s">
        <v>257</v>
      </c>
      <c r="H31">
        <v>7</v>
      </c>
      <c r="I31" t="s">
        <v>292</v>
      </c>
      <c r="J31" t="s">
        <v>318</v>
      </c>
      <c r="K31">
        <v>6</v>
      </c>
      <c r="L31" s="3">
        <v>41443</v>
      </c>
      <c r="M31" t="s">
        <v>69</v>
      </c>
      <c r="N31" s="7">
        <v>15.6744</v>
      </c>
      <c r="O31" t="s">
        <v>49</v>
      </c>
      <c r="P31" t="s">
        <v>45</v>
      </c>
    </row>
    <row r="32" spans="1:16" x14ac:dyDescent="0.2">
      <c r="A32" t="s">
        <v>348</v>
      </c>
      <c r="B32">
        <v>8685</v>
      </c>
      <c r="C32" t="s">
        <v>267</v>
      </c>
      <c r="D32" t="str">
        <f>VLOOKUP(C:C, [1]Data!$1:$1048576, 3,)</f>
        <v>Certified</v>
      </c>
      <c r="E32">
        <f>VLOOKUP(C:C, [1]Data!$1:$1048576, 5, FALSE)</f>
        <v>2</v>
      </c>
      <c r="F32" t="s">
        <v>260</v>
      </c>
      <c r="G32" t="s">
        <v>257</v>
      </c>
      <c r="H32">
        <v>7</v>
      </c>
      <c r="I32" t="s">
        <v>292</v>
      </c>
      <c r="J32" t="s">
        <v>318</v>
      </c>
      <c r="K32">
        <v>2</v>
      </c>
      <c r="L32" s="3">
        <v>41443</v>
      </c>
      <c r="M32" t="s">
        <v>69</v>
      </c>
      <c r="N32" s="7">
        <v>11.303599999999999</v>
      </c>
      <c r="O32" t="s">
        <v>47</v>
      </c>
      <c r="P32" t="s">
        <v>79</v>
      </c>
    </row>
    <row r="33" spans="1:16" x14ac:dyDescent="0.2">
      <c r="A33" t="s">
        <v>348</v>
      </c>
      <c r="B33">
        <v>7851</v>
      </c>
      <c r="C33" t="s">
        <v>267</v>
      </c>
      <c r="D33" t="str">
        <f>VLOOKUP(C:C, [1]Data!$1:$1048576, 3,)</f>
        <v>Certified</v>
      </c>
      <c r="E33">
        <f>VLOOKUP(C:C, [1]Data!$1:$1048576, 5, FALSE)</f>
        <v>2</v>
      </c>
      <c r="F33" t="s">
        <v>260</v>
      </c>
      <c r="G33" t="s">
        <v>257</v>
      </c>
      <c r="H33">
        <v>7</v>
      </c>
      <c r="I33" t="s">
        <v>292</v>
      </c>
      <c r="J33" t="s">
        <v>318</v>
      </c>
      <c r="K33">
        <v>5</v>
      </c>
      <c r="L33" s="3">
        <v>41444</v>
      </c>
      <c r="M33" t="s">
        <v>171</v>
      </c>
      <c r="N33" s="7">
        <v>10.6753</v>
      </c>
      <c r="O33" t="s">
        <v>105</v>
      </c>
      <c r="P33" t="s">
        <v>106</v>
      </c>
    </row>
    <row r="34" spans="1:16" x14ac:dyDescent="0.2">
      <c r="A34" t="s">
        <v>348</v>
      </c>
      <c r="B34">
        <v>6531</v>
      </c>
      <c r="C34" t="s">
        <v>267</v>
      </c>
      <c r="D34" t="str">
        <f>VLOOKUP(C:C, [1]Data!$1:$1048576, 3,)</f>
        <v>Certified</v>
      </c>
      <c r="E34">
        <f>VLOOKUP(C:C, [1]Data!$1:$1048576, 5, FALSE)</f>
        <v>2</v>
      </c>
      <c r="F34" t="s">
        <v>260</v>
      </c>
      <c r="G34" t="s">
        <v>257</v>
      </c>
      <c r="H34">
        <v>7</v>
      </c>
      <c r="I34" t="s">
        <v>292</v>
      </c>
      <c r="J34" t="s">
        <v>318</v>
      </c>
      <c r="K34">
        <v>3</v>
      </c>
      <c r="L34" s="3">
        <v>41444</v>
      </c>
      <c r="M34" t="s">
        <v>3</v>
      </c>
      <c r="N34" s="7">
        <v>14.235099999999999</v>
      </c>
      <c r="O34" t="s">
        <v>7</v>
      </c>
      <c r="P34" t="s">
        <v>14</v>
      </c>
    </row>
    <row r="35" spans="1:16" x14ac:dyDescent="0.2">
      <c r="A35" t="s">
        <v>348</v>
      </c>
      <c r="B35">
        <v>936</v>
      </c>
      <c r="C35" t="s">
        <v>267</v>
      </c>
      <c r="D35" t="str">
        <f>VLOOKUP(C:C, [1]Data!$1:$1048576, 3,)</f>
        <v>Certified</v>
      </c>
      <c r="E35">
        <f>VLOOKUP(C:C, [1]Data!$1:$1048576, 5, FALSE)</f>
        <v>2</v>
      </c>
      <c r="F35" t="s">
        <v>260</v>
      </c>
      <c r="G35" t="s">
        <v>257</v>
      </c>
      <c r="H35">
        <v>7</v>
      </c>
      <c r="I35" t="s">
        <v>292</v>
      </c>
      <c r="J35" t="s">
        <v>318</v>
      </c>
      <c r="K35">
        <v>4</v>
      </c>
      <c r="L35" s="3">
        <v>42907</v>
      </c>
      <c r="M35" t="s">
        <v>178</v>
      </c>
      <c r="N35" s="7">
        <v>15.7163</v>
      </c>
      <c r="O35" t="s">
        <v>181</v>
      </c>
      <c r="P35" t="s">
        <v>185</v>
      </c>
    </row>
    <row r="36" spans="1:16" x14ac:dyDescent="0.2">
      <c r="A36" t="s">
        <v>348</v>
      </c>
      <c r="B36">
        <v>3521</v>
      </c>
      <c r="C36" t="s">
        <v>267</v>
      </c>
      <c r="D36" t="str">
        <f>VLOOKUP(C:C, [1]Data!$1:$1048576, 3,)</f>
        <v>Certified</v>
      </c>
      <c r="E36">
        <f>VLOOKUP(C:C, [1]Data!$1:$1048576, 5, FALSE)</f>
        <v>2</v>
      </c>
      <c r="F36" t="s">
        <v>260</v>
      </c>
      <c r="G36" t="s">
        <v>257</v>
      </c>
      <c r="H36">
        <v>7</v>
      </c>
      <c r="I36" t="s">
        <v>292</v>
      </c>
      <c r="J36" t="s">
        <v>318</v>
      </c>
      <c r="K36">
        <v>1</v>
      </c>
      <c r="L36" s="3">
        <v>42907</v>
      </c>
      <c r="M36" t="s">
        <v>178</v>
      </c>
      <c r="N36" s="7">
        <v>6.5270000000000001</v>
      </c>
      <c r="O36" t="s">
        <v>181</v>
      </c>
      <c r="P36" t="s">
        <v>194</v>
      </c>
    </row>
    <row r="37" spans="1:16" x14ac:dyDescent="0.2">
      <c r="A37" t="s">
        <v>348</v>
      </c>
      <c r="B37">
        <v>7851</v>
      </c>
      <c r="C37" t="s">
        <v>267</v>
      </c>
      <c r="D37" t="str">
        <f>VLOOKUP(C:C, [1]Data!$1:$1048576, 3,)</f>
        <v>Certified</v>
      </c>
      <c r="E37">
        <f>VLOOKUP(C:C, [1]Data!$1:$1048576, 5, FALSE)</f>
        <v>2</v>
      </c>
      <c r="F37" t="s">
        <v>260</v>
      </c>
      <c r="G37" t="s">
        <v>257</v>
      </c>
      <c r="H37">
        <v>7</v>
      </c>
      <c r="I37" t="s">
        <v>292</v>
      </c>
      <c r="J37" t="s">
        <v>318</v>
      </c>
      <c r="K37">
        <v>5</v>
      </c>
      <c r="L37" s="3">
        <v>42907</v>
      </c>
      <c r="M37" t="s">
        <v>178</v>
      </c>
      <c r="N37" s="7">
        <v>8.7269000000000005</v>
      </c>
      <c r="O37" t="s">
        <v>181</v>
      </c>
      <c r="P37" t="s">
        <v>194</v>
      </c>
    </row>
    <row r="38" spans="1:16" x14ac:dyDescent="0.2">
      <c r="A38" t="s">
        <v>348</v>
      </c>
      <c r="B38">
        <v>5585</v>
      </c>
      <c r="C38" t="s">
        <v>277</v>
      </c>
      <c r="D38" t="str">
        <f>VLOOKUP(C:C, [1]Data!$1:$1048576, 3,)</f>
        <v>OP</v>
      </c>
      <c r="E38">
        <f>VLOOKUP(C:C, [1]Data!$1:$1048576, 5, FALSE)</f>
        <v>3</v>
      </c>
      <c r="F38" t="s">
        <v>260</v>
      </c>
      <c r="G38" t="s">
        <v>257</v>
      </c>
      <c r="H38">
        <v>6</v>
      </c>
      <c r="I38" t="s">
        <v>292</v>
      </c>
      <c r="J38" t="s">
        <v>317</v>
      </c>
      <c r="K38">
        <v>1</v>
      </c>
      <c r="L38" s="3">
        <v>41436</v>
      </c>
      <c r="M38" t="s">
        <v>128</v>
      </c>
      <c r="N38" s="7">
        <v>3.0918000000000001</v>
      </c>
      <c r="O38" t="s">
        <v>1</v>
      </c>
      <c r="P38" t="s">
        <v>98</v>
      </c>
    </row>
    <row r="39" spans="1:16" x14ac:dyDescent="0.2">
      <c r="A39" t="s">
        <v>348</v>
      </c>
      <c r="B39">
        <v>1338</v>
      </c>
      <c r="C39" t="s">
        <v>277</v>
      </c>
      <c r="D39" t="str">
        <f>VLOOKUP(C:C, [1]Data!$1:$1048576, 3,)</f>
        <v>OP</v>
      </c>
      <c r="E39">
        <f>VLOOKUP(C:C, [1]Data!$1:$1048576, 5, FALSE)</f>
        <v>3</v>
      </c>
      <c r="F39" t="s">
        <v>260</v>
      </c>
      <c r="G39" t="s">
        <v>257</v>
      </c>
      <c r="H39">
        <v>6</v>
      </c>
      <c r="I39" t="s">
        <v>292</v>
      </c>
      <c r="J39" t="s">
        <v>317</v>
      </c>
      <c r="K39">
        <v>5</v>
      </c>
      <c r="L39" s="3">
        <v>41437</v>
      </c>
      <c r="M39" t="s">
        <v>141</v>
      </c>
      <c r="N39" s="7">
        <v>6.13</v>
      </c>
      <c r="O39" t="s">
        <v>145</v>
      </c>
      <c r="P39" t="s">
        <v>146</v>
      </c>
    </row>
    <row r="40" spans="1:16" x14ac:dyDescent="0.2">
      <c r="A40" t="s">
        <v>348</v>
      </c>
      <c r="B40">
        <v>6126</v>
      </c>
      <c r="C40" t="s">
        <v>277</v>
      </c>
      <c r="D40" t="str">
        <f>VLOOKUP(C:C, [1]Data!$1:$1048576, 3,)</f>
        <v>OP</v>
      </c>
      <c r="E40">
        <f>VLOOKUP(C:C, [1]Data!$1:$1048576, 5, FALSE)</f>
        <v>3</v>
      </c>
      <c r="F40" t="s">
        <v>260</v>
      </c>
      <c r="G40" t="s">
        <v>257</v>
      </c>
      <c r="H40">
        <v>6</v>
      </c>
      <c r="I40" t="s">
        <v>292</v>
      </c>
      <c r="J40" t="s">
        <v>317</v>
      </c>
      <c r="K40">
        <v>6</v>
      </c>
      <c r="L40" s="3">
        <v>41437</v>
      </c>
      <c r="M40" t="s">
        <v>141</v>
      </c>
      <c r="N40" s="7">
        <v>12.6472</v>
      </c>
      <c r="O40" t="s">
        <v>150</v>
      </c>
      <c r="P40" t="s">
        <v>151</v>
      </c>
    </row>
    <row r="41" spans="1:16" x14ac:dyDescent="0.2">
      <c r="A41" t="s">
        <v>348</v>
      </c>
      <c r="B41">
        <v>7870</v>
      </c>
      <c r="C41" t="s">
        <v>277</v>
      </c>
      <c r="D41" t="str">
        <f>VLOOKUP(C:C, [1]Data!$1:$1048576, 3,)</f>
        <v>OP</v>
      </c>
      <c r="E41">
        <f>VLOOKUP(C:C, [1]Data!$1:$1048576, 5, FALSE)</f>
        <v>3</v>
      </c>
      <c r="F41" t="s">
        <v>260</v>
      </c>
      <c r="G41" t="s">
        <v>257</v>
      </c>
      <c r="H41">
        <v>6</v>
      </c>
      <c r="I41" t="s">
        <v>292</v>
      </c>
      <c r="J41" t="s">
        <v>317</v>
      </c>
      <c r="K41">
        <v>3</v>
      </c>
      <c r="L41" s="3">
        <v>41437</v>
      </c>
      <c r="M41" t="s">
        <v>141</v>
      </c>
      <c r="N41" s="7">
        <v>10.4291</v>
      </c>
      <c r="O41" t="s">
        <v>139</v>
      </c>
      <c r="P41" t="s">
        <v>157</v>
      </c>
    </row>
    <row r="42" spans="1:16" x14ac:dyDescent="0.2">
      <c r="A42" t="s">
        <v>348</v>
      </c>
      <c r="B42">
        <v>5585</v>
      </c>
      <c r="C42" t="s">
        <v>277</v>
      </c>
      <c r="D42" t="str">
        <f>VLOOKUP(C:C, [1]Data!$1:$1048576, 3,)</f>
        <v>OP</v>
      </c>
      <c r="E42">
        <f>VLOOKUP(C:C, [1]Data!$1:$1048576, 5, FALSE)</f>
        <v>3</v>
      </c>
      <c r="F42" t="s">
        <v>260</v>
      </c>
      <c r="G42" t="s">
        <v>257</v>
      </c>
      <c r="H42">
        <v>6</v>
      </c>
      <c r="I42" t="s">
        <v>292</v>
      </c>
      <c r="J42" t="s">
        <v>317</v>
      </c>
      <c r="K42">
        <v>1</v>
      </c>
      <c r="L42" s="3">
        <v>41439</v>
      </c>
      <c r="M42" t="s">
        <v>164</v>
      </c>
      <c r="N42" s="7">
        <v>3.3523999999999998</v>
      </c>
      <c r="O42" t="s">
        <v>82</v>
      </c>
      <c r="P42" t="s">
        <v>39</v>
      </c>
    </row>
    <row r="43" spans="1:16" x14ac:dyDescent="0.2">
      <c r="A43" t="s">
        <v>348</v>
      </c>
      <c r="B43">
        <v>6126</v>
      </c>
      <c r="C43" t="s">
        <v>277</v>
      </c>
      <c r="D43" t="str">
        <f>VLOOKUP(C:C, [1]Data!$1:$1048576, 3,)</f>
        <v>OP</v>
      </c>
      <c r="E43">
        <f>VLOOKUP(C:C, [1]Data!$1:$1048576, 5, FALSE)</f>
        <v>3</v>
      </c>
      <c r="F43" t="s">
        <v>260</v>
      </c>
      <c r="G43" t="s">
        <v>257</v>
      </c>
      <c r="H43">
        <v>6</v>
      </c>
      <c r="I43" t="s">
        <v>292</v>
      </c>
      <c r="J43" t="s">
        <v>317</v>
      </c>
      <c r="K43">
        <v>6</v>
      </c>
      <c r="L43" s="3">
        <v>41441</v>
      </c>
      <c r="M43" t="s">
        <v>40</v>
      </c>
      <c r="N43" s="7">
        <v>9.32</v>
      </c>
      <c r="O43" t="s">
        <v>47</v>
      </c>
      <c r="P43" t="s">
        <v>48</v>
      </c>
    </row>
    <row r="44" spans="1:16" x14ac:dyDescent="0.2">
      <c r="A44" t="s">
        <v>348</v>
      </c>
      <c r="B44">
        <v>6172</v>
      </c>
      <c r="C44" t="s">
        <v>277</v>
      </c>
      <c r="D44" t="str">
        <f>VLOOKUP(C:C, [1]Data!$1:$1048576, 3,)</f>
        <v>OP</v>
      </c>
      <c r="E44">
        <f>VLOOKUP(C:C, [1]Data!$1:$1048576, 5, FALSE)</f>
        <v>3</v>
      </c>
      <c r="F44" t="s">
        <v>260</v>
      </c>
      <c r="G44" t="s">
        <v>257</v>
      </c>
      <c r="H44">
        <v>6</v>
      </c>
      <c r="I44" t="s">
        <v>292</v>
      </c>
      <c r="J44" t="s">
        <v>317</v>
      </c>
      <c r="K44">
        <v>2</v>
      </c>
      <c r="L44" s="3">
        <v>41441</v>
      </c>
      <c r="M44" t="s">
        <v>40</v>
      </c>
      <c r="N44" s="7">
        <v>7.0400999999999998</v>
      </c>
      <c r="O44" t="s">
        <v>51</v>
      </c>
      <c r="P44" t="s">
        <v>52</v>
      </c>
    </row>
    <row r="45" spans="1:16" x14ac:dyDescent="0.2">
      <c r="A45" t="s">
        <v>348</v>
      </c>
      <c r="B45">
        <v>3468</v>
      </c>
      <c r="C45" t="s">
        <v>268</v>
      </c>
      <c r="D45" t="str">
        <f>VLOOKUP(C:C, [1]Data!$1:$1048576, 3,)</f>
        <v>Certified</v>
      </c>
      <c r="E45">
        <f>VLOOKUP(C:C, [1]Data!$1:$1048576, 5, FALSE)</f>
        <v>6</v>
      </c>
      <c r="F45" t="s">
        <v>260</v>
      </c>
      <c r="G45" t="s">
        <v>289</v>
      </c>
      <c r="H45">
        <v>11</v>
      </c>
      <c r="I45" t="s">
        <v>290</v>
      </c>
      <c r="J45" t="s">
        <v>316</v>
      </c>
      <c r="K45">
        <v>3</v>
      </c>
      <c r="L45" s="3">
        <v>41444</v>
      </c>
      <c r="M45" t="s">
        <v>69</v>
      </c>
      <c r="N45" s="7">
        <v>16.433399999999999</v>
      </c>
      <c r="O45" t="s">
        <v>41</v>
      </c>
      <c r="P45" t="s">
        <v>36</v>
      </c>
    </row>
    <row r="46" spans="1:16" x14ac:dyDescent="0.2">
      <c r="A46" t="s">
        <v>348</v>
      </c>
      <c r="B46">
        <v>2948</v>
      </c>
      <c r="C46" t="s">
        <v>268</v>
      </c>
      <c r="D46" t="str">
        <f>VLOOKUP(C:C, [1]Data!$1:$1048576, 3,)</f>
        <v>Certified</v>
      </c>
      <c r="E46">
        <f>VLOOKUP(C:C, [1]Data!$1:$1048576, 5, FALSE)</f>
        <v>6</v>
      </c>
      <c r="F46" t="s">
        <v>260</v>
      </c>
      <c r="G46" t="s">
        <v>289</v>
      </c>
      <c r="H46">
        <v>11</v>
      </c>
      <c r="I46" t="s">
        <v>290</v>
      </c>
      <c r="J46" t="s">
        <v>316</v>
      </c>
      <c r="K46">
        <v>2</v>
      </c>
      <c r="L46" s="3">
        <v>41444</v>
      </c>
      <c r="M46" t="s">
        <v>69</v>
      </c>
      <c r="N46" s="7">
        <v>6.5488</v>
      </c>
      <c r="O46" t="s">
        <v>56</v>
      </c>
      <c r="P46" t="s">
        <v>45</v>
      </c>
    </row>
    <row r="47" spans="1:16" x14ac:dyDescent="0.2">
      <c r="A47" t="s">
        <v>348</v>
      </c>
      <c r="B47">
        <v>5514</v>
      </c>
      <c r="C47" t="s">
        <v>268</v>
      </c>
      <c r="D47" t="str">
        <f>VLOOKUP(C:C, [1]Data!$1:$1048576, 3,)</f>
        <v>Certified</v>
      </c>
      <c r="E47">
        <f>VLOOKUP(C:C, [1]Data!$1:$1048576, 5, FALSE)</f>
        <v>6</v>
      </c>
      <c r="F47" t="s">
        <v>260</v>
      </c>
      <c r="G47" t="s">
        <v>289</v>
      </c>
      <c r="H47">
        <v>11</v>
      </c>
      <c r="I47" t="s">
        <v>290</v>
      </c>
      <c r="J47" t="s">
        <v>316</v>
      </c>
      <c r="K47">
        <v>6</v>
      </c>
      <c r="L47" s="3">
        <v>42907</v>
      </c>
      <c r="M47" t="s">
        <v>178</v>
      </c>
      <c r="N47" s="7">
        <v>16.037600000000001</v>
      </c>
      <c r="O47" t="s">
        <v>179</v>
      </c>
      <c r="P47" t="s">
        <v>180</v>
      </c>
    </row>
    <row r="48" spans="1:16" x14ac:dyDescent="0.2">
      <c r="A48" t="s">
        <v>348</v>
      </c>
      <c r="B48">
        <v>668</v>
      </c>
      <c r="C48" t="s">
        <v>268</v>
      </c>
      <c r="D48" t="str">
        <f>VLOOKUP(C:C, [1]Data!$1:$1048576, 3,)</f>
        <v>Certified</v>
      </c>
      <c r="E48">
        <f>VLOOKUP(C:C, [1]Data!$1:$1048576, 5, FALSE)</f>
        <v>6</v>
      </c>
      <c r="F48" t="s">
        <v>260</v>
      </c>
      <c r="G48" t="s">
        <v>289</v>
      </c>
      <c r="H48">
        <v>11</v>
      </c>
      <c r="I48" t="s">
        <v>290</v>
      </c>
      <c r="J48" t="s">
        <v>316</v>
      </c>
      <c r="K48">
        <v>4</v>
      </c>
      <c r="L48" s="3">
        <v>42907</v>
      </c>
      <c r="M48" t="s">
        <v>178</v>
      </c>
      <c r="N48" s="7">
        <v>10.994899999999999</v>
      </c>
      <c r="O48" t="s">
        <v>181</v>
      </c>
      <c r="P48" s="4" t="s">
        <v>187</v>
      </c>
    </row>
    <row r="49" spans="1:16" x14ac:dyDescent="0.2">
      <c r="A49" t="s">
        <v>348</v>
      </c>
      <c r="B49">
        <v>717</v>
      </c>
      <c r="C49" t="s">
        <v>268</v>
      </c>
      <c r="D49" t="str">
        <f>VLOOKUP(C:C, [1]Data!$1:$1048576, 3,)</f>
        <v>Certified</v>
      </c>
      <c r="E49">
        <f>VLOOKUP(C:C, [1]Data!$1:$1048576, 5, FALSE)</f>
        <v>6</v>
      </c>
      <c r="F49" t="s">
        <v>260</v>
      </c>
      <c r="G49" t="s">
        <v>289</v>
      </c>
      <c r="H49">
        <v>11</v>
      </c>
      <c r="I49" t="s">
        <v>290</v>
      </c>
      <c r="J49" t="s">
        <v>316</v>
      </c>
      <c r="K49">
        <v>5</v>
      </c>
      <c r="L49" s="3">
        <v>42907</v>
      </c>
      <c r="M49" t="s">
        <v>178</v>
      </c>
      <c r="N49" s="7">
        <v>9.9666999999999994</v>
      </c>
      <c r="O49" t="s">
        <v>181</v>
      </c>
      <c r="P49" t="s">
        <v>201</v>
      </c>
    </row>
    <row r="50" spans="1:16" x14ac:dyDescent="0.2">
      <c r="A50" t="s">
        <v>348</v>
      </c>
      <c r="B50">
        <v>2948</v>
      </c>
      <c r="C50" t="s">
        <v>268</v>
      </c>
      <c r="D50" t="str">
        <f>VLOOKUP(C:C, [1]Data!$1:$1048576, 3,)</f>
        <v>Certified</v>
      </c>
      <c r="E50">
        <f>VLOOKUP(C:C, [1]Data!$1:$1048576, 5, FALSE)</f>
        <v>6</v>
      </c>
      <c r="F50" t="s">
        <v>260</v>
      </c>
      <c r="G50" t="s">
        <v>289</v>
      </c>
      <c r="H50">
        <v>11</v>
      </c>
      <c r="I50" t="s">
        <v>290</v>
      </c>
      <c r="J50" t="s">
        <v>316</v>
      </c>
      <c r="K50">
        <v>2</v>
      </c>
      <c r="L50" s="3">
        <v>41447</v>
      </c>
      <c r="M50" t="s">
        <v>178</v>
      </c>
      <c r="N50" s="7">
        <v>6.6994999999999996</v>
      </c>
      <c r="O50" t="s">
        <v>181</v>
      </c>
      <c r="P50" t="s">
        <v>203</v>
      </c>
    </row>
    <row r="51" spans="1:16" x14ac:dyDescent="0.2">
      <c r="A51" t="s">
        <v>348</v>
      </c>
      <c r="B51">
        <v>3799</v>
      </c>
      <c r="C51" t="s">
        <v>268</v>
      </c>
      <c r="D51" t="str">
        <f>VLOOKUP(C:C, [1]Data!$1:$1048576, 3,)</f>
        <v>Certified</v>
      </c>
      <c r="E51">
        <f>VLOOKUP(C:C, [1]Data!$1:$1048576, 5, FALSE)</f>
        <v>6</v>
      </c>
      <c r="F51" t="s">
        <v>260</v>
      </c>
      <c r="G51" t="s">
        <v>289</v>
      </c>
      <c r="H51">
        <v>11</v>
      </c>
      <c r="I51" t="s">
        <v>290</v>
      </c>
      <c r="J51" t="s">
        <v>316</v>
      </c>
      <c r="K51">
        <v>1</v>
      </c>
      <c r="L51" s="3">
        <v>41448</v>
      </c>
      <c r="M51" t="s">
        <v>178</v>
      </c>
      <c r="N51" s="7">
        <v>6.7778</v>
      </c>
      <c r="O51" t="s">
        <v>181</v>
      </c>
      <c r="P51" t="s">
        <v>212</v>
      </c>
    </row>
    <row r="52" spans="1:16" x14ac:dyDescent="0.2">
      <c r="A52" t="s">
        <v>348</v>
      </c>
      <c r="B52">
        <v>668</v>
      </c>
      <c r="C52" t="s">
        <v>268</v>
      </c>
      <c r="D52" t="str">
        <f>VLOOKUP(C:C, [1]Data!$1:$1048576, 3,)</f>
        <v>Certified</v>
      </c>
      <c r="E52">
        <f>VLOOKUP(C:C, [1]Data!$1:$1048576, 5, FALSE)</f>
        <v>6</v>
      </c>
      <c r="F52" t="s">
        <v>260</v>
      </c>
      <c r="G52" t="s">
        <v>289</v>
      </c>
      <c r="H52">
        <v>11</v>
      </c>
      <c r="I52" t="s">
        <v>290</v>
      </c>
      <c r="J52" t="s">
        <v>316</v>
      </c>
      <c r="K52">
        <v>4</v>
      </c>
      <c r="L52" s="3">
        <v>41449</v>
      </c>
      <c r="M52" s="5" t="s">
        <v>178</v>
      </c>
      <c r="N52" s="7">
        <v>4.8615000000000004</v>
      </c>
      <c r="O52" s="5" t="s">
        <v>181</v>
      </c>
      <c r="P52" s="5" t="s">
        <v>217</v>
      </c>
    </row>
    <row r="53" spans="1:16" x14ac:dyDescent="0.2">
      <c r="A53" t="s">
        <v>348</v>
      </c>
      <c r="B53">
        <v>3799</v>
      </c>
      <c r="C53" t="s">
        <v>268</v>
      </c>
      <c r="D53" t="str">
        <f>VLOOKUP(C:C, [1]Data!$1:$1048576, 3,)</f>
        <v>Certified</v>
      </c>
      <c r="E53">
        <f>VLOOKUP(C:C, [1]Data!$1:$1048576, 5, FALSE)</f>
        <v>6</v>
      </c>
      <c r="F53" t="s">
        <v>260</v>
      </c>
      <c r="G53" t="s">
        <v>289</v>
      </c>
      <c r="H53">
        <v>11</v>
      </c>
      <c r="I53" t="s">
        <v>290</v>
      </c>
      <c r="J53" t="s">
        <v>316</v>
      </c>
      <c r="K53">
        <v>1</v>
      </c>
      <c r="L53" s="3">
        <v>41449</v>
      </c>
      <c r="M53" s="5" t="s">
        <v>178</v>
      </c>
      <c r="N53" s="7">
        <v>2.8931</v>
      </c>
      <c r="O53" s="5" t="s">
        <v>181</v>
      </c>
      <c r="P53" s="5" t="s">
        <v>218</v>
      </c>
    </row>
    <row r="54" spans="1:16" x14ac:dyDescent="0.2">
      <c r="A54" t="s">
        <v>348</v>
      </c>
      <c r="B54">
        <v>90</v>
      </c>
      <c r="C54" t="s">
        <v>285</v>
      </c>
      <c r="D54" t="str">
        <f>VLOOKUP(C:C, [1]Data!$1:$1048576, 3,)</f>
        <v>Certified</v>
      </c>
      <c r="E54">
        <f>VLOOKUP(C:C, [1]Data!$1:$1048576, 5, FALSE)</f>
        <v>6</v>
      </c>
      <c r="F54" t="s">
        <v>260</v>
      </c>
      <c r="G54" t="s">
        <v>289</v>
      </c>
      <c r="H54">
        <v>5</v>
      </c>
      <c r="I54" t="s">
        <v>290</v>
      </c>
      <c r="J54" t="s">
        <v>316</v>
      </c>
      <c r="K54">
        <v>2</v>
      </c>
      <c r="L54" s="3">
        <v>41450</v>
      </c>
      <c r="M54" s="5" t="s">
        <v>221</v>
      </c>
      <c r="N54" s="7">
        <v>4.8746</v>
      </c>
      <c r="O54" s="5" t="s">
        <v>179</v>
      </c>
      <c r="P54" s="5" t="s">
        <v>184</v>
      </c>
    </row>
    <row r="55" spans="1:16" x14ac:dyDescent="0.2">
      <c r="A55" t="s">
        <v>348</v>
      </c>
      <c r="B55">
        <v>3637</v>
      </c>
      <c r="C55" t="s">
        <v>285</v>
      </c>
      <c r="D55" t="str">
        <f>VLOOKUP(C:C, [1]Data!$1:$1048576, 3,)</f>
        <v>Certified</v>
      </c>
      <c r="E55">
        <f>VLOOKUP(C:C, [1]Data!$1:$1048576, 5, FALSE)</f>
        <v>6</v>
      </c>
      <c r="F55" t="s">
        <v>260</v>
      </c>
      <c r="G55" t="s">
        <v>289</v>
      </c>
      <c r="H55">
        <v>5</v>
      </c>
      <c r="I55" t="s">
        <v>290</v>
      </c>
      <c r="J55" t="s">
        <v>316</v>
      </c>
      <c r="K55">
        <v>1</v>
      </c>
      <c r="L55" s="3">
        <v>41450</v>
      </c>
      <c r="M55" s="5" t="s">
        <v>221</v>
      </c>
      <c r="N55" s="7">
        <v>6.7736000000000001</v>
      </c>
      <c r="O55" s="5" t="s">
        <v>179</v>
      </c>
      <c r="P55" s="5" t="s">
        <v>184</v>
      </c>
    </row>
    <row r="56" spans="1:16" x14ac:dyDescent="0.2">
      <c r="A56" t="s">
        <v>348</v>
      </c>
      <c r="B56">
        <v>6757</v>
      </c>
      <c r="C56" t="s">
        <v>285</v>
      </c>
      <c r="D56" t="str">
        <f>VLOOKUP(C:C, [1]Data!$1:$1048576, 3,)</f>
        <v>Certified</v>
      </c>
      <c r="E56">
        <f>VLOOKUP(C:C, [1]Data!$1:$1048576, 5, FALSE)</f>
        <v>6</v>
      </c>
      <c r="F56" t="s">
        <v>260</v>
      </c>
      <c r="G56" t="s">
        <v>289</v>
      </c>
      <c r="H56">
        <v>5</v>
      </c>
      <c r="I56" t="s">
        <v>290</v>
      </c>
      <c r="J56" t="s">
        <v>316</v>
      </c>
      <c r="K56">
        <v>4</v>
      </c>
      <c r="L56" s="3">
        <v>41451</v>
      </c>
      <c r="M56" s="5" t="s">
        <v>221</v>
      </c>
      <c r="N56" s="7">
        <v>13.380800000000001</v>
      </c>
      <c r="O56" s="5" t="s">
        <v>181</v>
      </c>
      <c r="P56" s="5" t="s">
        <v>229</v>
      </c>
    </row>
    <row r="57" spans="1:16" x14ac:dyDescent="0.2">
      <c r="A57" t="s">
        <v>348</v>
      </c>
      <c r="B57">
        <v>3637</v>
      </c>
      <c r="C57" t="s">
        <v>285</v>
      </c>
      <c r="D57" t="str">
        <f>VLOOKUP(C:C, [1]Data!$1:$1048576, 3,)</f>
        <v>Certified</v>
      </c>
      <c r="E57">
        <f>VLOOKUP(C:C, [1]Data!$1:$1048576, 5, FALSE)</f>
        <v>6</v>
      </c>
      <c r="F57" t="s">
        <v>260</v>
      </c>
      <c r="G57" t="s">
        <v>289</v>
      </c>
      <c r="H57">
        <v>5</v>
      </c>
      <c r="I57" t="s">
        <v>290</v>
      </c>
      <c r="J57" t="s">
        <v>316</v>
      </c>
      <c r="K57">
        <v>1</v>
      </c>
      <c r="L57" s="3">
        <v>41451</v>
      </c>
      <c r="M57" s="5" t="s">
        <v>221</v>
      </c>
      <c r="N57" s="7">
        <v>4.585</v>
      </c>
      <c r="O57" s="5" t="s">
        <v>179</v>
      </c>
      <c r="P57" s="5" t="s">
        <v>184</v>
      </c>
    </row>
    <row r="58" spans="1:16" x14ac:dyDescent="0.2">
      <c r="A58" t="s">
        <v>348</v>
      </c>
      <c r="B58">
        <v>3637</v>
      </c>
      <c r="C58" t="s">
        <v>285</v>
      </c>
      <c r="D58" t="str">
        <f>VLOOKUP(C:C, [1]Data!$1:$1048576, 3,)</f>
        <v>Certified</v>
      </c>
      <c r="E58">
        <f>VLOOKUP(C:C, [1]Data!$1:$1048576, 5, FALSE)</f>
        <v>6</v>
      </c>
      <c r="F58" t="s">
        <v>260</v>
      </c>
      <c r="G58" t="s">
        <v>289</v>
      </c>
      <c r="H58">
        <v>5</v>
      </c>
      <c r="I58" t="s">
        <v>290</v>
      </c>
      <c r="J58" t="s">
        <v>316</v>
      </c>
      <c r="K58">
        <v>1</v>
      </c>
      <c r="L58" s="3">
        <v>41452</v>
      </c>
      <c r="M58" s="5" t="s">
        <v>221</v>
      </c>
      <c r="N58" s="7">
        <v>8.7621000000000002</v>
      </c>
      <c r="O58" s="5" t="s">
        <v>179</v>
      </c>
      <c r="P58" s="5" t="s">
        <v>184</v>
      </c>
    </row>
    <row r="59" spans="1:16" x14ac:dyDescent="0.2">
      <c r="A59" t="s">
        <v>348</v>
      </c>
      <c r="B59">
        <v>1625</v>
      </c>
      <c r="C59" t="s">
        <v>285</v>
      </c>
      <c r="D59" t="str">
        <f>VLOOKUP(C:C, [1]Data!$1:$1048576, 3,)</f>
        <v>Certified</v>
      </c>
      <c r="E59">
        <f>VLOOKUP(C:C, [1]Data!$1:$1048576, 5, FALSE)</f>
        <v>6</v>
      </c>
      <c r="F59" t="s">
        <v>260</v>
      </c>
      <c r="G59" t="s">
        <v>289</v>
      </c>
      <c r="H59">
        <v>5</v>
      </c>
      <c r="I59" t="s">
        <v>290</v>
      </c>
      <c r="J59" t="s">
        <v>316</v>
      </c>
      <c r="K59">
        <v>6</v>
      </c>
      <c r="L59" s="3">
        <v>41452</v>
      </c>
      <c r="M59" s="5" t="s">
        <v>221</v>
      </c>
      <c r="N59" s="7">
        <v>8.6457999999999995</v>
      </c>
      <c r="O59" s="5" t="s">
        <v>179</v>
      </c>
      <c r="P59" s="5" t="s">
        <v>184</v>
      </c>
    </row>
    <row r="60" spans="1:16" x14ac:dyDescent="0.2">
      <c r="A60" t="s">
        <v>348</v>
      </c>
      <c r="B60">
        <v>3224</v>
      </c>
      <c r="C60" t="s">
        <v>285</v>
      </c>
      <c r="D60" t="str">
        <f>VLOOKUP(C:C, [1]Data!$1:$1048576, 3,)</f>
        <v>Certified</v>
      </c>
      <c r="E60">
        <f>VLOOKUP(C:C, [1]Data!$1:$1048576, 5, FALSE)</f>
        <v>6</v>
      </c>
      <c r="F60" t="s">
        <v>260</v>
      </c>
      <c r="G60" t="s">
        <v>289</v>
      </c>
      <c r="H60">
        <v>5</v>
      </c>
      <c r="I60" t="s">
        <v>290</v>
      </c>
      <c r="J60" t="s">
        <v>316</v>
      </c>
      <c r="K60">
        <v>3</v>
      </c>
      <c r="L60" s="3">
        <v>41452</v>
      </c>
      <c r="M60" s="5" t="s">
        <v>221</v>
      </c>
      <c r="N60" s="7">
        <v>12.632999999999999</v>
      </c>
      <c r="O60" s="5" t="s">
        <v>181</v>
      </c>
      <c r="P60" s="5" t="s">
        <v>234</v>
      </c>
    </row>
    <row r="61" spans="1:16" x14ac:dyDescent="0.2">
      <c r="A61" t="s">
        <v>348</v>
      </c>
      <c r="B61">
        <v>3637</v>
      </c>
      <c r="C61" t="s">
        <v>285</v>
      </c>
      <c r="D61" t="str">
        <f>VLOOKUP(C:C, [1]Data!$1:$1048576, 3,)</f>
        <v>Certified</v>
      </c>
      <c r="E61">
        <f>VLOOKUP(C:C, [1]Data!$1:$1048576, 5, FALSE)</f>
        <v>6</v>
      </c>
      <c r="F61" t="s">
        <v>260</v>
      </c>
      <c r="G61" t="s">
        <v>289</v>
      </c>
      <c r="H61">
        <v>5</v>
      </c>
      <c r="I61" t="s">
        <v>290</v>
      </c>
      <c r="J61" t="s">
        <v>316</v>
      </c>
      <c r="K61">
        <v>1</v>
      </c>
      <c r="L61" s="3">
        <v>41453</v>
      </c>
      <c r="M61" s="5" t="s">
        <v>221</v>
      </c>
      <c r="N61" s="7">
        <v>5.0105000000000004</v>
      </c>
      <c r="O61" s="5" t="s">
        <v>179</v>
      </c>
      <c r="P61" s="5" t="s">
        <v>184</v>
      </c>
    </row>
    <row r="62" spans="1:16" x14ac:dyDescent="0.2">
      <c r="A62" t="s">
        <v>348</v>
      </c>
      <c r="B62">
        <v>8565</v>
      </c>
      <c r="C62" t="s">
        <v>278</v>
      </c>
      <c r="D62" t="str">
        <f>VLOOKUP(C:C, [1]Data!$1:$1048576, 3,)</f>
        <v>Certified</v>
      </c>
      <c r="E62">
        <f>VLOOKUP(C:C, [1]Data!$1:$1048576, 5, FALSE)</f>
        <v>7</v>
      </c>
      <c r="F62" t="s">
        <v>260</v>
      </c>
      <c r="G62" t="s">
        <v>257</v>
      </c>
      <c r="H62">
        <v>4</v>
      </c>
      <c r="I62" t="s">
        <v>292</v>
      </c>
      <c r="J62" t="s">
        <v>318</v>
      </c>
      <c r="K62">
        <v>1</v>
      </c>
      <c r="L62" s="3">
        <v>41439</v>
      </c>
      <c r="M62" t="s">
        <v>164</v>
      </c>
      <c r="N62" s="7">
        <v>8.0409000000000006</v>
      </c>
      <c r="O62" t="s">
        <v>94</v>
      </c>
      <c r="P62" t="s">
        <v>95</v>
      </c>
    </row>
    <row r="63" spans="1:16" x14ac:dyDescent="0.2">
      <c r="A63" t="s">
        <v>348</v>
      </c>
      <c r="B63">
        <v>872</v>
      </c>
      <c r="C63" t="s">
        <v>278</v>
      </c>
      <c r="D63" t="str">
        <f>VLOOKUP(C:C, [1]Data!$1:$1048576, 3,)</f>
        <v>Certified</v>
      </c>
      <c r="E63">
        <f>VLOOKUP(C:C, [1]Data!$1:$1048576, 5, FALSE)</f>
        <v>7</v>
      </c>
      <c r="F63" t="s">
        <v>260</v>
      </c>
      <c r="G63" t="s">
        <v>257</v>
      </c>
      <c r="H63">
        <v>4</v>
      </c>
      <c r="I63" t="s">
        <v>292</v>
      </c>
      <c r="J63" t="s">
        <v>318</v>
      </c>
      <c r="K63">
        <v>4</v>
      </c>
      <c r="L63" s="3">
        <v>41439</v>
      </c>
      <c r="M63" t="s">
        <v>164</v>
      </c>
      <c r="N63" s="7">
        <v>16.7974</v>
      </c>
      <c r="O63" t="s">
        <v>168</v>
      </c>
      <c r="P63" t="s">
        <v>166</v>
      </c>
    </row>
    <row r="64" spans="1:16" x14ac:dyDescent="0.2">
      <c r="A64" t="s">
        <v>348</v>
      </c>
      <c r="B64">
        <v>2823</v>
      </c>
      <c r="C64" t="s">
        <v>278</v>
      </c>
      <c r="D64" t="str">
        <f>VLOOKUP(C:C, [1]Data!$1:$1048576, 3,)</f>
        <v>Certified</v>
      </c>
      <c r="E64">
        <f>VLOOKUP(C:C, [1]Data!$1:$1048576, 5, FALSE)</f>
        <v>7</v>
      </c>
      <c r="F64" t="s">
        <v>260</v>
      </c>
      <c r="G64" t="s">
        <v>257</v>
      </c>
      <c r="H64">
        <v>4</v>
      </c>
      <c r="I64" t="s">
        <v>292</v>
      </c>
      <c r="J64" t="s">
        <v>318</v>
      </c>
      <c r="K64">
        <v>2</v>
      </c>
      <c r="L64" s="3">
        <v>41440</v>
      </c>
      <c r="M64" t="s">
        <v>40</v>
      </c>
      <c r="N64" s="7">
        <v>2.6777000000000002</v>
      </c>
      <c r="O64" t="s">
        <v>41</v>
      </c>
      <c r="P64" t="s">
        <v>42</v>
      </c>
    </row>
    <row r="65" spans="1:16" x14ac:dyDescent="0.2">
      <c r="A65" t="s">
        <v>348</v>
      </c>
      <c r="B65">
        <v>4136</v>
      </c>
      <c r="C65" t="s">
        <v>278</v>
      </c>
      <c r="D65" t="str">
        <f>VLOOKUP(C:C, [1]Data!$1:$1048576, 3,)</f>
        <v>Certified</v>
      </c>
      <c r="E65">
        <f>VLOOKUP(C:C, [1]Data!$1:$1048576, 5, FALSE)</f>
        <v>7</v>
      </c>
      <c r="F65" t="s">
        <v>260</v>
      </c>
      <c r="G65" t="s">
        <v>257</v>
      </c>
      <c r="H65">
        <v>4</v>
      </c>
      <c r="I65" t="s">
        <v>292</v>
      </c>
      <c r="J65" t="s">
        <v>318</v>
      </c>
      <c r="K65">
        <v>6</v>
      </c>
      <c r="L65" s="3">
        <v>41442</v>
      </c>
      <c r="M65" t="s">
        <v>40</v>
      </c>
      <c r="N65" s="7">
        <v>11.995699999999999</v>
      </c>
      <c r="O65" t="s">
        <v>49</v>
      </c>
      <c r="P65" t="s">
        <v>45</v>
      </c>
    </row>
    <row r="66" spans="1:16" x14ac:dyDescent="0.2">
      <c r="A66" t="s">
        <v>348</v>
      </c>
      <c r="B66">
        <v>4136</v>
      </c>
      <c r="C66" t="s">
        <v>278</v>
      </c>
      <c r="D66" t="str">
        <f>VLOOKUP(C:C, [1]Data!$1:$1048576, 3,)</f>
        <v>Certified</v>
      </c>
      <c r="E66">
        <f>VLOOKUP(C:C, [1]Data!$1:$1048576, 5, FALSE)</f>
        <v>7</v>
      </c>
      <c r="F66" t="s">
        <v>260</v>
      </c>
      <c r="G66" t="s">
        <v>257</v>
      </c>
      <c r="H66">
        <v>4</v>
      </c>
      <c r="I66" t="s">
        <v>292</v>
      </c>
      <c r="J66" t="s">
        <v>318</v>
      </c>
      <c r="K66">
        <v>6</v>
      </c>
      <c r="L66" s="3">
        <v>41442</v>
      </c>
      <c r="M66" t="s">
        <v>40</v>
      </c>
      <c r="N66" s="7">
        <v>10.210000000000001</v>
      </c>
      <c r="O66" t="s">
        <v>49</v>
      </c>
      <c r="P66" t="s">
        <v>45</v>
      </c>
    </row>
    <row r="67" spans="1:16" x14ac:dyDescent="0.2">
      <c r="A67" t="s">
        <v>348</v>
      </c>
      <c r="B67">
        <v>9373</v>
      </c>
      <c r="C67" t="s">
        <v>278</v>
      </c>
      <c r="D67" t="str">
        <f>VLOOKUP(C:C, [1]Data!$1:$1048576, 3,)</f>
        <v>Certified</v>
      </c>
      <c r="E67">
        <f>VLOOKUP(C:C, [1]Data!$1:$1048576, 5, FALSE)</f>
        <v>7</v>
      </c>
      <c r="F67" t="s">
        <v>260</v>
      </c>
      <c r="G67" t="s">
        <v>257</v>
      </c>
      <c r="H67">
        <v>4</v>
      </c>
      <c r="I67" t="s">
        <v>292</v>
      </c>
      <c r="J67" t="s">
        <v>318</v>
      </c>
      <c r="K67">
        <v>5</v>
      </c>
      <c r="L67" s="3">
        <v>41442</v>
      </c>
      <c r="M67" t="s">
        <v>40</v>
      </c>
      <c r="N67" s="7">
        <v>11.2554</v>
      </c>
      <c r="O67" t="s">
        <v>49</v>
      </c>
      <c r="P67" t="s">
        <v>44</v>
      </c>
    </row>
    <row r="68" spans="1:16" x14ac:dyDescent="0.2">
      <c r="A68" t="s">
        <v>348</v>
      </c>
      <c r="B68">
        <v>8565</v>
      </c>
      <c r="C68" t="s">
        <v>278</v>
      </c>
      <c r="D68" t="str">
        <f>VLOOKUP(C:C, [1]Data!$1:$1048576, 3,)</f>
        <v>Certified</v>
      </c>
      <c r="E68">
        <f>VLOOKUP(C:C, [1]Data!$1:$1048576, 5, FALSE)</f>
        <v>7</v>
      </c>
      <c r="F68" t="s">
        <v>260</v>
      </c>
      <c r="G68" t="s">
        <v>257</v>
      </c>
      <c r="H68">
        <v>4</v>
      </c>
      <c r="I68" t="s">
        <v>292</v>
      </c>
      <c r="J68" t="s">
        <v>318</v>
      </c>
      <c r="K68">
        <v>1</v>
      </c>
      <c r="L68" s="3">
        <v>41442</v>
      </c>
      <c r="M68" t="s">
        <v>40</v>
      </c>
      <c r="N68" s="7">
        <v>5.8364000000000003</v>
      </c>
      <c r="O68" t="s">
        <v>56</v>
      </c>
      <c r="P68" t="s">
        <v>44</v>
      </c>
    </row>
    <row r="69" spans="1:16" x14ac:dyDescent="0.2">
      <c r="A69" t="s">
        <v>348</v>
      </c>
      <c r="B69">
        <v>9601</v>
      </c>
      <c r="C69" t="s">
        <v>278</v>
      </c>
      <c r="D69" t="str">
        <f>VLOOKUP(C:C, [1]Data!$1:$1048576, 3,)</f>
        <v>Certified</v>
      </c>
      <c r="E69">
        <f>VLOOKUP(C:C, [1]Data!$1:$1048576, 5, FALSE)</f>
        <v>7</v>
      </c>
      <c r="F69" t="s">
        <v>260</v>
      </c>
      <c r="G69" t="s">
        <v>257</v>
      </c>
      <c r="H69">
        <v>4</v>
      </c>
      <c r="I69" t="s">
        <v>292</v>
      </c>
      <c r="J69" t="s">
        <v>318</v>
      </c>
      <c r="K69">
        <v>3</v>
      </c>
      <c r="L69" s="3">
        <v>41443</v>
      </c>
      <c r="M69" t="s">
        <v>69</v>
      </c>
      <c r="N69" s="7">
        <v>9.0481999999999996</v>
      </c>
      <c r="O69" t="s">
        <v>49</v>
      </c>
      <c r="P69" t="s">
        <v>44</v>
      </c>
    </row>
    <row r="70" spans="1:16" x14ac:dyDescent="0.2">
      <c r="A70" t="s">
        <v>348</v>
      </c>
      <c r="B70">
        <v>9601</v>
      </c>
      <c r="C70" t="s">
        <v>278</v>
      </c>
      <c r="D70" t="str">
        <f>VLOOKUP(C:C, [1]Data!$1:$1048576, 3,)</f>
        <v>Certified</v>
      </c>
      <c r="E70">
        <f>VLOOKUP(C:C, [1]Data!$1:$1048576, 5, FALSE)</f>
        <v>7</v>
      </c>
      <c r="F70" t="s">
        <v>260</v>
      </c>
      <c r="G70" t="s">
        <v>257</v>
      </c>
      <c r="H70">
        <v>4</v>
      </c>
      <c r="I70" t="s">
        <v>292</v>
      </c>
      <c r="J70" t="s">
        <v>318</v>
      </c>
      <c r="K70">
        <v>3</v>
      </c>
      <c r="L70" s="3">
        <v>41443</v>
      </c>
      <c r="M70" t="s">
        <v>69</v>
      </c>
      <c r="N70" s="7">
        <v>14.3003</v>
      </c>
      <c r="O70" t="s">
        <v>56</v>
      </c>
      <c r="P70" t="s">
        <v>45</v>
      </c>
    </row>
    <row r="71" spans="1:16" x14ac:dyDescent="0.2">
      <c r="A71" t="s">
        <v>348</v>
      </c>
      <c r="B71">
        <v>8565</v>
      </c>
      <c r="C71" t="s">
        <v>278</v>
      </c>
      <c r="D71" t="str">
        <f>VLOOKUP(C:C, [1]Data!$1:$1048576, 3,)</f>
        <v>Certified</v>
      </c>
      <c r="E71">
        <f>VLOOKUP(C:C, [1]Data!$1:$1048576, 5, FALSE)</f>
        <v>7</v>
      </c>
      <c r="F71" t="s">
        <v>260</v>
      </c>
      <c r="G71" t="s">
        <v>257</v>
      </c>
      <c r="H71">
        <v>4</v>
      </c>
      <c r="I71" t="s">
        <v>292</v>
      </c>
      <c r="J71" t="s">
        <v>318</v>
      </c>
      <c r="K71">
        <v>1</v>
      </c>
      <c r="L71" s="3">
        <v>41443</v>
      </c>
      <c r="M71" t="s">
        <v>69</v>
      </c>
      <c r="N71" s="7">
        <v>4.9375</v>
      </c>
      <c r="O71" t="s">
        <v>56</v>
      </c>
      <c r="P71" t="s">
        <v>44</v>
      </c>
    </row>
    <row r="72" spans="1:16" x14ac:dyDescent="0.2">
      <c r="A72" t="s">
        <v>348</v>
      </c>
      <c r="B72">
        <v>2823</v>
      </c>
      <c r="C72" t="s">
        <v>278</v>
      </c>
      <c r="D72" t="str">
        <f>VLOOKUP(C:C, [1]Data!$1:$1048576, 3,)</f>
        <v>Certified</v>
      </c>
      <c r="E72">
        <f>VLOOKUP(C:C, [1]Data!$1:$1048576, 5, FALSE)</f>
        <v>7</v>
      </c>
      <c r="F72" t="s">
        <v>260</v>
      </c>
      <c r="G72" t="s">
        <v>257</v>
      </c>
      <c r="H72">
        <v>4</v>
      </c>
      <c r="I72" t="s">
        <v>292</v>
      </c>
      <c r="J72" t="s">
        <v>318</v>
      </c>
      <c r="K72">
        <v>2</v>
      </c>
      <c r="L72" s="3">
        <v>41443</v>
      </c>
      <c r="M72" t="s">
        <v>69</v>
      </c>
      <c r="N72" s="7">
        <v>14.606199999999999</v>
      </c>
      <c r="O72" t="s">
        <v>76</v>
      </c>
      <c r="P72" t="s">
        <v>44</v>
      </c>
    </row>
    <row r="73" spans="1:16" x14ac:dyDescent="0.2">
      <c r="A73" t="s">
        <v>348</v>
      </c>
      <c r="B73">
        <v>2823</v>
      </c>
      <c r="C73" t="s">
        <v>278</v>
      </c>
      <c r="D73" t="str">
        <f>VLOOKUP(C:C, [1]Data!$1:$1048576, 3,)</f>
        <v>Certified</v>
      </c>
      <c r="E73">
        <f>VLOOKUP(C:C, [1]Data!$1:$1048576, 5, FALSE)</f>
        <v>7</v>
      </c>
      <c r="F73" t="s">
        <v>260</v>
      </c>
      <c r="G73" t="s">
        <v>257</v>
      </c>
      <c r="H73">
        <v>4</v>
      </c>
      <c r="I73" t="s">
        <v>292</v>
      </c>
      <c r="J73" t="s">
        <v>318</v>
      </c>
      <c r="K73">
        <v>2</v>
      </c>
      <c r="L73" s="3">
        <v>41443</v>
      </c>
      <c r="M73" t="s">
        <v>69</v>
      </c>
      <c r="N73" s="7">
        <v>8.7174999999999994</v>
      </c>
      <c r="O73" t="s">
        <v>56</v>
      </c>
      <c r="P73" t="s">
        <v>45</v>
      </c>
    </row>
    <row r="74" spans="1:16" x14ac:dyDescent="0.2">
      <c r="A74" t="s">
        <v>348</v>
      </c>
      <c r="B74">
        <v>6482</v>
      </c>
      <c r="C74" t="s">
        <v>286</v>
      </c>
      <c r="D74" t="str">
        <f>VLOOKUP(C:C, [1]Data!$1:$1048576, 3,)</f>
        <v>Certified</v>
      </c>
      <c r="E74">
        <f>VLOOKUP(C:C, [1]Data!$1:$1048576, 5, FALSE)</f>
        <v>9</v>
      </c>
      <c r="F74" t="s">
        <v>260</v>
      </c>
      <c r="G74" t="s">
        <v>257</v>
      </c>
      <c r="H74">
        <v>11</v>
      </c>
      <c r="I74" t="s">
        <v>292</v>
      </c>
      <c r="J74" t="s">
        <v>316</v>
      </c>
      <c r="K74">
        <v>6</v>
      </c>
      <c r="L74" s="3">
        <v>41455</v>
      </c>
      <c r="M74" s="5" t="s">
        <v>178</v>
      </c>
      <c r="N74" s="7">
        <v>11.5047</v>
      </c>
      <c r="O74" s="5" t="s">
        <v>181</v>
      </c>
      <c r="P74" s="5" t="s">
        <v>242</v>
      </c>
    </row>
    <row r="75" spans="1:16" x14ac:dyDescent="0.2">
      <c r="A75" t="s">
        <v>348</v>
      </c>
      <c r="B75">
        <v>5998</v>
      </c>
      <c r="C75" t="s">
        <v>286</v>
      </c>
      <c r="D75" t="str">
        <f>VLOOKUP(C:C, [1]Data!$1:$1048576, 3,)</f>
        <v>Certified</v>
      </c>
      <c r="E75">
        <f>VLOOKUP(C:C, [1]Data!$1:$1048576, 5, FALSE)</f>
        <v>9</v>
      </c>
      <c r="F75" t="s">
        <v>260</v>
      </c>
      <c r="G75" t="s">
        <v>257</v>
      </c>
      <c r="H75">
        <v>11</v>
      </c>
      <c r="I75" t="s">
        <v>292</v>
      </c>
      <c r="J75" t="s">
        <v>316</v>
      </c>
      <c r="K75">
        <v>4</v>
      </c>
      <c r="L75" s="3">
        <v>41456</v>
      </c>
      <c r="M75" s="5" t="s">
        <v>178</v>
      </c>
      <c r="N75" s="7">
        <v>12.5854</v>
      </c>
      <c r="O75" s="5" t="s">
        <v>181</v>
      </c>
      <c r="P75" s="5" t="s">
        <v>247</v>
      </c>
    </row>
    <row r="76" spans="1:16" x14ac:dyDescent="0.2">
      <c r="A76" t="s">
        <v>348</v>
      </c>
      <c r="B76">
        <v>1362</v>
      </c>
      <c r="C76" t="s">
        <v>286</v>
      </c>
      <c r="D76" t="str">
        <f>VLOOKUP(C:C, [1]Data!$1:$1048576, 3,)</f>
        <v>Certified</v>
      </c>
      <c r="E76">
        <f>VLOOKUP(C:C, [1]Data!$1:$1048576, 5, FALSE)</f>
        <v>9</v>
      </c>
      <c r="F76" t="s">
        <v>260</v>
      </c>
      <c r="G76" t="s">
        <v>257</v>
      </c>
      <c r="H76">
        <v>11</v>
      </c>
      <c r="I76" t="s">
        <v>292</v>
      </c>
      <c r="J76" t="s">
        <v>316</v>
      </c>
      <c r="K76">
        <v>3</v>
      </c>
      <c r="L76" s="3">
        <v>41456</v>
      </c>
      <c r="M76" s="5" t="s">
        <v>178</v>
      </c>
      <c r="N76" s="7">
        <v>7.2610000000000001</v>
      </c>
      <c r="O76" s="5" t="s">
        <v>179</v>
      </c>
      <c r="P76" s="5" t="s">
        <v>184</v>
      </c>
    </row>
    <row r="77" spans="1:16" x14ac:dyDescent="0.2">
      <c r="A77" t="s">
        <v>348</v>
      </c>
      <c r="B77">
        <v>5998</v>
      </c>
      <c r="C77" t="s">
        <v>286</v>
      </c>
      <c r="D77" t="str">
        <f>VLOOKUP(C:C, [1]Data!$1:$1048576, 3,)</f>
        <v>Certified</v>
      </c>
      <c r="E77">
        <f>VLOOKUP(C:C, [1]Data!$1:$1048576, 5, FALSE)</f>
        <v>9</v>
      </c>
      <c r="F77" t="s">
        <v>260</v>
      </c>
      <c r="G77" t="s">
        <v>257</v>
      </c>
      <c r="H77">
        <v>11</v>
      </c>
      <c r="I77" t="s">
        <v>292</v>
      </c>
      <c r="J77" t="s">
        <v>316</v>
      </c>
      <c r="K77">
        <v>4</v>
      </c>
      <c r="L77" s="3">
        <v>41456</v>
      </c>
      <c r="M77" s="5" t="s">
        <v>178</v>
      </c>
      <c r="N77" s="7">
        <v>8.3642000000000003</v>
      </c>
      <c r="O77" s="5" t="s">
        <v>179</v>
      </c>
      <c r="P77" s="5" t="s">
        <v>184</v>
      </c>
    </row>
    <row r="78" spans="1:16" x14ac:dyDescent="0.2">
      <c r="A78" t="s">
        <v>348</v>
      </c>
      <c r="B78">
        <v>8538</v>
      </c>
      <c r="C78" t="s">
        <v>286</v>
      </c>
      <c r="D78" t="str">
        <f>VLOOKUP(C:C, [1]Data!$1:$1048576, 3,)</f>
        <v>Certified</v>
      </c>
      <c r="E78">
        <f>VLOOKUP(C:C, [1]Data!$1:$1048576, 5, FALSE)</f>
        <v>9</v>
      </c>
      <c r="F78" t="s">
        <v>260</v>
      </c>
      <c r="G78" t="s">
        <v>257</v>
      </c>
      <c r="H78">
        <v>11</v>
      </c>
      <c r="I78" t="s">
        <v>292</v>
      </c>
      <c r="J78" t="s">
        <v>316</v>
      </c>
      <c r="K78">
        <v>2</v>
      </c>
      <c r="L78" s="3">
        <v>41456</v>
      </c>
      <c r="M78" s="5" t="s">
        <v>178</v>
      </c>
      <c r="N78" s="7">
        <v>6.6176000000000004</v>
      </c>
      <c r="O78" s="5" t="s">
        <v>179</v>
      </c>
      <c r="P78" s="5" t="s">
        <v>184</v>
      </c>
    </row>
    <row r="79" spans="1:16" x14ac:dyDescent="0.2">
      <c r="A79" t="s">
        <v>348</v>
      </c>
      <c r="B79">
        <v>2976</v>
      </c>
      <c r="C79" t="s">
        <v>286</v>
      </c>
      <c r="D79" t="str">
        <f>VLOOKUP(C:C, [1]Data!$1:$1048576, 3,)</f>
        <v>Certified</v>
      </c>
      <c r="E79">
        <f>VLOOKUP(C:C, [1]Data!$1:$1048576, 5, FALSE)</f>
        <v>9</v>
      </c>
      <c r="F79" t="s">
        <v>260</v>
      </c>
      <c r="G79" t="s">
        <v>257</v>
      </c>
      <c r="H79">
        <v>11</v>
      </c>
      <c r="I79" t="s">
        <v>292</v>
      </c>
      <c r="J79" t="s">
        <v>316</v>
      </c>
      <c r="K79">
        <v>1</v>
      </c>
      <c r="L79" s="3">
        <v>41456</v>
      </c>
      <c r="M79" s="5" t="s">
        <v>178</v>
      </c>
      <c r="N79" s="7">
        <v>5.7615999999999996</v>
      </c>
      <c r="O79" s="5" t="s">
        <v>181</v>
      </c>
      <c r="P79" s="5" t="s">
        <v>248</v>
      </c>
    </row>
    <row r="80" spans="1:16" x14ac:dyDescent="0.2">
      <c r="A80" t="s">
        <v>348</v>
      </c>
      <c r="B80">
        <v>2976</v>
      </c>
      <c r="C80" t="s">
        <v>286</v>
      </c>
      <c r="D80" t="str">
        <f>VLOOKUP(C:C, [1]Data!$1:$1048576, 3,)</f>
        <v>Certified</v>
      </c>
      <c r="E80">
        <f>VLOOKUP(C:C, [1]Data!$1:$1048576, 5, FALSE)</f>
        <v>9</v>
      </c>
      <c r="F80" t="s">
        <v>260</v>
      </c>
      <c r="G80" t="s">
        <v>257</v>
      </c>
      <c r="H80">
        <v>11</v>
      </c>
      <c r="I80" t="s">
        <v>292</v>
      </c>
      <c r="J80" t="s">
        <v>316</v>
      </c>
      <c r="K80">
        <v>1</v>
      </c>
      <c r="L80" s="3">
        <v>41456</v>
      </c>
      <c r="M80" s="5" t="s">
        <v>178</v>
      </c>
      <c r="N80" s="7">
        <v>4.4821</v>
      </c>
      <c r="O80" s="5" t="s">
        <v>181</v>
      </c>
      <c r="P80" s="5" t="s">
        <v>248</v>
      </c>
    </row>
    <row r="81" spans="1:16" x14ac:dyDescent="0.2">
      <c r="A81" t="s">
        <v>348</v>
      </c>
      <c r="B81">
        <v>2203</v>
      </c>
      <c r="C81" t="s">
        <v>286</v>
      </c>
      <c r="D81" t="str">
        <f>VLOOKUP(C:C, [1]Data!$1:$1048576, 3,)</f>
        <v>Certified</v>
      </c>
      <c r="E81">
        <f>VLOOKUP(C:C, [1]Data!$1:$1048576, 5, FALSE)</f>
        <v>9</v>
      </c>
      <c r="F81" t="s">
        <v>260</v>
      </c>
      <c r="G81" t="s">
        <v>257</v>
      </c>
      <c r="H81">
        <v>11</v>
      </c>
      <c r="I81" t="s">
        <v>292</v>
      </c>
      <c r="J81" t="s">
        <v>316</v>
      </c>
      <c r="K81">
        <v>5</v>
      </c>
      <c r="L81" s="3">
        <v>41457</v>
      </c>
      <c r="M81" s="5" t="s">
        <v>221</v>
      </c>
      <c r="N81" s="7">
        <v>4.6818999999999997</v>
      </c>
      <c r="O81" s="5" t="s">
        <v>179</v>
      </c>
      <c r="P81" s="5" t="s">
        <v>184</v>
      </c>
    </row>
    <row r="82" spans="1:16" x14ac:dyDescent="0.2">
      <c r="A82" t="s">
        <v>348</v>
      </c>
      <c r="B82">
        <v>2203</v>
      </c>
      <c r="C82" t="s">
        <v>286</v>
      </c>
      <c r="D82" t="str">
        <f>VLOOKUP(C:C, [1]Data!$1:$1048576, 3,)</f>
        <v>Certified</v>
      </c>
      <c r="E82">
        <f>VLOOKUP(C:C, [1]Data!$1:$1048576, 5, FALSE)</f>
        <v>9</v>
      </c>
      <c r="F82" t="s">
        <v>260</v>
      </c>
      <c r="G82" t="s">
        <v>257</v>
      </c>
      <c r="H82">
        <v>11</v>
      </c>
      <c r="I82" t="s">
        <v>292</v>
      </c>
      <c r="J82" t="s">
        <v>316</v>
      </c>
      <c r="K82">
        <v>5</v>
      </c>
      <c r="L82" s="3">
        <v>41457</v>
      </c>
      <c r="M82" s="5" t="s">
        <v>221</v>
      </c>
      <c r="N82" s="7">
        <v>12.807700000000001</v>
      </c>
      <c r="O82" s="5" t="s">
        <v>181</v>
      </c>
      <c r="P82" s="5" t="s">
        <v>251</v>
      </c>
    </row>
    <row r="83" spans="1:16" x14ac:dyDescent="0.2">
      <c r="A83" t="s">
        <v>348</v>
      </c>
      <c r="B83">
        <v>6694</v>
      </c>
      <c r="C83" t="s">
        <v>282</v>
      </c>
      <c r="D83" t="str">
        <f>VLOOKUP(C:C, [1]Data!$1:$1048576, 3,)</f>
        <v>Certified</v>
      </c>
      <c r="E83">
        <f>VLOOKUP(C:C, [1]Data!$1:$1048576, 5, FALSE)</f>
        <v>9</v>
      </c>
      <c r="F83" t="s">
        <v>260</v>
      </c>
      <c r="G83" t="s">
        <v>257</v>
      </c>
      <c r="H83">
        <v>10</v>
      </c>
      <c r="I83" t="s">
        <v>291</v>
      </c>
      <c r="J83" t="s">
        <v>316</v>
      </c>
      <c r="K83">
        <v>3</v>
      </c>
      <c r="L83" s="3">
        <v>41443</v>
      </c>
      <c r="M83" t="s">
        <v>69</v>
      </c>
      <c r="N83" s="7">
        <v>15.012499999999999</v>
      </c>
      <c r="O83" t="s">
        <v>43</v>
      </c>
      <c r="P83" t="s">
        <v>45</v>
      </c>
    </row>
    <row r="84" spans="1:16" x14ac:dyDescent="0.2">
      <c r="A84" t="s">
        <v>348</v>
      </c>
      <c r="B84">
        <v>4078</v>
      </c>
      <c r="C84" t="s">
        <v>282</v>
      </c>
      <c r="D84" t="str">
        <f>VLOOKUP(C:C, [1]Data!$1:$1048576, 3,)</f>
        <v>Certified</v>
      </c>
      <c r="E84">
        <f>VLOOKUP(C:C, [1]Data!$1:$1048576, 5, FALSE)</f>
        <v>9</v>
      </c>
      <c r="F84" t="s">
        <v>260</v>
      </c>
      <c r="G84" t="s">
        <v>257</v>
      </c>
      <c r="H84">
        <v>10</v>
      </c>
      <c r="I84" t="s">
        <v>291</v>
      </c>
      <c r="J84" t="s">
        <v>316</v>
      </c>
      <c r="K84">
        <v>6</v>
      </c>
      <c r="L84" s="3">
        <v>41443</v>
      </c>
      <c r="M84" t="s">
        <v>69</v>
      </c>
      <c r="N84" s="7">
        <v>16.712399999999999</v>
      </c>
      <c r="O84" t="s">
        <v>41</v>
      </c>
      <c r="P84" t="s">
        <v>77</v>
      </c>
    </row>
    <row r="85" spans="1:16" x14ac:dyDescent="0.2">
      <c r="A85" t="s">
        <v>348</v>
      </c>
      <c r="B85">
        <v>613</v>
      </c>
      <c r="C85" t="s">
        <v>282</v>
      </c>
      <c r="D85" t="str">
        <f>VLOOKUP(C:C, [1]Data!$1:$1048576, 3,)</f>
        <v>Certified</v>
      </c>
      <c r="E85">
        <f>VLOOKUP(C:C, [1]Data!$1:$1048576, 5, FALSE)</f>
        <v>9</v>
      </c>
      <c r="F85" t="s">
        <v>260</v>
      </c>
      <c r="G85" t="s">
        <v>257</v>
      </c>
      <c r="H85">
        <v>10</v>
      </c>
      <c r="I85" t="s">
        <v>291</v>
      </c>
      <c r="J85" t="s">
        <v>316</v>
      </c>
      <c r="K85">
        <v>1</v>
      </c>
      <c r="L85" s="3">
        <v>41444</v>
      </c>
      <c r="M85" t="s">
        <v>171</v>
      </c>
      <c r="N85" s="7">
        <v>9.8780999999999999</v>
      </c>
      <c r="O85" t="s">
        <v>176</v>
      </c>
      <c r="P85" t="s">
        <v>177</v>
      </c>
    </row>
    <row r="86" spans="1:16" x14ac:dyDescent="0.2">
      <c r="A86" t="s">
        <v>348</v>
      </c>
      <c r="B86">
        <v>613</v>
      </c>
      <c r="C86" t="s">
        <v>282</v>
      </c>
      <c r="D86" t="str">
        <f>VLOOKUP(C:C, [1]Data!$1:$1048576, 3,)</f>
        <v>Certified</v>
      </c>
      <c r="E86">
        <f>VLOOKUP(C:C, [1]Data!$1:$1048576, 5, FALSE)</f>
        <v>9</v>
      </c>
      <c r="F86" t="s">
        <v>260</v>
      </c>
      <c r="G86" t="s">
        <v>257</v>
      </c>
      <c r="H86">
        <v>10</v>
      </c>
      <c r="I86" t="s">
        <v>291</v>
      </c>
      <c r="J86" t="s">
        <v>316</v>
      </c>
      <c r="K86">
        <v>1</v>
      </c>
      <c r="L86" s="3">
        <v>41444</v>
      </c>
      <c r="M86" t="s">
        <v>171</v>
      </c>
      <c r="N86" s="7">
        <v>9.3847000000000005</v>
      </c>
      <c r="O86" t="s">
        <v>28</v>
      </c>
      <c r="P86" t="s">
        <v>29</v>
      </c>
    </row>
    <row r="87" spans="1:16" x14ac:dyDescent="0.2">
      <c r="A87" t="s">
        <v>348</v>
      </c>
      <c r="B87">
        <v>5177</v>
      </c>
      <c r="C87" t="s">
        <v>282</v>
      </c>
      <c r="D87" t="str">
        <f>VLOOKUP(C:C, [1]Data!$1:$1048576, 3,)</f>
        <v>Certified</v>
      </c>
      <c r="E87">
        <f>VLOOKUP(C:C, [1]Data!$1:$1048576, 5, FALSE)</f>
        <v>9</v>
      </c>
      <c r="F87" t="s">
        <v>260</v>
      </c>
      <c r="G87" t="s">
        <v>257</v>
      </c>
      <c r="H87">
        <v>10</v>
      </c>
      <c r="I87" t="s">
        <v>291</v>
      </c>
      <c r="J87" t="s">
        <v>316</v>
      </c>
      <c r="K87">
        <v>5</v>
      </c>
      <c r="L87" s="3">
        <v>41444</v>
      </c>
      <c r="M87" t="s">
        <v>171</v>
      </c>
      <c r="N87" s="7">
        <v>13.588200000000001</v>
      </c>
      <c r="O87" t="s">
        <v>174</v>
      </c>
      <c r="P87" t="s">
        <v>108</v>
      </c>
    </row>
    <row r="88" spans="1:16" x14ac:dyDescent="0.2">
      <c r="A88" t="s">
        <v>348</v>
      </c>
      <c r="B88">
        <v>4078</v>
      </c>
      <c r="C88" t="s">
        <v>282</v>
      </c>
      <c r="D88" t="str">
        <f>VLOOKUP(C:C, [1]Data!$1:$1048576, 3,)</f>
        <v>Certified</v>
      </c>
      <c r="E88">
        <f>VLOOKUP(C:C, [1]Data!$1:$1048576, 5, FALSE)</f>
        <v>9</v>
      </c>
      <c r="F88" t="s">
        <v>260</v>
      </c>
      <c r="G88" t="s">
        <v>257</v>
      </c>
      <c r="H88">
        <v>10</v>
      </c>
      <c r="I88" t="s">
        <v>291</v>
      </c>
      <c r="J88" t="s">
        <v>316</v>
      </c>
      <c r="K88">
        <v>6</v>
      </c>
      <c r="L88" s="3">
        <v>41444</v>
      </c>
      <c r="M88" t="s">
        <v>3</v>
      </c>
      <c r="N88" s="7">
        <v>10.702</v>
      </c>
      <c r="O88" t="s">
        <v>7</v>
      </c>
      <c r="P88" t="s">
        <v>8</v>
      </c>
    </row>
    <row r="89" spans="1:16" x14ac:dyDescent="0.2">
      <c r="A89" t="s">
        <v>348</v>
      </c>
      <c r="B89">
        <v>4017</v>
      </c>
      <c r="C89" t="s">
        <v>282</v>
      </c>
      <c r="D89" t="str">
        <f>VLOOKUP(C:C, [1]Data!$1:$1048576, 3,)</f>
        <v>Certified</v>
      </c>
      <c r="E89">
        <f>VLOOKUP(C:C, [1]Data!$1:$1048576, 5, FALSE)</f>
        <v>9</v>
      </c>
      <c r="F89" t="s">
        <v>260</v>
      </c>
      <c r="G89" t="s">
        <v>257</v>
      </c>
      <c r="H89">
        <v>10</v>
      </c>
      <c r="I89" t="s">
        <v>291</v>
      </c>
      <c r="J89" t="s">
        <v>316</v>
      </c>
      <c r="K89">
        <v>2</v>
      </c>
      <c r="L89" s="3">
        <v>42907</v>
      </c>
      <c r="M89" t="s">
        <v>178</v>
      </c>
      <c r="N89" s="9">
        <v>8.8559000000000001</v>
      </c>
      <c r="O89" t="s">
        <v>179</v>
      </c>
      <c r="P89" t="s">
        <v>184</v>
      </c>
    </row>
    <row r="90" spans="1:16" x14ac:dyDescent="0.2">
      <c r="A90" t="s">
        <v>348</v>
      </c>
      <c r="B90">
        <v>778</v>
      </c>
      <c r="C90" t="s">
        <v>271</v>
      </c>
      <c r="D90" t="str">
        <f>VLOOKUP(C:C, [1]Data!$1:$1048576, 3,)</f>
        <v>Certified</v>
      </c>
      <c r="E90">
        <f>VLOOKUP(C:C, [1]Data!$1:$1048576, 5, FALSE)</f>
        <v>9</v>
      </c>
      <c r="F90" t="s">
        <v>260</v>
      </c>
      <c r="G90" t="s">
        <v>257</v>
      </c>
      <c r="H90">
        <v>1</v>
      </c>
      <c r="I90" t="s">
        <v>291</v>
      </c>
      <c r="J90" t="s">
        <v>316</v>
      </c>
      <c r="K90">
        <v>1</v>
      </c>
      <c r="L90" s="3">
        <v>41449</v>
      </c>
      <c r="M90" s="5" t="s">
        <v>178</v>
      </c>
      <c r="N90" s="7">
        <v>8.5744000000000007</v>
      </c>
      <c r="O90" s="5" t="s">
        <v>179</v>
      </c>
      <c r="P90" s="5" t="s">
        <v>184</v>
      </c>
    </row>
    <row r="91" spans="1:16" x14ac:dyDescent="0.2">
      <c r="A91" t="s">
        <v>348</v>
      </c>
      <c r="B91">
        <v>1583</v>
      </c>
      <c r="C91" t="s">
        <v>271</v>
      </c>
      <c r="D91" t="str">
        <f>VLOOKUP(C:C, [1]Data!$1:$1048576, 3,)</f>
        <v>Certified</v>
      </c>
      <c r="E91">
        <f>VLOOKUP(C:C, [1]Data!$1:$1048576, 5, FALSE)</f>
        <v>9</v>
      </c>
      <c r="F91" t="s">
        <v>260</v>
      </c>
      <c r="G91" t="s">
        <v>257</v>
      </c>
      <c r="H91">
        <v>1</v>
      </c>
      <c r="I91" t="s">
        <v>291</v>
      </c>
      <c r="J91" t="s">
        <v>316</v>
      </c>
      <c r="K91">
        <v>6</v>
      </c>
      <c r="L91" s="3">
        <v>41450</v>
      </c>
      <c r="M91" s="5" t="s">
        <v>221</v>
      </c>
      <c r="N91" s="7">
        <v>8.3310999999999993</v>
      </c>
      <c r="O91" s="5" t="s">
        <v>181</v>
      </c>
      <c r="P91" s="5" t="s">
        <v>224</v>
      </c>
    </row>
    <row r="92" spans="1:16" x14ac:dyDescent="0.2">
      <c r="A92" t="s">
        <v>348</v>
      </c>
      <c r="B92">
        <v>2917</v>
      </c>
      <c r="C92" t="s">
        <v>271</v>
      </c>
      <c r="D92" t="str">
        <f>VLOOKUP(C:C, [1]Data!$1:$1048576, 3,)</f>
        <v>Certified</v>
      </c>
      <c r="E92">
        <f>VLOOKUP(C:C, [1]Data!$1:$1048576, 5, FALSE)</f>
        <v>9</v>
      </c>
      <c r="F92" t="s">
        <v>260</v>
      </c>
      <c r="G92" t="s">
        <v>257</v>
      </c>
      <c r="H92">
        <v>1</v>
      </c>
      <c r="I92" t="s">
        <v>291</v>
      </c>
      <c r="J92" t="s">
        <v>316</v>
      </c>
      <c r="K92">
        <v>3</v>
      </c>
      <c r="L92" s="3">
        <v>41450</v>
      </c>
      <c r="M92" s="5" t="s">
        <v>221</v>
      </c>
      <c r="N92" s="7">
        <v>6.4550000000000001</v>
      </c>
      <c r="O92" s="5" t="s">
        <v>179</v>
      </c>
      <c r="P92" s="5" t="s">
        <v>184</v>
      </c>
    </row>
    <row r="93" spans="1:16" x14ac:dyDescent="0.2">
      <c r="A93" t="s">
        <v>348</v>
      </c>
      <c r="B93">
        <v>3695</v>
      </c>
      <c r="C93" t="s">
        <v>271</v>
      </c>
      <c r="D93" t="str">
        <f>VLOOKUP(C:C, [1]Data!$1:$1048576, 3,)</f>
        <v>Certified</v>
      </c>
      <c r="E93">
        <f>VLOOKUP(C:C, [1]Data!$1:$1048576, 5, FALSE)</f>
        <v>9</v>
      </c>
      <c r="F93" t="s">
        <v>260</v>
      </c>
      <c r="G93" t="s">
        <v>257</v>
      </c>
      <c r="H93">
        <v>1</v>
      </c>
      <c r="I93" t="s">
        <v>291</v>
      </c>
      <c r="J93" t="s">
        <v>316</v>
      </c>
      <c r="K93">
        <v>5</v>
      </c>
      <c r="L93" s="3">
        <v>41451</v>
      </c>
      <c r="M93" s="5" t="s">
        <v>221</v>
      </c>
      <c r="N93" s="7">
        <v>3.0499000000000001</v>
      </c>
      <c r="O93" s="5" t="s">
        <v>179</v>
      </c>
      <c r="P93" s="5" t="s">
        <v>184</v>
      </c>
    </row>
    <row r="94" spans="1:16" x14ac:dyDescent="0.2">
      <c r="A94" t="s">
        <v>348</v>
      </c>
      <c r="B94">
        <v>2917</v>
      </c>
      <c r="C94" t="s">
        <v>271</v>
      </c>
      <c r="D94" t="str">
        <f>VLOOKUP(C:C, [1]Data!$1:$1048576, 3,)</f>
        <v>Certified</v>
      </c>
      <c r="E94">
        <f>VLOOKUP(C:C, [1]Data!$1:$1048576, 5, FALSE)</f>
        <v>9</v>
      </c>
      <c r="F94" t="s">
        <v>260</v>
      </c>
      <c r="G94" t="s">
        <v>257</v>
      </c>
      <c r="H94">
        <v>1</v>
      </c>
      <c r="I94" t="s">
        <v>291</v>
      </c>
      <c r="J94" t="s">
        <v>316</v>
      </c>
      <c r="K94">
        <v>3</v>
      </c>
      <c r="L94" s="3">
        <v>41451</v>
      </c>
      <c r="M94" s="5" t="s">
        <v>221</v>
      </c>
      <c r="N94" s="7">
        <v>7.5156000000000001</v>
      </c>
      <c r="O94" s="5" t="s">
        <v>181</v>
      </c>
      <c r="P94" s="5" t="s">
        <v>224</v>
      </c>
    </row>
    <row r="95" spans="1:16" x14ac:dyDescent="0.2">
      <c r="A95" t="s">
        <v>348</v>
      </c>
      <c r="B95">
        <v>3885</v>
      </c>
      <c r="C95" t="s">
        <v>271</v>
      </c>
      <c r="D95" t="str">
        <f>VLOOKUP(C:C, [1]Data!$1:$1048576, 3,)</f>
        <v>Certified</v>
      </c>
      <c r="E95">
        <f>VLOOKUP(C:C, [1]Data!$1:$1048576, 5, FALSE)</f>
        <v>9</v>
      </c>
      <c r="F95" t="s">
        <v>260</v>
      </c>
      <c r="G95" t="s">
        <v>257</v>
      </c>
      <c r="H95">
        <v>1</v>
      </c>
      <c r="I95" t="s">
        <v>291</v>
      </c>
      <c r="J95" t="s">
        <v>316</v>
      </c>
      <c r="K95">
        <v>2</v>
      </c>
      <c r="L95" s="3">
        <v>41451</v>
      </c>
      <c r="M95" s="5" t="s">
        <v>221</v>
      </c>
      <c r="N95" s="7">
        <v>3.9323999999999999</v>
      </c>
      <c r="O95" s="5" t="s">
        <v>181</v>
      </c>
      <c r="P95" s="5" t="s">
        <v>230</v>
      </c>
    </row>
    <row r="96" spans="1:16" x14ac:dyDescent="0.2">
      <c r="A96" t="s">
        <v>348</v>
      </c>
      <c r="B96">
        <v>3885</v>
      </c>
      <c r="C96" t="s">
        <v>271</v>
      </c>
      <c r="D96" t="str">
        <f>VLOOKUP(C:C, [1]Data!$1:$1048576, 3,)</f>
        <v>Certified</v>
      </c>
      <c r="E96">
        <f>VLOOKUP(C:C, [1]Data!$1:$1048576, 5, FALSE)</f>
        <v>9</v>
      </c>
      <c r="F96" t="s">
        <v>260</v>
      </c>
      <c r="G96" t="s">
        <v>257</v>
      </c>
      <c r="H96">
        <v>1</v>
      </c>
      <c r="I96" t="s">
        <v>291</v>
      </c>
      <c r="J96" t="s">
        <v>316</v>
      </c>
      <c r="K96">
        <v>2</v>
      </c>
      <c r="L96" s="3">
        <v>41451</v>
      </c>
      <c r="M96" s="5" t="s">
        <v>221</v>
      </c>
      <c r="N96" s="7">
        <v>7.5122</v>
      </c>
      <c r="O96" s="5" t="s">
        <v>179</v>
      </c>
      <c r="P96" s="5" t="s">
        <v>184</v>
      </c>
    </row>
    <row r="97" spans="1:16" x14ac:dyDescent="0.2">
      <c r="A97" t="s">
        <v>348</v>
      </c>
      <c r="B97">
        <v>1150</v>
      </c>
      <c r="C97" t="s">
        <v>271</v>
      </c>
      <c r="D97" t="str">
        <f>VLOOKUP(C:C, [1]Data!$1:$1048576, 3,)</f>
        <v>Certified</v>
      </c>
      <c r="E97">
        <f>VLOOKUP(C:C, [1]Data!$1:$1048576, 5, FALSE)</f>
        <v>9</v>
      </c>
      <c r="F97" t="s">
        <v>260</v>
      </c>
      <c r="G97" t="s">
        <v>257</v>
      </c>
      <c r="H97">
        <v>1</v>
      </c>
      <c r="I97" t="s">
        <v>291</v>
      </c>
      <c r="J97" t="s">
        <v>316</v>
      </c>
      <c r="K97">
        <v>4</v>
      </c>
      <c r="L97" s="3">
        <v>41454</v>
      </c>
      <c r="M97" s="5" t="s">
        <v>221</v>
      </c>
      <c r="N97" s="7">
        <v>5.5109000000000004</v>
      </c>
      <c r="O97" s="5" t="s">
        <v>181</v>
      </c>
      <c r="P97" s="5" t="s">
        <v>239</v>
      </c>
    </row>
    <row r="98" spans="1:16" x14ac:dyDescent="0.2">
      <c r="A98" t="s">
        <v>348</v>
      </c>
      <c r="B98">
        <v>3885</v>
      </c>
      <c r="C98" t="s">
        <v>271</v>
      </c>
      <c r="D98" t="str">
        <f>VLOOKUP(C:C, [1]Data!$1:$1048576, 3,)</f>
        <v>Certified</v>
      </c>
      <c r="E98">
        <f>VLOOKUP(C:C, [1]Data!$1:$1048576, 5, FALSE)</f>
        <v>9</v>
      </c>
      <c r="F98" t="s">
        <v>260</v>
      </c>
      <c r="G98" t="s">
        <v>257</v>
      </c>
      <c r="H98">
        <v>1</v>
      </c>
      <c r="I98" t="s">
        <v>291</v>
      </c>
      <c r="J98" t="s">
        <v>316</v>
      </c>
      <c r="K98">
        <v>2</v>
      </c>
      <c r="L98" s="3">
        <v>41454</v>
      </c>
      <c r="M98" s="5" t="s">
        <v>221</v>
      </c>
      <c r="N98" s="7">
        <v>4.4352</v>
      </c>
      <c r="O98" s="5" t="s">
        <v>179</v>
      </c>
      <c r="P98" s="5" t="s">
        <v>184</v>
      </c>
    </row>
    <row r="99" spans="1:16" x14ac:dyDescent="0.2">
      <c r="A99" t="s">
        <v>348</v>
      </c>
      <c r="B99">
        <v>3695</v>
      </c>
      <c r="C99" t="s">
        <v>271</v>
      </c>
      <c r="D99" t="str">
        <f>VLOOKUP(C:C, [1]Data!$1:$1048576, 3,)</f>
        <v>Certified</v>
      </c>
      <c r="E99">
        <f>VLOOKUP(C:C, [1]Data!$1:$1048576, 5, FALSE)</f>
        <v>9</v>
      </c>
      <c r="F99" t="s">
        <v>260</v>
      </c>
      <c r="G99" t="s">
        <v>257</v>
      </c>
      <c r="H99">
        <v>1</v>
      </c>
      <c r="I99" t="s">
        <v>291</v>
      </c>
      <c r="J99" t="s">
        <v>316</v>
      </c>
      <c r="K99">
        <v>5</v>
      </c>
      <c r="L99" s="3">
        <v>41454</v>
      </c>
      <c r="M99" s="5" t="s">
        <v>221</v>
      </c>
      <c r="N99" s="7">
        <v>3.4931000000000001</v>
      </c>
      <c r="O99" s="5" t="s">
        <v>179</v>
      </c>
      <c r="P99" s="5" t="s">
        <v>184</v>
      </c>
    </row>
    <row r="100" spans="1:16" x14ac:dyDescent="0.2">
      <c r="A100" t="s">
        <v>348</v>
      </c>
      <c r="B100">
        <v>1150</v>
      </c>
      <c r="C100" t="s">
        <v>271</v>
      </c>
      <c r="D100" t="str">
        <f>VLOOKUP(C:C, [1]Data!$1:$1048576, 3,)</f>
        <v>Certified</v>
      </c>
      <c r="E100">
        <f>VLOOKUP(C:C, [1]Data!$1:$1048576, 5, FALSE)</f>
        <v>9</v>
      </c>
      <c r="F100" t="s">
        <v>260</v>
      </c>
      <c r="G100" t="s">
        <v>257</v>
      </c>
      <c r="H100">
        <v>1</v>
      </c>
      <c r="I100" t="s">
        <v>291</v>
      </c>
      <c r="J100" t="s">
        <v>316</v>
      </c>
      <c r="K100">
        <v>4</v>
      </c>
      <c r="L100" s="3">
        <v>41455</v>
      </c>
      <c r="M100" s="5" t="s">
        <v>178</v>
      </c>
      <c r="N100" s="7">
        <v>6.8135000000000003</v>
      </c>
      <c r="O100" s="5" t="s">
        <v>181</v>
      </c>
      <c r="P100" s="5" t="s">
        <v>243</v>
      </c>
    </row>
    <row r="101" spans="1:16" x14ac:dyDescent="0.2">
      <c r="A101" t="s">
        <v>348</v>
      </c>
      <c r="B101">
        <v>1150</v>
      </c>
      <c r="C101" t="s">
        <v>271</v>
      </c>
      <c r="D101" t="str">
        <f>VLOOKUP(C:C, [1]Data!$1:$1048576, 3,)</f>
        <v>Certified</v>
      </c>
      <c r="E101">
        <f>VLOOKUP(C:C, [1]Data!$1:$1048576, 5, FALSE)</f>
        <v>9</v>
      </c>
      <c r="F101" t="s">
        <v>260</v>
      </c>
      <c r="G101" t="s">
        <v>257</v>
      </c>
      <c r="H101">
        <v>1</v>
      </c>
      <c r="I101" t="s">
        <v>291</v>
      </c>
      <c r="J101" t="s">
        <v>316</v>
      </c>
      <c r="K101">
        <v>4</v>
      </c>
      <c r="L101" s="3">
        <v>41455</v>
      </c>
      <c r="M101" s="5" t="s">
        <v>178</v>
      </c>
      <c r="N101" s="7">
        <v>4.8761000000000001</v>
      </c>
      <c r="O101" s="5" t="s">
        <v>181</v>
      </c>
      <c r="P101" s="5" t="s">
        <v>243</v>
      </c>
    </row>
    <row r="102" spans="1:16" x14ac:dyDescent="0.2">
      <c r="A102" t="s">
        <v>348</v>
      </c>
      <c r="B102">
        <v>2917</v>
      </c>
      <c r="C102" t="s">
        <v>271</v>
      </c>
      <c r="D102" t="str">
        <f>VLOOKUP(C:C, [1]Data!$1:$1048576, 3,)</f>
        <v>Certified</v>
      </c>
      <c r="E102">
        <f>VLOOKUP(C:C, [1]Data!$1:$1048576, 5, FALSE)</f>
        <v>9</v>
      </c>
      <c r="F102" t="s">
        <v>260</v>
      </c>
      <c r="G102" t="s">
        <v>257</v>
      </c>
      <c r="H102">
        <v>1</v>
      </c>
      <c r="I102" t="s">
        <v>291</v>
      </c>
      <c r="J102" t="s">
        <v>316</v>
      </c>
      <c r="K102">
        <v>3</v>
      </c>
      <c r="L102" s="3">
        <v>41456</v>
      </c>
      <c r="M102" s="5" t="s">
        <v>178</v>
      </c>
      <c r="N102" s="7">
        <v>3.5747</v>
      </c>
      <c r="O102" s="5" t="s">
        <v>181</v>
      </c>
      <c r="P102" s="5" t="s">
        <v>245</v>
      </c>
    </row>
    <row r="103" spans="1:16" x14ac:dyDescent="0.2">
      <c r="A103" t="s">
        <v>348</v>
      </c>
      <c r="B103">
        <v>867</v>
      </c>
      <c r="C103" t="s">
        <v>284</v>
      </c>
      <c r="D103" t="str">
        <f>VLOOKUP(C:C, [1]Data!$1:$1048576, 3,)</f>
        <v>Certified</v>
      </c>
      <c r="E103">
        <f>VLOOKUP(C:C, [1]Data!$1:$1048576, 5, FALSE)</f>
        <v>12</v>
      </c>
      <c r="F103" t="s">
        <v>260</v>
      </c>
      <c r="G103" t="s">
        <v>257</v>
      </c>
      <c r="H103">
        <v>5</v>
      </c>
      <c r="I103" t="s">
        <v>292</v>
      </c>
      <c r="J103" t="s">
        <v>316</v>
      </c>
      <c r="K103">
        <v>4</v>
      </c>
      <c r="L103" s="3">
        <v>41450</v>
      </c>
      <c r="M103" s="5" t="s">
        <v>221</v>
      </c>
      <c r="N103" s="7">
        <v>8.0145999999999997</v>
      </c>
      <c r="O103" s="5" t="s">
        <v>181</v>
      </c>
      <c r="P103" s="5" t="s">
        <v>227</v>
      </c>
    </row>
    <row r="104" spans="1:16" x14ac:dyDescent="0.2">
      <c r="A104" t="s">
        <v>348</v>
      </c>
      <c r="B104">
        <v>7914</v>
      </c>
      <c r="C104" t="s">
        <v>284</v>
      </c>
      <c r="D104" t="str">
        <f>VLOOKUP(C:C, [1]Data!$1:$1048576, 3,)</f>
        <v>Certified</v>
      </c>
      <c r="E104">
        <f>VLOOKUP(C:C, [1]Data!$1:$1048576, 5, FALSE)</f>
        <v>12</v>
      </c>
      <c r="F104" t="s">
        <v>260</v>
      </c>
      <c r="G104" t="s">
        <v>257</v>
      </c>
      <c r="H104">
        <v>5</v>
      </c>
      <c r="I104" t="s">
        <v>292</v>
      </c>
      <c r="J104" t="s">
        <v>316</v>
      </c>
      <c r="K104">
        <v>2</v>
      </c>
      <c r="L104" s="3">
        <v>41450</v>
      </c>
      <c r="M104" s="5" t="s">
        <v>221</v>
      </c>
      <c r="N104" s="7">
        <v>8.1586999999999996</v>
      </c>
      <c r="O104" s="5" t="s">
        <v>179</v>
      </c>
      <c r="P104" s="5" t="s">
        <v>184</v>
      </c>
    </row>
    <row r="105" spans="1:16" x14ac:dyDescent="0.2">
      <c r="A105" t="s">
        <v>348</v>
      </c>
      <c r="B105">
        <v>8981</v>
      </c>
      <c r="C105" t="s">
        <v>284</v>
      </c>
      <c r="D105" t="str">
        <f>VLOOKUP(C:C, [1]Data!$1:$1048576, 3,)</f>
        <v>Certified</v>
      </c>
      <c r="E105">
        <f>VLOOKUP(C:C, [1]Data!$1:$1048576, 5, FALSE)</f>
        <v>12</v>
      </c>
      <c r="F105" t="s">
        <v>260</v>
      </c>
      <c r="G105" t="s">
        <v>257</v>
      </c>
      <c r="H105">
        <v>5</v>
      </c>
      <c r="I105" t="s">
        <v>292</v>
      </c>
      <c r="J105" t="s">
        <v>316</v>
      </c>
      <c r="K105">
        <v>3</v>
      </c>
      <c r="L105" s="3">
        <v>41450</v>
      </c>
      <c r="M105" s="5" t="s">
        <v>221</v>
      </c>
      <c r="N105" s="7">
        <v>7.4355000000000002</v>
      </c>
      <c r="O105" s="5" t="s">
        <v>179</v>
      </c>
      <c r="P105" s="5" t="s">
        <v>184</v>
      </c>
    </row>
    <row r="106" spans="1:16" x14ac:dyDescent="0.2">
      <c r="A106" t="s">
        <v>348</v>
      </c>
      <c r="B106">
        <v>4547</v>
      </c>
      <c r="C106" t="s">
        <v>284</v>
      </c>
      <c r="D106" t="str">
        <f>VLOOKUP(C:C, [1]Data!$1:$1048576, 3,)</f>
        <v>Certified</v>
      </c>
      <c r="E106">
        <f>VLOOKUP(C:C, [1]Data!$1:$1048576, 5, FALSE)</f>
        <v>12</v>
      </c>
      <c r="F106" t="s">
        <v>260</v>
      </c>
      <c r="G106" t="s">
        <v>257</v>
      </c>
      <c r="H106">
        <v>5</v>
      </c>
      <c r="I106" t="s">
        <v>292</v>
      </c>
      <c r="J106" t="s">
        <v>316</v>
      </c>
      <c r="K106">
        <v>5</v>
      </c>
      <c r="L106" s="3">
        <v>41451</v>
      </c>
      <c r="M106" s="5" t="s">
        <v>221</v>
      </c>
      <c r="N106" s="7">
        <v>11.4937</v>
      </c>
      <c r="O106" s="5" t="s">
        <v>181</v>
      </c>
      <c r="P106" s="5" t="s">
        <v>228</v>
      </c>
    </row>
    <row r="107" spans="1:16" x14ac:dyDescent="0.2">
      <c r="A107" t="s">
        <v>348</v>
      </c>
      <c r="B107">
        <v>867</v>
      </c>
      <c r="C107" t="s">
        <v>284</v>
      </c>
      <c r="D107" t="str">
        <f>VLOOKUP(C:C, [1]Data!$1:$1048576, 3,)</f>
        <v>Certified</v>
      </c>
      <c r="E107">
        <f>VLOOKUP(C:C, [1]Data!$1:$1048576, 5, FALSE)</f>
        <v>12</v>
      </c>
      <c r="F107" t="s">
        <v>260</v>
      </c>
      <c r="G107" t="s">
        <v>257</v>
      </c>
      <c r="H107">
        <v>5</v>
      </c>
      <c r="I107" t="s">
        <v>292</v>
      </c>
      <c r="J107" t="s">
        <v>316</v>
      </c>
      <c r="K107">
        <v>4</v>
      </c>
      <c r="L107" s="3">
        <v>41451</v>
      </c>
      <c r="M107" s="5" t="s">
        <v>221</v>
      </c>
      <c r="N107" s="7">
        <v>9.8190000000000008</v>
      </c>
      <c r="O107" s="5" t="s">
        <v>179</v>
      </c>
      <c r="P107" s="5" t="s">
        <v>184</v>
      </c>
    </row>
    <row r="108" spans="1:16" x14ac:dyDescent="0.2">
      <c r="A108" t="s">
        <v>348</v>
      </c>
      <c r="B108">
        <v>6673</v>
      </c>
      <c r="C108" t="s">
        <v>284</v>
      </c>
      <c r="D108" t="str">
        <f>VLOOKUP(C:C, [1]Data!$1:$1048576, 3,)</f>
        <v>Certified</v>
      </c>
      <c r="E108">
        <f>VLOOKUP(C:C, [1]Data!$1:$1048576, 5, FALSE)</f>
        <v>12</v>
      </c>
      <c r="F108" t="s">
        <v>260</v>
      </c>
      <c r="G108" t="s">
        <v>257</v>
      </c>
      <c r="H108">
        <v>5</v>
      </c>
      <c r="I108" t="s">
        <v>292</v>
      </c>
      <c r="J108" t="s">
        <v>316</v>
      </c>
      <c r="K108">
        <v>6</v>
      </c>
      <c r="L108" s="3">
        <v>41451</v>
      </c>
      <c r="M108" s="5" t="s">
        <v>221</v>
      </c>
      <c r="N108" s="7">
        <v>8.3628</v>
      </c>
      <c r="O108" s="5" t="s">
        <v>181</v>
      </c>
      <c r="P108" s="5" t="s">
        <v>232</v>
      </c>
    </row>
    <row r="109" spans="1:16" x14ac:dyDescent="0.2">
      <c r="A109" t="s">
        <v>348</v>
      </c>
      <c r="B109">
        <v>8927</v>
      </c>
      <c r="C109" t="s">
        <v>284</v>
      </c>
      <c r="D109" t="str">
        <f>VLOOKUP(C:C, [1]Data!$1:$1048576, 3,)</f>
        <v>Certified</v>
      </c>
      <c r="E109">
        <f>VLOOKUP(C:C, [1]Data!$1:$1048576, 5, FALSE)</f>
        <v>12</v>
      </c>
      <c r="F109" t="s">
        <v>260</v>
      </c>
      <c r="G109" t="s">
        <v>257</v>
      </c>
      <c r="H109">
        <v>5</v>
      </c>
      <c r="I109" t="s">
        <v>292</v>
      </c>
      <c r="J109" t="s">
        <v>316</v>
      </c>
      <c r="K109">
        <v>1</v>
      </c>
      <c r="L109" s="3">
        <v>41452</v>
      </c>
      <c r="M109" s="5" t="s">
        <v>221</v>
      </c>
      <c r="N109" s="7">
        <v>6.7355</v>
      </c>
      <c r="O109" s="5" t="s">
        <v>179</v>
      </c>
      <c r="P109" s="5" t="s">
        <v>184</v>
      </c>
    </row>
    <row r="110" spans="1:16" x14ac:dyDescent="0.2">
      <c r="A110" t="s">
        <v>348</v>
      </c>
      <c r="B110">
        <v>4547</v>
      </c>
      <c r="C110" t="s">
        <v>284</v>
      </c>
      <c r="D110" t="str">
        <f>VLOOKUP(C:C, [1]Data!$1:$1048576, 3,)</f>
        <v>Certified</v>
      </c>
      <c r="E110">
        <f>VLOOKUP(C:C, [1]Data!$1:$1048576, 5, FALSE)</f>
        <v>12</v>
      </c>
      <c r="F110" t="s">
        <v>260</v>
      </c>
      <c r="G110" t="s">
        <v>257</v>
      </c>
      <c r="H110">
        <v>5</v>
      </c>
      <c r="I110" t="s">
        <v>292</v>
      </c>
      <c r="J110" t="s">
        <v>316</v>
      </c>
      <c r="K110">
        <v>5</v>
      </c>
      <c r="L110" s="3">
        <v>41453</v>
      </c>
      <c r="M110" s="5" t="s">
        <v>221</v>
      </c>
      <c r="N110" s="7">
        <v>9.2524999999999995</v>
      </c>
      <c r="O110" s="5" t="s">
        <v>181</v>
      </c>
      <c r="P110" s="5" t="s">
        <v>228</v>
      </c>
    </row>
    <row r="111" spans="1:16" x14ac:dyDescent="0.2">
      <c r="A111" t="s">
        <v>348</v>
      </c>
      <c r="B111">
        <v>8981</v>
      </c>
      <c r="C111" t="s">
        <v>284</v>
      </c>
      <c r="D111" t="str">
        <f>VLOOKUP(C:C, [1]Data!$1:$1048576, 3,)</f>
        <v>Certified</v>
      </c>
      <c r="E111">
        <f>VLOOKUP(C:C, [1]Data!$1:$1048576, 5, FALSE)</f>
        <v>12</v>
      </c>
      <c r="F111" t="s">
        <v>260</v>
      </c>
      <c r="G111" t="s">
        <v>257</v>
      </c>
      <c r="H111">
        <v>5</v>
      </c>
      <c r="I111" t="s">
        <v>292</v>
      </c>
      <c r="J111" t="s">
        <v>316</v>
      </c>
      <c r="K111">
        <v>3</v>
      </c>
      <c r="L111" s="3">
        <v>41457</v>
      </c>
      <c r="M111" s="5" t="s">
        <v>221</v>
      </c>
      <c r="N111" s="7">
        <v>7.9192999999999998</v>
      </c>
      <c r="O111" s="5" t="s">
        <v>181</v>
      </c>
      <c r="P111" s="5" t="s">
        <v>249</v>
      </c>
    </row>
    <row r="112" spans="1:16" x14ac:dyDescent="0.2">
      <c r="A112" t="s">
        <v>348</v>
      </c>
      <c r="B112">
        <v>1301</v>
      </c>
      <c r="C112" t="s">
        <v>266</v>
      </c>
      <c r="D112" t="str">
        <f>VLOOKUP(C:C, [1]Data!$1:$1048576, 3,)</f>
        <v>OP</v>
      </c>
      <c r="E112">
        <f>VLOOKUP(C:C, [1]Data!$1:$1048576, 5, FALSE)</f>
        <v>14</v>
      </c>
      <c r="F112" t="s">
        <v>260</v>
      </c>
      <c r="G112" t="s">
        <v>289</v>
      </c>
      <c r="H112">
        <v>2</v>
      </c>
      <c r="I112" t="s">
        <v>290</v>
      </c>
      <c r="J112" t="s">
        <v>317</v>
      </c>
      <c r="K112">
        <v>1</v>
      </c>
      <c r="L112" s="3">
        <v>41435</v>
      </c>
      <c r="M112" t="s">
        <v>96</v>
      </c>
      <c r="N112" s="7">
        <v>9.3515999999999995</v>
      </c>
      <c r="O112" t="s">
        <v>94</v>
      </c>
      <c r="P112" t="s">
        <v>95</v>
      </c>
    </row>
    <row r="113" spans="1:16" x14ac:dyDescent="0.2">
      <c r="A113" t="s">
        <v>348</v>
      </c>
      <c r="B113">
        <v>8008</v>
      </c>
      <c r="C113" t="s">
        <v>266</v>
      </c>
      <c r="D113" t="str">
        <f>VLOOKUP(C:C, [1]Data!$1:$1048576, 3,)</f>
        <v>OP</v>
      </c>
      <c r="E113">
        <f>VLOOKUP(C:C, [1]Data!$1:$1048576, 5, FALSE)</f>
        <v>14</v>
      </c>
      <c r="F113" t="s">
        <v>260</v>
      </c>
      <c r="G113" t="s">
        <v>289</v>
      </c>
      <c r="H113">
        <v>2</v>
      </c>
      <c r="I113" t="s">
        <v>290</v>
      </c>
      <c r="J113" t="s">
        <v>317</v>
      </c>
      <c r="K113">
        <v>2</v>
      </c>
      <c r="L113" s="3">
        <v>41436</v>
      </c>
      <c r="M113" t="s">
        <v>93</v>
      </c>
      <c r="N113" s="7">
        <v>9.3927999999999994</v>
      </c>
      <c r="O113" t="s">
        <v>99</v>
      </c>
      <c r="P113" t="s">
        <v>95</v>
      </c>
    </row>
    <row r="114" spans="1:16" x14ac:dyDescent="0.2">
      <c r="A114" t="s">
        <v>348</v>
      </c>
      <c r="B114">
        <v>3262</v>
      </c>
      <c r="C114" t="s">
        <v>266</v>
      </c>
      <c r="D114" t="str">
        <f>VLOOKUP(C:C, [1]Data!$1:$1048576, 3,)</f>
        <v>OP</v>
      </c>
      <c r="E114">
        <f>VLOOKUP(C:C, [1]Data!$1:$1048576, 5, FALSE)</f>
        <v>14</v>
      </c>
      <c r="F114" t="s">
        <v>260</v>
      </c>
      <c r="G114" t="s">
        <v>289</v>
      </c>
      <c r="H114">
        <v>2</v>
      </c>
      <c r="I114" t="s">
        <v>290</v>
      </c>
      <c r="J114" t="s">
        <v>317</v>
      </c>
      <c r="K114">
        <v>6</v>
      </c>
      <c r="L114" s="3">
        <v>41436</v>
      </c>
      <c r="M114" t="s">
        <v>93</v>
      </c>
      <c r="N114" s="7">
        <v>7.6942000000000004</v>
      </c>
      <c r="O114" t="s">
        <v>1</v>
      </c>
      <c r="P114" t="s">
        <v>98</v>
      </c>
    </row>
    <row r="115" spans="1:16" x14ac:dyDescent="0.2">
      <c r="A115" t="s">
        <v>348</v>
      </c>
      <c r="B115">
        <v>6803</v>
      </c>
      <c r="C115" t="s">
        <v>264</v>
      </c>
      <c r="D115" t="str">
        <f>VLOOKUP(C:C, [1]Data!$1:$1048576, 3,)</f>
        <v>Certified</v>
      </c>
      <c r="E115">
        <f>VLOOKUP(C:C, [1]Data!$1:$1048576, 5, FALSE)</f>
        <v>16</v>
      </c>
      <c r="F115" t="s">
        <v>260</v>
      </c>
      <c r="G115" t="s">
        <v>289</v>
      </c>
      <c r="H115">
        <v>8</v>
      </c>
      <c r="I115" t="s">
        <v>290</v>
      </c>
      <c r="J115" t="s">
        <v>316</v>
      </c>
      <c r="K115">
        <v>4</v>
      </c>
      <c r="L115" s="3">
        <v>41434</v>
      </c>
      <c r="M115" t="s">
        <v>96</v>
      </c>
      <c r="N115" s="7">
        <v>4.6635</v>
      </c>
      <c r="O115" t="s">
        <v>115</v>
      </c>
      <c r="P115" t="s">
        <v>116</v>
      </c>
    </row>
    <row r="116" spans="1:16" x14ac:dyDescent="0.2">
      <c r="A116" t="s">
        <v>348</v>
      </c>
      <c r="B116">
        <v>9792</v>
      </c>
      <c r="C116" t="s">
        <v>264</v>
      </c>
      <c r="D116" t="str">
        <f>VLOOKUP(C:C, [1]Data!$1:$1048576, 3,)</f>
        <v>Certified</v>
      </c>
      <c r="E116">
        <f>VLOOKUP(C:C, [1]Data!$1:$1048576, 5, FALSE)</f>
        <v>16</v>
      </c>
      <c r="F116" t="s">
        <v>260</v>
      </c>
      <c r="G116" t="s">
        <v>289</v>
      </c>
      <c r="H116">
        <v>8</v>
      </c>
      <c r="I116" t="s">
        <v>290</v>
      </c>
      <c r="J116" t="s">
        <v>316</v>
      </c>
      <c r="K116">
        <v>1</v>
      </c>
      <c r="L116" s="3">
        <v>41434</v>
      </c>
      <c r="M116" t="s">
        <v>96</v>
      </c>
      <c r="N116" s="7">
        <v>19.134399999999999</v>
      </c>
      <c r="O116" t="s">
        <v>115</v>
      </c>
      <c r="P116" t="s">
        <v>117</v>
      </c>
    </row>
    <row r="117" spans="1:16" x14ac:dyDescent="0.2">
      <c r="A117" t="s">
        <v>348</v>
      </c>
      <c r="B117">
        <v>4196</v>
      </c>
      <c r="C117" t="s">
        <v>264</v>
      </c>
      <c r="D117" t="str">
        <f>VLOOKUP(C:C, [1]Data!$1:$1048576, 3,)</f>
        <v>Certified</v>
      </c>
      <c r="E117">
        <f>VLOOKUP(C:C, [1]Data!$1:$1048576, 5, FALSE)</f>
        <v>16</v>
      </c>
      <c r="F117" t="s">
        <v>260</v>
      </c>
      <c r="G117" t="s">
        <v>289</v>
      </c>
      <c r="H117">
        <v>8</v>
      </c>
      <c r="I117" t="s">
        <v>290</v>
      </c>
      <c r="J117" t="s">
        <v>316</v>
      </c>
      <c r="K117">
        <v>5</v>
      </c>
      <c r="L117" s="3">
        <v>41434</v>
      </c>
      <c r="M117" t="s">
        <v>96</v>
      </c>
      <c r="N117" s="7">
        <v>12.037699999999999</v>
      </c>
      <c r="O117" t="s">
        <v>97</v>
      </c>
      <c r="P117" t="s">
        <v>98</v>
      </c>
    </row>
    <row r="118" spans="1:16" x14ac:dyDescent="0.2">
      <c r="A118" t="s">
        <v>348</v>
      </c>
      <c r="B118">
        <v>5684</v>
      </c>
      <c r="C118" t="s">
        <v>264</v>
      </c>
      <c r="D118" t="str">
        <f>VLOOKUP(C:C, [1]Data!$1:$1048576, 3,)</f>
        <v>Certified</v>
      </c>
      <c r="E118">
        <f>VLOOKUP(C:C, [1]Data!$1:$1048576, 5, FALSE)</f>
        <v>16</v>
      </c>
      <c r="F118" t="s">
        <v>260</v>
      </c>
      <c r="G118" t="s">
        <v>289</v>
      </c>
      <c r="H118">
        <v>8</v>
      </c>
      <c r="I118" t="s">
        <v>290</v>
      </c>
      <c r="J118" t="s">
        <v>316</v>
      </c>
      <c r="K118">
        <v>6</v>
      </c>
      <c r="L118" s="3">
        <v>41435</v>
      </c>
      <c r="M118" t="s">
        <v>96</v>
      </c>
      <c r="N118" s="7">
        <v>12.735900000000001</v>
      </c>
      <c r="O118" t="s">
        <v>2</v>
      </c>
      <c r="P118" t="s">
        <v>127</v>
      </c>
    </row>
    <row r="119" spans="1:16" x14ac:dyDescent="0.2">
      <c r="A119" t="s">
        <v>348</v>
      </c>
      <c r="B119">
        <v>6803</v>
      </c>
      <c r="C119" t="s">
        <v>264</v>
      </c>
      <c r="D119" t="str">
        <f>VLOOKUP(C:C, [1]Data!$1:$1048576, 3,)</f>
        <v>Certified</v>
      </c>
      <c r="E119">
        <f>VLOOKUP(C:C, [1]Data!$1:$1048576, 5, FALSE)</f>
        <v>16</v>
      </c>
      <c r="F119" t="s">
        <v>260</v>
      </c>
      <c r="G119" t="s">
        <v>289</v>
      </c>
      <c r="H119">
        <v>8</v>
      </c>
      <c r="I119" t="s">
        <v>290</v>
      </c>
      <c r="J119" t="s">
        <v>316</v>
      </c>
      <c r="K119">
        <v>4</v>
      </c>
      <c r="L119" s="3">
        <v>41436</v>
      </c>
      <c r="M119" t="s">
        <v>128</v>
      </c>
      <c r="N119" s="7">
        <v>15.7033</v>
      </c>
      <c r="O119" t="s">
        <v>1</v>
      </c>
      <c r="P119" t="s">
        <v>98</v>
      </c>
    </row>
    <row r="120" spans="1:16" x14ac:dyDescent="0.2">
      <c r="A120" t="s">
        <v>348</v>
      </c>
      <c r="B120">
        <v>2971</v>
      </c>
      <c r="C120" t="s">
        <v>264</v>
      </c>
      <c r="D120" t="str">
        <f>VLOOKUP(C:C, [1]Data!$1:$1048576, 3,)</f>
        <v>Certified</v>
      </c>
      <c r="E120">
        <f>VLOOKUP(C:C, [1]Data!$1:$1048576, 5, FALSE)</f>
        <v>16</v>
      </c>
      <c r="F120" t="s">
        <v>260</v>
      </c>
      <c r="G120" t="s">
        <v>289</v>
      </c>
      <c r="H120">
        <v>8</v>
      </c>
      <c r="I120" t="s">
        <v>290</v>
      </c>
      <c r="J120" t="s">
        <v>316</v>
      </c>
      <c r="K120">
        <v>3</v>
      </c>
      <c r="L120" s="3">
        <v>41436</v>
      </c>
      <c r="M120" t="s">
        <v>93</v>
      </c>
      <c r="N120" s="7">
        <v>12.4498</v>
      </c>
      <c r="O120" t="s">
        <v>99</v>
      </c>
      <c r="P120" t="s">
        <v>98</v>
      </c>
    </row>
    <row r="121" spans="1:16" x14ac:dyDescent="0.2">
      <c r="A121" t="s">
        <v>348</v>
      </c>
      <c r="B121">
        <v>2971</v>
      </c>
      <c r="C121" t="s">
        <v>264</v>
      </c>
      <c r="D121" t="str">
        <f>VLOOKUP(C:C, [1]Data!$1:$1048576, 3,)</f>
        <v>Certified</v>
      </c>
      <c r="E121">
        <f>VLOOKUP(C:C, [1]Data!$1:$1048576, 5, FALSE)</f>
        <v>16</v>
      </c>
      <c r="F121" t="s">
        <v>260</v>
      </c>
      <c r="G121" t="s">
        <v>289</v>
      </c>
      <c r="H121">
        <v>8</v>
      </c>
      <c r="I121" t="s">
        <v>290</v>
      </c>
      <c r="J121" t="s">
        <v>316</v>
      </c>
      <c r="K121">
        <v>3</v>
      </c>
      <c r="L121" s="3">
        <v>41436</v>
      </c>
      <c r="M121" t="s">
        <v>93</v>
      </c>
      <c r="N121" s="7">
        <v>14.9351</v>
      </c>
      <c r="O121" t="s">
        <v>1</v>
      </c>
      <c r="P121" t="s">
        <v>98</v>
      </c>
    </row>
    <row r="122" spans="1:16" x14ac:dyDescent="0.2">
      <c r="A122" t="s">
        <v>348</v>
      </c>
      <c r="B122">
        <v>8427</v>
      </c>
      <c r="C122" t="s">
        <v>264</v>
      </c>
      <c r="D122" t="str">
        <f>VLOOKUP(C:C, [1]Data!$1:$1048576, 3,)</f>
        <v>Certified</v>
      </c>
      <c r="E122">
        <f>VLOOKUP(C:C, [1]Data!$1:$1048576, 5, FALSE)</f>
        <v>16</v>
      </c>
      <c r="F122" t="s">
        <v>260</v>
      </c>
      <c r="G122" t="s">
        <v>289</v>
      </c>
      <c r="H122">
        <v>8</v>
      </c>
      <c r="I122" t="s">
        <v>290</v>
      </c>
      <c r="J122" t="s">
        <v>316</v>
      </c>
      <c r="K122">
        <v>2</v>
      </c>
      <c r="L122" s="3">
        <v>41436</v>
      </c>
      <c r="M122" t="s">
        <v>93</v>
      </c>
      <c r="N122" s="7">
        <v>12.5563</v>
      </c>
      <c r="O122" t="s">
        <v>136</v>
      </c>
      <c r="P122" t="s">
        <v>98</v>
      </c>
    </row>
    <row r="123" spans="1:16" x14ac:dyDescent="0.2">
      <c r="A123" t="s">
        <v>348</v>
      </c>
      <c r="B123">
        <v>8427</v>
      </c>
      <c r="C123" t="s">
        <v>264</v>
      </c>
      <c r="D123" t="str">
        <f>VLOOKUP(C:C, [1]Data!$1:$1048576, 3,)</f>
        <v>Certified</v>
      </c>
      <c r="E123">
        <f>VLOOKUP(C:C, [1]Data!$1:$1048576, 5, FALSE)</f>
        <v>16</v>
      </c>
      <c r="F123" t="s">
        <v>260</v>
      </c>
      <c r="G123" t="s">
        <v>289</v>
      </c>
      <c r="H123">
        <v>8</v>
      </c>
      <c r="I123" t="s">
        <v>290</v>
      </c>
      <c r="J123" t="s">
        <v>316</v>
      </c>
      <c r="K123">
        <v>2</v>
      </c>
      <c r="L123" s="3">
        <v>41437</v>
      </c>
      <c r="M123" t="s">
        <v>141</v>
      </c>
      <c r="N123" s="7">
        <v>7.8364000000000003</v>
      </c>
      <c r="O123" t="s">
        <v>142</v>
      </c>
      <c r="P123" t="s">
        <v>143</v>
      </c>
    </row>
    <row r="124" spans="1:16" x14ac:dyDescent="0.2">
      <c r="A124" t="s">
        <v>348</v>
      </c>
      <c r="B124">
        <v>4196</v>
      </c>
      <c r="C124" t="s">
        <v>264</v>
      </c>
      <c r="D124" t="str">
        <f>VLOOKUP(C:C, [1]Data!$1:$1048576, 3,)</f>
        <v>Certified</v>
      </c>
      <c r="E124">
        <f>VLOOKUP(C:C, [1]Data!$1:$1048576, 5, FALSE)</f>
        <v>16</v>
      </c>
      <c r="F124" t="s">
        <v>260</v>
      </c>
      <c r="G124" t="s">
        <v>289</v>
      </c>
      <c r="H124">
        <v>8</v>
      </c>
      <c r="I124" t="s">
        <v>290</v>
      </c>
      <c r="J124" t="s">
        <v>316</v>
      </c>
      <c r="K124">
        <v>5</v>
      </c>
      <c r="L124" s="3">
        <v>41437</v>
      </c>
      <c r="M124" t="s">
        <v>141</v>
      </c>
      <c r="N124" s="7">
        <v>10.295199999999999</v>
      </c>
      <c r="O124" t="s">
        <v>149</v>
      </c>
      <c r="P124" t="s">
        <v>146</v>
      </c>
    </row>
    <row r="125" spans="1:16" x14ac:dyDescent="0.2">
      <c r="A125" t="s">
        <v>348</v>
      </c>
      <c r="B125">
        <v>6803</v>
      </c>
      <c r="C125" t="s">
        <v>264</v>
      </c>
      <c r="D125" t="str">
        <f>VLOOKUP(C:C, [1]Data!$1:$1048576, 3,)</f>
        <v>Certified</v>
      </c>
      <c r="E125">
        <f>VLOOKUP(C:C, [1]Data!$1:$1048576, 5, FALSE)</f>
        <v>16</v>
      </c>
      <c r="F125" t="s">
        <v>260</v>
      </c>
      <c r="G125" t="s">
        <v>289</v>
      </c>
      <c r="H125">
        <v>8</v>
      </c>
      <c r="I125" t="s">
        <v>290</v>
      </c>
      <c r="J125" t="s">
        <v>316</v>
      </c>
      <c r="K125">
        <v>4</v>
      </c>
      <c r="L125" s="3">
        <v>41437</v>
      </c>
      <c r="M125" t="s">
        <v>141</v>
      </c>
      <c r="N125" s="7">
        <v>14.0495</v>
      </c>
      <c r="O125" t="s">
        <v>154</v>
      </c>
      <c r="P125" t="s">
        <v>148</v>
      </c>
    </row>
    <row r="126" spans="1:16" x14ac:dyDescent="0.2">
      <c r="A126" t="s">
        <v>348</v>
      </c>
      <c r="B126">
        <v>8427</v>
      </c>
      <c r="C126" t="s">
        <v>264</v>
      </c>
      <c r="D126" t="str">
        <f>VLOOKUP(C:C, [1]Data!$1:$1048576, 3,)</f>
        <v>Certified</v>
      </c>
      <c r="E126">
        <f>VLOOKUP(C:C, [1]Data!$1:$1048576, 5, FALSE)</f>
        <v>16</v>
      </c>
      <c r="F126" t="s">
        <v>260</v>
      </c>
      <c r="G126" t="s">
        <v>289</v>
      </c>
      <c r="H126">
        <v>8</v>
      </c>
      <c r="I126" t="s">
        <v>290</v>
      </c>
      <c r="J126" t="s">
        <v>316</v>
      </c>
      <c r="K126">
        <v>2</v>
      </c>
      <c r="L126" s="3">
        <v>42907</v>
      </c>
      <c r="M126" t="s">
        <v>178</v>
      </c>
      <c r="N126" s="7">
        <v>9.4727999999999994</v>
      </c>
      <c r="O126" t="s">
        <v>181</v>
      </c>
      <c r="P126" t="s">
        <v>197</v>
      </c>
    </row>
    <row r="127" spans="1:16" x14ac:dyDescent="0.2">
      <c r="A127" t="s">
        <v>348</v>
      </c>
      <c r="B127">
        <v>144</v>
      </c>
      <c r="C127" t="s">
        <v>269</v>
      </c>
      <c r="D127" t="str">
        <f>VLOOKUP(C:C, [1]Data!$1:$1048576, 3,)</f>
        <v>Certified</v>
      </c>
      <c r="E127">
        <f>VLOOKUP(C:C, [1]Data!$1:$1048576, 5, FALSE)</f>
        <v>17</v>
      </c>
      <c r="F127" t="s">
        <v>260</v>
      </c>
      <c r="G127" t="s">
        <v>257</v>
      </c>
      <c r="H127">
        <v>9</v>
      </c>
      <c r="I127" t="s">
        <v>292</v>
      </c>
      <c r="J127" t="s">
        <v>316</v>
      </c>
      <c r="K127">
        <v>3</v>
      </c>
      <c r="L127" s="3">
        <v>41444</v>
      </c>
      <c r="M127" t="s">
        <v>69</v>
      </c>
      <c r="N127" s="7">
        <v>4.2106000000000003</v>
      </c>
      <c r="O127" t="s">
        <v>43</v>
      </c>
      <c r="P127" t="s">
        <v>44</v>
      </c>
    </row>
    <row r="128" spans="1:16" x14ac:dyDescent="0.2">
      <c r="A128" t="s">
        <v>348</v>
      </c>
      <c r="B128">
        <v>6942</v>
      </c>
      <c r="C128" t="s">
        <v>269</v>
      </c>
      <c r="D128" t="str">
        <f>VLOOKUP(C:C, [1]Data!$1:$1048576, 3,)</f>
        <v>Certified</v>
      </c>
      <c r="E128">
        <f>VLOOKUP(C:C, [1]Data!$1:$1048576, 5, FALSE)</f>
        <v>17</v>
      </c>
      <c r="F128" t="s">
        <v>260</v>
      </c>
      <c r="G128" t="s">
        <v>257</v>
      </c>
      <c r="H128">
        <v>9</v>
      </c>
      <c r="I128" t="s">
        <v>292</v>
      </c>
      <c r="J128" t="s">
        <v>316</v>
      </c>
      <c r="K128">
        <v>4</v>
      </c>
      <c r="L128" s="3">
        <v>41445</v>
      </c>
      <c r="M128" t="s">
        <v>22</v>
      </c>
      <c r="N128" s="7">
        <v>8.6603999999999992</v>
      </c>
      <c r="O128" t="s">
        <v>27</v>
      </c>
      <c r="P128" t="s">
        <v>10</v>
      </c>
    </row>
    <row r="129" spans="1:16" x14ac:dyDescent="0.2">
      <c r="A129" t="s">
        <v>348</v>
      </c>
      <c r="B129">
        <v>2687</v>
      </c>
      <c r="C129" t="s">
        <v>269</v>
      </c>
      <c r="D129" t="str">
        <f>VLOOKUP(C:C, [1]Data!$1:$1048576, 3,)</f>
        <v>Certified</v>
      </c>
      <c r="E129">
        <f>VLOOKUP(C:C, [1]Data!$1:$1048576, 5, FALSE)</f>
        <v>17</v>
      </c>
      <c r="F129" t="s">
        <v>260</v>
      </c>
      <c r="G129" t="s">
        <v>257</v>
      </c>
      <c r="H129">
        <v>9</v>
      </c>
      <c r="I129" t="s">
        <v>292</v>
      </c>
      <c r="J129" t="s">
        <v>316</v>
      </c>
      <c r="K129">
        <v>5</v>
      </c>
      <c r="L129" s="3">
        <v>42907</v>
      </c>
      <c r="M129" t="s">
        <v>178</v>
      </c>
      <c r="N129" s="7">
        <v>7.3616999999999999</v>
      </c>
      <c r="O129" t="s">
        <v>179</v>
      </c>
      <c r="P129" t="s">
        <v>184</v>
      </c>
    </row>
    <row r="130" spans="1:16" x14ac:dyDescent="0.2">
      <c r="A130" t="s">
        <v>348</v>
      </c>
      <c r="B130">
        <v>6942</v>
      </c>
      <c r="C130" t="s">
        <v>269</v>
      </c>
      <c r="D130" t="str">
        <f>VLOOKUP(C:C, [1]Data!$1:$1048576, 3,)</f>
        <v>Certified</v>
      </c>
      <c r="E130">
        <f>VLOOKUP(C:C, [1]Data!$1:$1048576, 5, FALSE)</f>
        <v>17</v>
      </c>
      <c r="F130" t="s">
        <v>260</v>
      </c>
      <c r="G130" t="s">
        <v>257</v>
      </c>
      <c r="H130">
        <v>9</v>
      </c>
      <c r="I130" t="s">
        <v>292</v>
      </c>
      <c r="J130" t="s">
        <v>316</v>
      </c>
      <c r="K130">
        <v>4</v>
      </c>
      <c r="L130" s="3">
        <v>41447</v>
      </c>
      <c r="M130" t="s">
        <v>178</v>
      </c>
      <c r="N130" s="7">
        <v>7.4795999999999996</v>
      </c>
      <c r="O130" t="s">
        <v>179</v>
      </c>
      <c r="P130" t="s">
        <v>184</v>
      </c>
    </row>
    <row r="131" spans="1:16" x14ac:dyDescent="0.2">
      <c r="A131" t="s">
        <v>348</v>
      </c>
      <c r="B131">
        <v>144</v>
      </c>
      <c r="C131" t="s">
        <v>269</v>
      </c>
      <c r="D131" t="str">
        <f>VLOOKUP(C:C, [1]Data!$1:$1048576, 3,)</f>
        <v>Certified</v>
      </c>
      <c r="E131">
        <f>VLOOKUP(C:C, [1]Data!$1:$1048576, 5, FALSE)</f>
        <v>17</v>
      </c>
      <c r="F131" t="s">
        <v>260</v>
      </c>
      <c r="G131" t="s">
        <v>257</v>
      </c>
      <c r="H131">
        <v>9</v>
      </c>
      <c r="I131" t="s">
        <v>292</v>
      </c>
      <c r="J131" t="s">
        <v>316</v>
      </c>
      <c r="K131">
        <v>3</v>
      </c>
      <c r="L131" s="3">
        <v>41447</v>
      </c>
      <c r="M131" t="s">
        <v>178</v>
      </c>
      <c r="N131" s="7">
        <v>4.7430000000000003</v>
      </c>
      <c r="O131" t="s">
        <v>181</v>
      </c>
      <c r="P131" t="s">
        <v>204</v>
      </c>
    </row>
    <row r="132" spans="1:16" x14ac:dyDescent="0.2">
      <c r="A132" t="s">
        <v>348</v>
      </c>
      <c r="B132">
        <v>1896</v>
      </c>
      <c r="C132" t="s">
        <v>269</v>
      </c>
      <c r="D132" t="str">
        <f>VLOOKUP(C:C, [1]Data!$1:$1048576, 3,)</f>
        <v>Certified</v>
      </c>
      <c r="E132">
        <f>VLOOKUP(C:C, [1]Data!$1:$1048576, 5, FALSE)</f>
        <v>17</v>
      </c>
      <c r="F132" t="s">
        <v>260</v>
      </c>
      <c r="G132" t="s">
        <v>257</v>
      </c>
      <c r="H132">
        <v>9</v>
      </c>
      <c r="I132" t="s">
        <v>292</v>
      </c>
      <c r="J132" t="s">
        <v>316</v>
      </c>
      <c r="K132">
        <v>2</v>
      </c>
      <c r="L132" s="3">
        <v>41448</v>
      </c>
      <c r="M132" t="s">
        <v>178</v>
      </c>
      <c r="N132" s="7">
        <v>14.795</v>
      </c>
      <c r="O132" t="s">
        <v>181</v>
      </c>
      <c r="P132" t="s">
        <v>185</v>
      </c>
    </row>
    <row r="133" spans="1:16" x14ac:dyDescent="0.2">
      <c r="A133" t="s">
        <v>348</v>
      </c>
      <c r="B133">
        <v>2008</v>
      </c>
      <c r="C133" t="s">
        <v>269</v>
      </c>
      <c r="D133" t="str">
        <f>VLOOKUP(C:C, [1]Data!$1:$1048576, 3,)</f>
        <v>Certified</v>
      </c>
      <c r="E133">
        <f>VLOOKUP(C:C, [1]Data!$1:$1048576, 5, FALSE)</f>
        <v>17</v>
      </c>
      <c r="F133" t="s">
        <v>260</v>
      </c>
      <c r="G133" t="s">
        <v>257</v>
      </c>
      <c r="H133">
        <v>9</v>
      </c>
      <c r="I133" t="s">
        <v>292</v>
      </c>
      <c r="J133" t="s">
        <v>316</v>
      </c>
      <c r="K133">
        <v>1</v>
      </c>
      <c r="L133" s="3">
        <v>41448</v>
      </c>
      <c r="M133" t="s">
        <v>178</v>
      </c>
      <c r="N133" s="7">
        <v>5.8422000000000001</v>
      </c>
      <c r="O133" t="s">
        <v>181</v>
      </c>
      <c r="P133" s="4" t="s">
        <v>213</v>
      </c>
    </row>
    <row r="134" spans="1:16" x14ac:dyDescent="0.2">
      <c r="A134" t="s">
        <v>348</v>
      </c>
      <c r="B134">
        <v>3232</v>
      </c>
      <c r="C134" t="s">
        <v>269</v>
      </c>
      <c r="D134" t="str">
        <f>VLOOKUP(C:C, [1]Data!$1:$1048576, 3,)</f>
        <v>Certified</v>
      </c>
      <c r="E134">
        <f>VLOOKUP(C:C, [1]Data!$1:$1048576, 5, FALSE)</f>
        <v>17</v>
      </c>
      <c r="F134" t="s">
        <v>260</v>
      </c>
      <c r="G134" t="s">
        <v>257</v>
      </c>
      <c r="H134">
        <v>9</v>
      </c>
      <c r="I134" t="s">
        <v>292</v>
      </c>
      <c r="J134" t="s">
        <v>316</v>
      </c>
      <c r="K134">
        <v>6</v>
      </c>
      <c r="L134" s="3">
        <v>41452</v>
      </c>
      <c r="M134" s="5" t="s">
        <v>221</v>
      </c>
      <c r="N134" s="7">
        <v>1.7444999999999999</v>
      </c>
      <c r="O134" s="5" t="s">
        <v>181</v>
      </c>
      <c r="P134" s="5" t="s">
        <v>235</v>
      </c>
    </row>
    <row r="135" spans="1:16" x14ac:dyDescent="0.2">
      <c r="A135" t="s">
        <v>348</v>
      </c>
      <c r="B135">
        <v>6656</v>
      </c>
      <c r="C135" t="s">
        <v>279</v>
      </c>
      <c r="D135" t="str">
        <f>VLOOKUP(C:C, [1]Data!$1:$1048576, 3,)</f>
        <v>Certified</v>
      </c>
      <c r="E135">
        <f>VLOOKUP(C:C, [1]Data!$1:$1048576, 5, FALSE)</f>
        <v>17</v>
      </c>
      <c r="F135" t="s">
        <v>260</v>
      </c>
      <c r="G135" t="s">
        <v>289</v>
      </c>
      <c r="H135">
        <v>4</v>
      </c>
      <c r="I135" t="s">
        <v>290</v>
      </c>
      <c r="J135" t="s">
        <v>318</v>
      </c>
      <c r="K135">
        <v>2</v>
      </c>
      <c r="L135" s="3">
        <v>41439</v>
      </c>
      <c r="M135" t="s">
        <v>164</v>
      </c>
      <c r="N135" s="7">
        <v>5.7272999999999996</v>
      </c>
      <c r="O135" t="s">
        <v>82</v>
      </c>
      <c r="P135" t="s">
        <v>87</v>
      </c>
    </row>
    <row r="136" spans="1:16" x14ac:dyDescent="0.2">
      <c r="A136" t="s">
        <v>348</v>
      </c>
      <c r="B136">
        <v>353</v>
      </c>
      <c r="C136" t="s">
        <v>279</v>
      </c>
      <c r="D136" t="str">
        <f>VLOOKUP(C:C, [1]Data!$1:$1048576, 3,)</f>
        <v>Certified</v>
      </c>
      <c r="E136">
        <f>VLOOKUP(C:C, [1]Data!$1:$1048576, 5, FALSE)</f>
        <v>17</v>
      </c>
      <c r="F136" t="s">
        <v>260</v>
      </c>
      <c r="G136" t="s">
        <v>289</v>
      </c>
      <c r="H136">
        <v>4</v>
      </c>
      <c r="I136" t="s">
        <v>290</v>
      </c>
      <c r="J136" t="s">
        <v>318</v>
      </c>
      <c r="K136">
        <v>4</v>
      </c>
      <c r="L136" s="3">
        <v>41439</v>
      </c>
      <c r="M136" t="s">
        <v>164</v>
      </c>
      <c r="N136" s="7">
        <v>9.5737000000000005</v>
      </c>
      <c r="O136" t="s">
        <v>38</v>
      </c>
      <c r="P136" t="s">
        <v>87</v>
      </c>
    </row>
    <row r="137" spans="1:16" x14ac:dyDescent="0.2">
      <c r="A137" t="s">
        <v>348</v>
      </c>
      <c r="B137">
        <v>7341</v>
      </c>
      <c r="C137" t="s">
        <v>279</v>
      </c>
      <c r="D137" t="str">
        <f>VLOOKUP(C:C, [1]Data!$1:$1048576, 3,)</f>
        <v>Certified</v>
      </c>
      <c r="E137">
        <f>VLOOKUP(C:C, [1]Data!$1:$1048576, 5, FALSE)</f>
        <v>17</v>
      </c>
      <c r="F137" t="s">
        <v>260</v>
      </c>
      <c r="G137" t="s">
        <v>289</v>
      </c>
      <c r="H137">
        <v>4</v>
      </c>
      <c r="I137" t="s">
        <v>290</v>
      </c>
      <c r="J137" t="s">
        <v>318</v>
      </c>
      <c r="K137">
        <v>5</v>
      </c>
      <c r="L137" s="3">
        <v>41440</v>
      </c>
      <c r="M137" t="s">
        <v>40</v>
      </c>
      <c r="N137" s="7">
        <v>8.6362000000000005</v>
      </c>
      <c r="O137" t="s">
        <v>43</v>
      </c>
      <c r="P137" t="s">
        <v>44</v>
      </c>
    </row>
    <row r="138" spans="1:16" x14ac:dyDescent="0.2">
      <c r="A138" t="s">
        <v>348</v>
      </c>
      <c r="B138">
        <v>9948</v>
      </c>
      <c r="C138" t="s">
        <v>279</v>
      </c>
      <c r="D138" t="str">
        <f>VLOOKUP(C:C, [1]Data!$1:$1048576, 3,)</f>
        <v>Certified</v>
      </c>
      <c r="E138">
        <f>VLOOKUP(C:C, [1]Data!$1:$1048576, 5, FALSE)</f>
        <v>17</v>
      </c>
      <c r="F138" t="s">
        <v>260</v>
      </c>
      <c r="G138" t="s">
        <v>289</v>
      </c>
      <c r="H138">
        <v>4</v>
      </c>
      <c r="I138" t="s">
        <v>290</v>
      </c>
      <c r="J138" t="s">
        <v>318</v>
      </c>
      <c r="K138">
        <v>3</v>
      </c>
      <c r="L138" s="3">
        <v>41443</v>
      </c>
      <c r="M138" t="s">
        <v>69</v>
      </c>
      <c r="N138" s="7">
        <v>10.051500000000001</v>
      </c>
      <c r="O138" t="s">
        <v>47</v>
      </c>
      <c r="P138" t="s">
        <v>73</v>
      </c>
    </row>
    <row r="139" spans="1:16" x14ac:dyDescent="0.2">
      <c r="A139" t="s">
        <v>348</v>
      </c>
      <c r="B139">
        <v>1383</v>
      </c>
      <c r="C139" t="s">
        <v>279</v>
      </c>
      <c r="D139" t="str">
        <f>VLOOKUP(C:C, [1]Data!$1:$1048576, 3,)</f>
        <v>Certified</v>
      </c>
      <c r="E139">
        <f>VLOOKUP(C:C, [1]Data!$1:$1048576, 5, FALSE)</f>
        <v>17</v>
      </c>
      <c r="F139" t="s">
        <v>260</v>
      </c>
      <c r="G139" t="s">
        <v>289</v>
      </c>
      <c r="H139">
        <v>4</v>
      </c>
      <c r="I139" t="s">
        <v>290</v>
      </c>
      <c r="J139" t="s">
        <v>318</v>
      </c>
      <c r="K139">
        <v>1</v>
      </c>
      <c r="L139" s="3">
        <v>41443</v>
      </c>
      <c r="M139" t="s">
        <v>69</v>
      </c>
      <c r="N139" s="7">
        <v>9.5239999999999991</v>
      </c>
      <c r="O139" t="s">
        <v>56</v>
      </c>
      <c r="P139" t="s">
        <v>44</v>
      </c>
    </row>
    <row r="140" spans="1:16" x14ac:dyDescent="0.2">
      <c r="A140" t="s">
        <v>348</v>
      </c>
      <c r="B140">
        <v>231</v>
      </c>
      <c r="C140" t="s">
        <v>279</v>
      </c>
      <c r="D140" t="str">
        <f>VLOOKUP(C:C, [1]Data!$1:$1048576, 3,)</f>
        <v>Certified</v>
      </c>
      <c r="E140">
        <f>VLOOKUP(C:C, [1]Data!$1:$1048576, 5, FALSE)</f>
        <v>17</v>
      </c>
      <c r="F140" t="s">
        <v>260</v>
      </c>
      <c r="G140" t="s">
        <v>289</v>
      </c>
      <c r="H140">
        <v>4</v>
      </c>
      <c r="I140" t="s">
        <v>290</v>
      </c>
      <c r="J140" t="s">
        <v>318</v>
      </c>
      <c r="K140">
        <v>6</v>
      </c>
      <c r="L140" s="3">
        <v>41444</v>
      </c>
      <c r="M140" t="s">
        <v>171</v>
      </c>
      <c r="N140" s="7">
        <v>5.1371000000000002</v>
      </c>
      <c r="O140" t="s">
        <v>172</v>
      </c>
      <c r="P140" t="s">
        <v>109</v>
      </c>
    </row>
    <row r="141" spans="1:16" x14ac:dyDescent="0.2">
      <c r="A141" t="s">
        <v>348</v>
      </c>
      <c r="B141">
        <v>231</v>
      </c>
      <c r="C141" t="s">
        <v>279</v>
      </c>
      <c r="D141" t="str">
        <f>VLOOKUP(C:C, [1]Data!$1:$1048576, 3,)</f>
        <v>Certified</v>
      </c>
      <c r="E141">
        <f>VLOOKUP(C:C, [1]Data!$1:$1048576, 5, FALSE)</f>
        <v>17</v>
      </c>
      <c r="F141" t="s">
        <v>260</v>
      </c>
      <c r="G141" t="s">
        <v>289</v>
      </c>
      <c r="H141">
        <v>4</v>
      </c>
      <c r="I141" t="s">
        <v>290</v>
      </c>
      <c r="J141" t="s">
        <v>318</v>
      </c>
      <c r="K141">
        <v>6</v>
      </c>
      <c r="L141" s="3">
        <v>41444</v>
      </c>
      <c r="M141" t="s">
        <v>3</v>
      </c>
      <c r="N141" s="7">
        <v>6.3636999999999997</v>
      </c>
      <c r="O141" t="s">
        <v>11</v>
      </c>
      <c r="P141" t="s">
        <v>13</v>
      </c>
    </row>
    <row r="142" spans="1:16" x14ac:dyDescent="0.2">
      <c r="A142" t="s">
        <v>348</v>
      </c>
      <c r="B142">
        <v>7881</v>
      </c>
      <c r="C142" t="s">
        <v>270</v>
      </c>
      <c r="D142" t="str">
        <f>VLOOKUP(C:C, [1]Data!$1:$1048576, 3,)</f>
        <v>OP</v>
      </c>
      <c r="E142">
        <f>VLOOKUP(C:C, [1]Data!$1:$1048576, 5, FALSE)</f>
        <v>21</v>
      </c>
      <c r="F142" t="s">
        <v>260</v>
      </c>
      <c r="G142" t="s">
        <v>289</v>
      </c>
      <c r="H142">
        <v>3</v>
      </c>
      <c r="I142" t="s">
        <v>290</v>
      </c>
      <c r="J142" t="s">
        <v>317</v>
      </c>
      <c r="K142">
        <v>1</v>
      </c>
      <c r="L142" s="3">
        <v>41447</v>
      </c>
      <c r="M142" t="s">
        <v>178</v>
      </c>
      <c r="N142" s="7">
        <v>8.4685000000000006</v>
      </c>
      <c r="O142" t="s">
        <v>179</v>
      </c>
      <c r="P142" t="s">
        <v>184</v>
      </c>
    </row>
    <row r="143" spans="1:16" x14ac:dyDescent="0.2">
      <c r="A143" t="s">
        <v>348</v>
      </c>
      <c r="B143">
        <v>5541</v>
      </c>
      <c r="C143" t="s">
        <v>270</v>
      </c>
      <c r="D143" t="str">
        <f>VLOOKUP(C:C, [1]Data!$1:$1048576, 3,)</f>
        <v>OP</v>
      </c>
      <c r="E143">
        <f>VLOOKUP(C:C, [1]Data!$1:$1048576, 5, FALSE)</f>
        <v>21</v>
      </c>
      <c r="F143" t="s">
        <v>260</v>
      </c>
      <c r="G143" t="s">
        <v>289</v>
      </c>
      <c r="H143">
        <v>3</v>
      </c>
      <c r="I143" t="s">
        <v>290</v>
      </c>
      <c r="J143" t="s">
        <v>317</v>
      </c>
      <c r="K143">
        <v>6</v>
      </c>
      <c r="L143" s="3">
        <v>41448</v>
      </c>
      <c r="M143" s="5" t="s">
        <v>178</v>
      </c>
      <c r="N143" s="7">
        <v>5.3578000000000001</v>
      </c>
      <c r="O143" s="5" t="s">
        <v>181</v>
      </c>
      <c r="P143" s="5" t="s">
        <v>215</v>
      </c>
    </row>
    <row r="144" spans="1:16" x14ac:dyDescent="0.2">
      <c r="A144" t="s">
        <v>348</v>
      </c>
      <c r="B144">
        <v>5541</v>
      </c>
      <c r="C144" t="s">
        <v>270</v>
      </c>
      <c r="D144" t="str">
        <f>VLOOKUP(C:C, [1]Data!$1:$1048576, 3,)</f>
        <v>OP</v>
      </c>
      <c r="E144">
        <f>VLOOKUP(C:C, [1]Data!$1:$1048576, 5, FALSE)</f>
        <v>21</v>
      </c>
      <c r="F144" t="s">
        <v>260</v>
      </c>
      <c r="G144" t="s">
        <v>289</v>
      </c>
      <c r="H144">
        <v>3</v>
      </c>
      <c r="I144" t="s">
        <v>290</v>
      </c>
      <c r="J144" t="s">
        <v>317</v>
      </c>
      <c r="K144">
        <v>6</v>
      </c>
      <c r="L144" s="3">
        <v>41448</v>
      </c>
      <c r="M144" s="5" t="s">
        <v>178</v>
      </c>
      <c r="N144" s="7">
        <v>4.1378000000000004</v>
      </c>
      <c r="O144" s="5" t="s">
        <v>179</v>
      </c>
      <c r="P144" s="5" t="s">
        <v>184</v>
      </c>
    </row>
    <row r="145" spans="1:16" x14ac:dyDescent="0.2">
      <c r="A145" t="s">
        <v>348</v>
      </c>
      <c r="B145">
        <v>208</v>
      </c>
      <c r="C145" t="s">
        <v>270</v>
      </c>
      <c r="D145" t="str">
        <f>VLOOKUP(C:C, [1]Data!$1:$1048576, 3,)</f>
        <v>OP</v>
      </c>
      <c r="E145">
        <f>VLOOKUP(C:C, [1]Data!$1:$1048576, 5, FALSE)</f>
        <v>21</v>
      </c>
      <c r="F145" t="s">
        <v>260</v>
      </c>
      <c r="G145" t="s">
        <v>289</v>
      </c>
      <c r="H145">
        <v>3</v>
      </c>
      <c r="I145" t="s">
        <v>290</v>
      </c>
      <c r="J145" t="s">
        <v>317</v>
      </c>
      <c r="K145">
        <v>5</v>
      </c>
      <c r="L145" s="3">
        <v>41448</v>
      </c>
      <c r="M145" s="5" t="s">
        <v>178</v>
      </c>
      <c r="N145" s="7">
        <v>7.2983000000000002</v>
      </c>
      <c r="O145" s="5" t="s">
        <v>181</v>
      </c>
      <c r="P145" s="5" t="s">
        <v>199</v>
      </c>
    </row>
    <row r="146" spans="1:16" x14ac:dyDescent="0.2">
      <c r="A146" t="s">
        <v>348</v>
      </c>
      <c r="B146">
        <v>5799</v>
      </c>
      <c r="C146" t="s">
        <v>270</v>
      </c>
      <c r="D146" t="str">
        <f>VLOOKUP(C:C, [1]Data!$1:$1048576, 3,)</f>
        <v>OP</v>
      </c>
      <c r="E146">
        <f>VLOOKUP(C:C, [1]Data!$1:$1048576, 5, FALSE)</f>
        <v>21</v>
      </c>
      <c r="F146" t="s">
        <v>260</v>
      </c>
      <c r="G146" t="s">
        <v>289</v>
      </c>
      <c r="H146">
        <v>3</v>
      </c>
      <c r="I146" t="s">
        <v>290</v>
      </c>
      <c r="J146" t="s">
        <v>317</v>
      </c>
      <c r="K146">
        <v>2</v>
      </c>
      <c r="L146" s="3">
        <v>41448</v>
      </c>
      <c r="M146" s="5" t="s">
        <v>178</v>
      </c>
      <c r="N146" s="7">
        <v>5.8577000000000004</v>
      </c>
      <c r="O146" s="5" t="s">
        <v>181</v>
      </c>
      <c r="P146" s="5" t="s">
        <v>189</v>
      </c>
    </row>
    <row r="147" spans="1:16" x14ac:dyDescent="0.2">
      <c r="A147" t="s">
        <v>348</v>
      </c>
      <c r="B147">
        <v>7881</v>
      </c>
      <c r="C147" t="s">
        <v>270</v>
      </c>
      <c r="D147" t="str">
        <f>VLOOKUP(C:C, [1]Data!$1:$1048576, 3,)</f>
        <v>OP</v>
      </c>
      <c r="E147">
        <f>VLOOKUP(C:C, [1]Data!$1:$1048576, 5, FALSE)</f>
        <v>21</v>
      </c>
      <c r="F147" t="s">
        <v>260</v>
      </c>
      <c r="G147" t="s">
        <v>289</v>
      </c>
      <c r="H147">
        <v>3</v>
      </c>
      <c r="I147" t="s">
        <v>290</v>
      </c>
      <c r="J147" t="s">
        <v>317</v>
      </c>
      <c r="K147">
        <v>1</v>
      </c>
      <c r="L147" s="3">
        <v>41449</v>
      </c>
      <c r="M147" s="5" t="s">
        <v>178</v>
      </c>
      <c r="N147" s="7">
        <v>5.5762</v>
      </c>
      <c r="O147" s="5" t="s">
        <v>179</v>
      </c>
      <c r="P147" s="5" t="s">
        <v>184</v>
      </c>
    </row>
    <row r="148" spans="1:16" x14ac:dyDescent="0.2">
      <c r="A148" t="s">
        <v>348</v>
      </c>
      <c r="B148">
        <v>6264</v>
      </c>
      <c r="C148" t="s">
        <v>272</v>
      </c>
      <c r="D148" t="str">
        <f>VLOOKUP(C:C, [1]Data!$1:$1048576, 3,)</f>
        <v>Certified</v>
      </c>
      <c r="E148">
        <f>VLOOKUP(C:C, [1]Data!$1:$1048576, 5, FALSE)</f>
        <v>23</v>
      </c>
      <c r="F148" t="s">
        <v>260</v>
      </c>
      <c r="G148" t="s">
        <v>289</v>
      </c>
      <c r="H148">
        <v>1</v>
      </c>
      <c r="I148" t="s">
        <v>290</v>
      </c>
      <c r="J148" t="s">
        <v>316</v>
      </c>
      <c r="K148">
        <v>1</v>
      </c>
      <c r="L148" s="3">
        <v>41449</v>
      </c>
      <c r="M148" s="5" t="s">
        <v>178</v>
      </c>
      <c r="N148" s="7">
        <v>5.4783999999999997</v>
      </c>
      <c r="O148" s="5" t="s">
        <v>179</v>
      </c>
      <c r="P148" s="5" t="s">
        <v>184</v>
      </c>
    </row>
    <row r="149" spans="1:16" x14ac:dyDescent="0.2">
      <c r="A149" t="s">
        <v>348</v>
      </c>
      <c r="B149">
        <v>4969</v>
      </c>
      <c r="C149" t="s">
        <v>272</v>
      </c>
      <c r="D149" t="str">
        <f>VLOOKUP(C:C, [1]Data!$1:$1048576, 3,)</f>
        <v>Certified</v>
      </c>
      <c r="E149">
        <f>VLOOKUP(C:C, [1]Data!$1:$1048576, 5, FALSE)</f>
        <v>23</v>
      </c>
      <c r="F149" t="s">
        <v>260</v>
      </c>
      <c r="G149" t="s">
        <v>289</v>
      </c>
      <c r="H149">
        <v>1</v>
      </c>
      <c r="I149" t="s">
        <v>290</v>
      </c>
      <c r="J149" t="s">
        <v>316</v>
      </c>
      <c r="K149">
        <v>4</v>
      </c>
      <c r="L149" s="3">
        <v>41449</v>
      </c>
      <c r="M149" s="5" t="s">
        <v>178</v>
      </c>
      <c r="N149" s="7">
        <v>7.2900999999999998</v>
      </c>
      <c r="O149" s="5" t="s">
        <v>179</v>
      </c>
      <c r="P149" s="5" t="s">
        <v>184</v>
      </c>
    </row>
    <row r="150" spans="1:16" x14ac:dyDescent="0.2">
      <c r="A150" t="s">
        <v>348</v>
      </c>
      <c r="B150">
        <v>7737</v>
      </c>
      <c r="C150" t="s">
        <v>272</v>
      </c>
      <c r="D150" t="str">
        <f>VLOOKUP(C:C, [1]Data!$1:$1048576, 3,)</f>
        <v>Certified</v>
      </c>
      <c r="E150">
        <f>VLOOKUP(C:C, [1]Data!$1:$1048576, 5, FALSE)</f>
        <v>23</v>
      </c>
      <c r="F150" t="s">
        <v>260</v>
      </c>
      <c r="G150" t="s">
        <v>289</v>
      </c>
      <c r="H150">
        <v>1</v>
      </c>
      <c r="I150" t="s">
        <v>290</v>
      </c>
      <c r="J150" t="s">
        <v>316</v>
      </c>
      <c r="K150">
        <v>2</v>
      </c>
      <c r="L150" s="3">
        <v>41450</v>
      </c>
      <c r="M150" s="5" t="s">
        <v>221</v>
      </c>
      <c r="N150" s="7">
        <v>9.3644999999999996</v>
      </c>
      <c r="O150" s="5" t="s">
        <v>179</v>
      </c>
      <c r="P150" s="5" t="s">
        <v>184</v>
      </c>
    </row>
    <row r="151" spans="1:16" x14ac:dyDescent="0.2">
      <c r="A151" t="s">
        <v>348</v>
      </c>
      <c r="B151">
        <v>9617</v>
      </c>
      <c r="C151" t="s">
        <v>272</v>
      </c>
      <c r="D151" t="str">
        <f>VLOOKUP(C:C, [1]Data!$1:$1048576, 3,)</f>
        <v>Certified</v>
      </c>
      <c r="E151">
        <f>VLOOKUP(C:C, [1]Data!$1:$1048576, 5, FALSE)</f>
        <v>23</v>
      </c>
      <c r="F151" t="s">
        <v>260</v>
      </c>
      <c r="G151" t="s">
        <v>289</v>
      </c>
      <c r="H151">
        <v>1</v>
      </c>
      <c r="I151" t="s">
        <v>290</v>
      </c>
      <c r="J151" t="s">
        <v>316</v>
      </c>
      <c r="K151">
        <v>6</v>
      </c>
      <c r="L151" s="3">
        <v>41450</v>
      </c>
      <c r="M151" s="5" t="s">
        <v>221</v>
      </c>
      <c r="N151" s="7">
        <v>7.0065</v>
      </c>
      <c r="O151" s="5" t="s">
        <v>179</v>
      </c>
      <c r="P151" s="5" t="s">
        <v>184</v>
      </c>
    </row>
    <row r="152" spans="1:16" x14ac:dyDescent="0.2">
      <c r="A152" t="s">
        <v>348</v>
      </c>
      <c r="B152">
        <v>9617</v>
      </c>
      <c r="C152" t="s">
        <v>272</v>
      </c>
      <c r="D152" t="str">
        <f>VLOOKUP(C:C, [1]Data!$1:$1048576, 3,)</f>
        <v>Certified</v>
      </c>
      <c r="E152">
        <f>VLOOKUP(C:C, [1]Data!$1:$1048576, 5, FALSE)</f>
        <v>23</v>
      </c>
      <c r="F152" t="s">
        <v>260</v>
      </c>
      <c r="G152" t="s">
        <v>289</v>
      </c>
      <c r="H152">
        <v>1</v>
      </c>
      <c r="I152" t="s">
        <v>290</v>
      </c>
      <c r="J152" t="s">
        <v>316</v>
      </c>
      <c r="K152">
        <v>6</v>
      </c>
      <c r="L152" s="3">
        <v>41450</v>
      </c>
      <c r="M152" s="5" t="s">
        <v>221</v>
      </c>
      <c r="N152" s="7">
        <v>5.4375</v>
      </c>
      <c r="O152" s="5" t="s">
        <v>179</v>
      </c>
      <c r="P152" s="5" t="s">
        <v>184</v>
      </c>
    </row>
    <row r="153" spans="1:16" x14ac:dyDescent="0.2">
      <c r="A153" t="s">
        <v>348</v>
      </c>
      <c r="B153">
        <v>9617</v>
      </c>
      <c r="C153" t="s">
        <v>272</v>
      </c>
      <c r="D153" t="str">
        <f>VLOOKUP(C:C, [1]Data!$1:$1048576, 3,)</f>
        <v>Certified</v>
      </c>
      <c r="E153">
        <f>VLOOKUP(C:C, [1]Data!$1:$1048576, 5, FALSE)</f>
        <v>23</v>
      </c>
      <c r="F153" t="s">
        <v>260</v>
      </c>
      <c r="G153" t="s">
        <v>289</v>
      </c>
      <c r="H153">
        <v>1</v>
      </c>
      <c r="I153" t="s">
        <v>290</v>
      </c>
      <c r="J153" t="s">
        <v>316</v>
      </c>
      <c r="K153">
        <v>6</v>
      </c>
      <c r="L153" s="3">
        <v>41450</v>
      </c>
      <c r="M153" s="5" t="s">
        <v>221</v>
      </c>
      <c r="N153" s="7">
        <v>5.2713999999999999</v>
      </c>
      <c r="O153" s="5" t="s">
        <v>179</v>
      </c>
      <c r="P153" s="5" t="s">
        <v>184</v>
      </c>
    </row>
    <row r="154" spans="1:16" x14ac:dyDescent="0.2">
      <c r="A154" t="s">
        <v>348</v>
      </c>
      <c r="B154">
        <v>5866</v>
      </c>
      <c r="C154" t="s">
        <v>272</v>
      </c>
      <c r="D154" t="str">
        <f>VLOOKUP(C:C, [1]Data!$1:$1048576, 3,)</f>
        <v>Certified</v>
      </c>
      <c r="E154">
        <f>VLOOKUP(C:C, [1]Data!$1:$1048576, 5, FALSE)</f>
        <v>23</v>
      </c>
      <c r="F154" t="s">
        <v>260</v>
      </c>
      <c r="G154" t="s">
        <v>289</v>
      </c>
      <c r="H154">
        <v>1</v>
      </c>
      <c r="I154" t="s">
        <v>290</v>
      </c>
      <c r="J154" t="s">
        <v>316</v>
      </c>
      <c r="K154">
        <v>3</v>
      </c>
      <c r="L154" s="3">
        <v>41450</v>
      </c>
      <c r="M154" s="5" t="s">
        <v>221</v>
      </c>
      <c r="N154" s="7">
        <v>5.5483000000000002</v>
      </c>
      <c r="O154" s="5" t="s">
        <v>179</v>
      </c>
      <c r="P154" s="5" t="s">
        <v>184</v>
      </c>
    </row>
    <row r="155" spans="1:16" x14ac:dyDescent="0.2">
      <c r="A155" t="s">
        <v>348</v>
      </c>
      <c r="B155">
        <v>4969</v>
      </c>
      <c r="C155" t="s">
        <v>272</v>
      </c>
      <c r="D155" t="str">
        <f>VLOOKUP(C:C, [1]Data!$1:$1048576, 3,)</f>
        <v>Certified</v>
      </c>
      <c r="E155">
        <f>VLOOKUP(C:C, [1]Data!$1:$1048576, 5, FALSE)</f>
        <v>23</v>
      </c>
      <c r="F155" t="s">
        <v>260</v>
      </c>
      <c r="G155" t="s">
        <v>289</v>
      </c>
      <c r="H155">
        <v>1</v>
      </c>
      <c r="I155" t="s">
        <v>290</v>
      </c>
      <c r="J155" t="s">
        <v>316</v>
      </c>
      <c r="K155">
        <v>4</v>
      </c>
      <c r="L155" s="3">
        <v>41452</v>
      </c>
      <c r="M155" s="5" t="s">
        <v>221</v>
      </c>
      <c r="N155" s="7">
        <v>6.4992999999999999</v>
      </c>
      <c r="O155" s="5" t="s">
        <v>179</v>
      </c>
      <c r="P155" s="5" t="s">
        <v>184</v>
      </c>
    </row>
    <row r="156" spans="1:16" x14ac:dyDescent="0.2">
      <c r="A156" t="s">
        <v>348</v>
      </c>
      <c r="B156">
        <v>9617</v>
      </c>
      <c r="C156" t="s">
        <v>272</v>
      </c>
      <c r="D156" t="str">
        <f>VLOOKUP(C:C, [1]Data!$1:$1048576, 3,)</f>
        <v>Certified</v>
      </c>
      <c r="E156">
        <f>VLOOKUP(C:C, [1]Data!$1:$1048576, 5, FALSE)</f>
        <v>23</v>
      </c>
      <c r="F156" t="s">
        <v>260</v>
      </c>
      <c r="G156" t="s">
        <v>289</v>
      </c>
      <c r="H156">
        <v>1</v>
      </c>
      <c r="I156" t="s">
        <v>290</v>
      </c>
      <c r="J156" t="s">
        <v>316</v>
      </c>
      <c r="K156">
        <v>6</v>
      </c>
      <c r="L156" s="3">
        <v>41453</v>
      </c>
      <c r="M156" s="5" t="s">
        <v>221</v>
      </c>
      <c r="N156" s="7">
        <v>9.1605000000000008</v>
      </c>
      <c r="O156" s="5" t="s">
        <v>181</v>
      </c>
      <c r="P156" s="5" t="s">
        <v>228</v>
      </c>
    </row>
    <row r="157" spans="1:16" x14ac:dyDescent="0.2">
      <c r="A157" t="s">
        <v>348</v>
      </c>
      <c r="B157">
        <v>9617</v>
      </c>
      <c r="C157" t="s">
        <v>272</v>
      </c>
      <c r="D157" t="str">
        <f>VLOOKUP(C:C, [1]Data!$1:$1048576, 3,)</f>
        <v>Certified</v>
      </c>
      <c r="E157">
        <f>VLOOKUP(C:C, [1]Data!$1:$1048576, 5, FALSE)</f>
        <v>23</v>
      </c>
      <c r="F157" t="s">
        <v>260</v>
      </c>
      <c r="G157" t="s">
        <v>289</v>
      </c>
      <c r="H157">
        <v>1</v>
      </c>
      <c r="I157" t="s">
        <v>290</v>
      </c>
      <c r="J157" t="s">
        <v>316</v>
      </c>
      <c r="K157">
        <v>6</v>
      </c>
      <c r="L157" s="3">
        <v>41455</v>
      </c>
      <c r="M157" s="5" t="s">
        <v>178</v>
      </c>
      <c r="N157" s="7">
        <v>8.8285999999999998</v>
      </c>
      <c r="O157" s="5" t="s">
        <v>179</v>
      </c>
      <c r="P157" s="5" t="s">
        <v>184</v>
      </c>
    </row>
    <row r="158" spans="1:16" x14ac:dyDescent="0.2">
      <c r="A158" t="s">
        <v>348</v>
      </c>
      <c r="B158">
        <v>9617</v>
      </c>
      <c r="C158" t="s">
        <v>272</v>
      </c>
      <c r="D158" t="str">
        <f>VLOOKUP(C:C, [1]Data!$1:$1048576, 3,)</f>
        <v>Certified</v>
      </c>
      <c r="E158">
        <f>VLOOKUP(C:C, [1]Data!$1:$1048576, 5, FALSE)</f>
        <v>23</v>
      </c>
      <c r="F158" t="s">
        <v>260</v>
      </c>
      <c r="G158" t="s">
        <v>289</v>
      </c>
      <c r="H158">
        <v>1</v>
      </c>
      <c r="I158" t="s">
        <v>290</v>
      </c>
      <c r="J158" t="s">
        <v>316</v>
      </c>
      <c r="K158">
        <v>6</v>
      </c>
      <c r="L158" s="3">
        <v>41457</v>
      </c>
      <c r="M158" s="5" t="s">
        <v>221</v>
      </c>
      <c r="N158" s="7">
        <v>6.4017999999999997</v>
      </c>
      <c r="O158" s="5" t="s">
        <v>179</v>
      </c>
      <c r="P158" s="5" t="s">
        <v>184</v>
      </c>
    </row>
    <row r="159" spans="1:16" x14ac:dyDescent="0.2">
      <c r="A159" t="s">
        <v>348</v>
      </c>
      <c r="B159">
        <v>8442</v>
      </c>
      <c r="C159" t="s">
        <v>275</v>
      </c>
      <c r="D159" t="str">
        <f>VLOOKUP(C:C, [1]Data!$1:$1048576, 3,)</f>
        <v>OP</v>
      </c>
      <c r="E159">
        <f>VLOOKUP(C:C, [1]Data!$1:$1048576, 5, FALSE)</f>
        <v>35</v>
      </c>
      <c r="F159" t="s">
        <v>260</v>
      </c>
      <c r="G159" t="s">
        <v>257</v>
      </c>
      <c r="H159">
        <v>2</v>
      </c>
      <c r="I159" t="s">
        <v>291</v>
      </c>
      <c r="J159" t="s">
        <v>317</v>
      </c>
      <c r="K159">
        <v>6</v>
      </c>
      <c r="L159" s="3">
        <v>41433</v>
      </c>
      <c r="M159" t="s">
        <v>93</v>
      </c>
      <c r="N159" s="7">
        <v>5.5083000000000002</v>
      </c>
      <c r="O159" t="s">
        <v>97</v>
      </c>
      <c r="P159" t="s">
        <v>95</v>
      </c>
    </row>
    <row r="160" spans="1:16" x14ac:dyDescent="0.2">
      <c r="A160" t="s">
        <v>348</v>
      </c>
      <c r="B160">
        <v>6490</v>
      </c>
      <c r="C160" t="s">
        <v>275</v>
      </c>
      <c r="D160" t="str">
        <f>VLOOKUP(C:C, [1]Data!$1:$1048576, 3,)</f>
        <v>OP</v>
      </c>
      <c r="E160">
        <f>VLOOKUP(C:C, [1]Data!$1:$1048576, 5, FALSE)</f>
        <v>35</v>
      </c>
      <c r="F160" t="s">
        <v>260</v>
      </c>
      <c r="G160" t="s">
        <v>257</v>
      </c>
      <c r="H160">
        <v>2</v>
      </c>
      <c r="I160" t="s">
        <v>291</v>
      </c>
      <c r="J160" t="s">
        <v>317</v>
      </c>
      <c r="K160">
        <v>2</v>
      </c>
      <c r="L160" s="3">
        <v>41436</v>
      </c>
      <c r="M160" t="s">
        <v>93</v>
      </c>
      <c r="N160" s="7">
        <v>20.173200000000001</v>
      </c>
      <c r="O160" t="s">
        <v>94</v>
      </c>
      <c r="P160" t="s">
        <v>98</v>
      </c>
    </row>
    <row r="161" spans="1:16" x14ac:dyDescent="0.2">
      <c r="A161" t="s">
        <v>348</v>
      </c>
      <c r="B161">
        <v>3374</v>
      </c>
      <c r="C161" t="s">
        <v>275</v>
      </c>
      <c r="D161" t="str">
        <f>VLOOKUP(C:C, [1]Data!$1:$1048576, 3,)</f>
        <v>OP</v>
      </c>
      <c r="E161">
        <f>VLOOKUP(C:C, [1]Data!$1:$1048576, 5, FALSE)</f>
        <v>35</v>
      </c>
      <c r="F161" t="s">
        <v>260</v>
      </c>
      <c r="G161" t="s">
        <v>257</v>
      </c>
      <c r="H161">
        <v>2</v>
      </c>
      <c r="I161" t="s">
        <v>291</v>
      </c>
      <c r="J161" t="s">
        <v>317</v>
      </c>
      <c r="K161">
        <v>1</v>
      </c>
      <c r="L161" s="3">
        <v>41436</v>
      </c>
      <c r="M161" t="s">
        <v>93</v>
      </c>
      <c r="N161" s="7">
        <v>12.323</v>
      </c>
      <c r="O161" t="s">
        <v>1</v>
      </c>
      <c r="P161" t="s">
        <v>95</v>
      </c>
    </row>
    <row r="162" spans="1:16" x14ac:dyDescent="0.2">
      <c r="A162" t="s">
        <v>348</v>
      </c>
      <c r="B162">
        <v>7240</v>
      </c>
      <c r="C162" t="s">
        <v>275</v>
      </c>
      <c r="D162" t="str">
        <f>VLOOKUP(C:C, [1]Data!$1:$1048576, 3,)</f>
        <v>OP</v>
      </c>
      <c r="E162">
        <f>VLOOKUP(C:C, [1]Data!$1:$1048576, 5, FALSE)</f>
        <v>35</v>
      </c>
      <c r="F162" t="s">
        <v>260</v>
      </c>
      <c r="G162" t="s">
        <v>257</v>
      </c>
      <c r="H162">
        <v>2</v>
      </c>
      <c r="I162" t="s">
        <v>291</v>
      </c>
      <c r="J162" t="s">
        <v>317</v>
      </c>
      <c r="K162">
        <v>4</v>
      </c>
      <c r="L162" s="3">
        <v>41437</v>
      </c>
      <c r="M162" t="s">
        <v>141</v>
      </c>
      <c r="N162" s="7">
        <v>17.293500000000002</v>
      </c>
      <c r="O162" t="s">
        <v>139</v>
      </c>
      <c r="P162" t="s">
        <v>153</v>
      </c>
    </row>
    <row r="163" spans="1:16" x14ac:dyDescent="0.2">
      <c r="A163" t="s">
        <v>348</v>
      </c>
      <c r="B163">
        <v>4977</v>
      </c>
      <c r="C163" t="s">
        <v>275</v>
      </c>
      <c r="D163" t="str">
        <f>VLOOKUP(C:C, [1]Data!$1:$1048576, 3,)</f>
        <v>OP</v>
      </c>
      <c r="E163">
        <f>VLOOKUP(C:C, [1]Data!$1:$1048576, 5, FALSE)</f>
        <v>35</v>
      </c>
      <c r="F163" t="s">
        <v>260</v>
      </c>
      <c r="G163" t="s">
        <v>257</v>
      </c>
      <c r="H163">
        <v>2</v>
      </c>
      <c r="I163" t="s">
        <v>291</v>
      </c>
      <c r="J163" t="s">
        <v>317</v>
      </c>
      <c r="K163">
        <v>3</v>
      </c>
      <c r="L163" s="3">
        <v>41437</v>
      </c>
      <c r="M163" t="s">
        <v>141</v>
      </c>
      <c r="N163" s="7">
        <v>11.008599999999999</v>
      </c>
      <c r="O163" t="s">
        <v>156</v>
      </c>
      <c r="P163" t="s">
        <v>157</v>
      </c>
    </row>
    <row r="164" spans="1:16" x14ac:dyDescent="0.2">
      <c r="A164" t="s">
        <v>348</v>
      </c>
      <c r="B164">
        <v>562</v>
      </c>
      <c r="C164" t="s">
        <v>275</v>
      </c>
      <c r="D164" t="str">
        <f>VLOOKUP(C:C, [1]Data!$1:$1048576, 3,)</f>
        <v>OP</v>
      </c>
      <c r="E164">
        <f>VLOOKUP(C:C, [1]Data!$1:$1048576, 5, FALSE)</f>
        <v>35</v>
      </c>
      <c r="F164" t="s">
        <v>260</v>
      </c>
      <c r="G164" t="s">
        <v>257</v>
      </c>
      <c r="H164">
        <v>2</v>
      </c>
      <c r="I164" t="s">
        <v>291</v>
      </c>
      <c r="J164" t="s">
        <v>317</v>
      </c>
      <c r="K164">
        <v>5</v>
      </c>
      <c r="L164" s="3">
        <v>41438</v>
      </c>
      <c r="M164" t="s">
        <v>159</v>
      </c>
      <c r="N164" s="7">
        <v>9.9313000000000002</v>
      </c>
      <c r="O164" t="s">
        <v>152</v>
      </c>
      <c r="P164" t="s">
        <v>151</v>
      </c>
    </row>
    <row r="165" spans="1:16" x14ac:dyDescent="0.2">
      <c r="A165" t="s">
        <v>348</v>
      </c>
      <c r="B165">
        <v>7240</v>
      </c>
      <c r="C165" t="s">
        <v>275</v>
      </c>
      <c r="D165" t="str">
        <f>VLOOKUP(C:C, [1]Data!$1:$1048576, 3,)</f>
        <v>OP</v>
      </c>
      <c r="E165">
        <f>VLOOKUP(C:C, [1]Data!$1:$1048576, 5, FALSE)</f>
        <v>35</v>
      </c>
      <c r="F165" t="s">
        <v>260</v>
      </c>
      <c r="G165" t="s">
        <v>257</v>
      </c>
      <c r="H165">
        <v>2</v>
      </c>
      <c r="I165" t="s">
        <v>291</v>
      </c>
      <c r="J165" t="s">
        <v>317</v>
      </c>
      <c r="K165">
        <v>4</v>
      </c>
      <c r="L165" s="3">
        <v>41439</v>
      </c>
      <c r="M165" t="s">
        <v>164</v>
      </c>
      <c r="N165" s="7">
        <v>14.089700000000001</v>
      </c>
      <c r="O165" t="s">
        <v>170</v>
      </c>
      <c r="P165" t="s">
        <v>37</v>
      </c>
    </row>
    <row r="166" spans="1:16" x14ac:dyDescent="0.2">
      <c r="A166" t="s">
        <v>348</v>
      </c>
      <c r="B166">
        <v>6906</v>
      </c>
      <c r="C166" t="s">
        <v>276</v>
      </c>
      <c r="D166" t="str">
        <f>VLOOKUP(C:C, [1]Data!$1:$1048576, 3,)</f>
        <v>Certified</v>
      </c>
      <c r="E166" t="str">
        <f>VLOOKUP(C:C, [1]Data!$1:$1048576, 5, FALSE)</f>
        <v>NA</v>
      </c>
      <c r="F166" t="s">
        <v>260</v>
      </c>
      <c r="G166" t="s">
        <v>289</v>
      </c>
      <c r="H166">
        <v>6</v>
      </c>
      <c r="I166" t="s">
        <v>290</v>
      </c>
      <c r="J166" t="s">
        <v>317</v>
      </c>
      <c r="K166">
        <v>3</v>
      </c>
      <c r="L166" s="3">
        <v>41434</v>
      </c>
      <c r="M166" t="s">
        <v>96</v>
      </c>
      <c r="N166" s="7">
        <v>3.8256999999999999</v>
      </c>
      <c r="O166" t="s">
        <v>2</v>
      </c>
      <c r="P166" t="s">
        <v>114</v>
      </c>
    </row>
    <row r="167" spans="1:16" x14ac:dyDescent="0.2">
      <c r="A167" t="s">
        <v>348</v>
      </c>
      <c r="B167">
        <v>869</v>
      </c>
      <c r="C167" t="s">
        <v>276</v>
      </c>
      <c r="D167" t="str">
        <f>VLOOKUP(C:C, [1]Data!$1:$1048576, 3,)</f>
        <v>Certified</v>
      </c>
      <c r="E167" t="str">
        <f>VLOOKUP(C:C, [1]Data!$1:$1048576, 5, FALSE)</f>
        <v>NA</v>
      </c>
      <c r="F167" t="s">
        <v>260</v>
      </c>
      <c r="G167" t="s">
        <v>289</v>
      </c>
      <c r="H167">
        <v>6</v>
      </c>
      <c r="I167" t="s">
        <v>290</v>
      </c>
      <c r="J167" t="s">
        <v>317</v>
      </c>
      <c r="K167">
        <v>5</v>
      </c>
      <c r="L167" s="3">
        <v>41435</v>
      </c>
      <c r="M167" t="s">
        <v>96</v>
      </c>
      <c r="N167" s="7">
        <v>12.512600000000001</v>
      </c>
      <c r="O167" t="s">
        <v>122</v>
      </c>
      <c r="P167" t="s">
        <v>123</v>
      </c>
    </row>
    <row r="168" spans="1:16" x14ac:dyDescent="0.2">
      <c r="A168" t="s">
        <v>348</v>
      </c>
      <c r="B168">
        <v>4404</v>
      </c>
      <c r="C168" t="s">
        <v>276</v>
      </c>
      <c r="D168" t="str">
        <f>VLOOKUP(C:C, [1]Data!$1:$1048576, 3,)</f>
        <v>Certified</v>
      </c>
      <c r="E168" t="str">
        <f>VLOOKUP(C:C, [1]Data!$1:$1048576, 5, FALSE)</f>
        <v>NA</v>
      </c>
      <c r="F168" t="s">
        <v>260</v>
      </c>
      <c r="G168" t="s">
        <v>289</v>
      </c>
      <c r="H168">
        <v>6</v>
      </c>
      <c r="I168" t="s">
        <v>290</v>
      </c>
      <c r="J168" t="s">
        <v>317</v>
      </c>
      <c r="K168">
        <v>2</v>
      </c>
      <c r="L168" s="3">
        <v>41436</v>
      </c>
      <c r="M168" t="s">
        <v>128</v>
      </c>
      <c r="N168" s="7">
        <v>8.1367999999999991</v>
      </c>
      <c r="O168" t="s">
        <v>97</v>
      </c>
      <c r="P168" t="s">
        <v>98</v>
      </c>
    </row>
    <row r="169" spans="1:16" x14ac:dyDescent="0.2">
      <c r="A169" t="s">
        <v>348</v>
      </c>
      <c r="B169">
        <v>4404</v>
      </c>
      <c r="C169" t="s">
        <v>276</v>
      </c>
      <c r="D169" t="str">
        <f>VLOOKUP(C:C, [1]Data!$1:$1048576, 3,)</f>
        <v>Certified</v>
      </c>
      <c r="E169" t="str">
        <f>VLOOKUP(C:C, [1]Data!$1:$1048576, 5, FALSE)</f>
        <v>NA</v>
      </c>
      <c r="F169" t="s">
        <v>260</v>
      </c>
      <c r="G169" t="s">
        <v>289</v>
      </c>
      <c r="H169">
        <v>6</v>
      </c>
      <c r="I169" t="s">
        <v>290</v>
      </c>
      <c r="J169" t="s">
        <v>317</v>
      </c>
      <c r="K169">
        <v>2</v>
      </c>
      <c r="L169" s="3">
        <v>41436</v>
      </c>
      <c r="M169" t="s">
        <v>128</v>
      </c>
      <c r="N169" s="7">
        <v>8.8902000000000001</v>
      </c>
      <c r="O169" t="s">
        <v>99</v>
      </c>
      <c r="P169" t="s">
        <v>95</v>
      </c>
    </row>
    <row r="170" spans="1:16" x14ac:dyDescent="0.2">
      <c r="A170" t="s">
        <v>348</v>
      </c>
      <c r="B170">
        <v>6571</v>
      </c>
      <c r="C170" t="s">
        <v>276</v>
      </c>
      <c r="D170" t="str">
        <f>VLOOKUP(C:C, [1]Data!$1:$1048576, 3,)</f>
        <v>Certified</v>
      </c>
      <c r="E170" t="str">
        <f>VLOOKUP(C:C, [1]Data!$1:$1048576, 5, FALSE)</f>
        <v>NA</v>
      </c>
      <c r="F170" t="s">
        <v>260</v>
      </c>
      <c r="G170" t="s">
        <v>289</v>
      </c>
      <c r="H170">
        <v>6</v>
      </c>
      <c r="I170" t="s">
        <v>290</v>
      </c>
      <c r="J170" t="s">
        <v>317</v>
      </c>
      <c r="K170">
        <v>6</v>
      </c>
      <c r="L170" s="3">
        <v>41436</v>
      </c>
      <c r="M170" t="s">
        <v>128</v>
      </c>
      <c r="N170" s="7">
        <v>10.216100000000001</v>
      </c>
      <c r="O170" t="s">
        <v>94</v>
      </c>
      <c r="P170" t="s">
        <v>98</v>
      </c>
    </row>
    <row r="171" spans="1:16" x14ac:dyDescent="0.2">
      <c r="A171" t="s">
        <v>348</v>
      </c>
      <c r="B171">
        <v>2736</v>
      </c>
      <c r="C171" t="s">
        <v>276</v>
      </c>
      <c r="D171" t="str">
        <f>VLOOKUP(C:C, [1]Data!$1:$1048576, 3,)</f>
        <v>Certified</v>
      </c>
      <c r="E171" t="str">
        <f>VLOOKUP(C:C, [1]Data!$1:$1048576, 5, FALSE)</f>
        <v>NA</v>
      </c>
      <c r="F171" t="s">
        <v>260</v>
      </c>
      <c r="G171" t="s">
        <v>289</v>
      </c>
      <c r="H171">
        <v>6</v>
      </c>
      <c r="I171" t="s">
        <v>290</v>
      </c>
      <c r="J171" t="s">
        <v>317</v>
      </c>
      <c r="K171">
        <v>4</v>
      </c>
      <c r="L171" s="3">
        <v>41436</v>
      </c>
      <c r="M171" t="s">
        <v>128</v>
      </c>
      <c r="N171" s="7">
        <v>10.1778</v>
      </c>
      <c r="O171" t="s">
        <v>1</v>
      </c>
      <c r="P171" t="s">
        <v>95</v>
      </c>
    </row>
    <row r="172" spans="1:16" x14ac:dyDescent="0.2">
      <c r="A172" t="s">
        <v>348</v>
      </c>
      <c r="B172">
        <v>9268</v>
      </c>
      <c r="C172" t="s">
        <v>276</v>
      </c>
      <c r="D172" t="str">
        <f>VLOOKUP(C:C, [1]Data!$1:$1048576, 3,)</f>
        <v>Certified</v>
      </c>
      <c r="E172" t="str">
        <f>VLOOKUP(C:C, [1]Data!$1:$1048576, 5, FALSE)</f>
        <v>NA</v>
      </c>
      <c r="F172" t="s">
        <v>260</v>
      </c>
      <c r="G172" t="s">
        <v>289</v>
      </c>
      <c r="H172">
        <v>6</v>
      </c>
      <c r="I172" t="s">
        <v>290</v>
      </c>
      <c r="J172" t="s">
        <v>317</v>
      </c>
      <c r="K172">
        <v>1</v>
      </c>
      <c r="L172" s="3">
        <v>41437</v>
      </c>
      <c r="M172" t="s">
        <v>141</v>
      </c>
      <c r="N172" s="7">
        <v>9.0888000000000009</v>
      </c>
      <c r="O172" t="s">
        <v>145</v>
      </c>
      <c r="P172" t="s">
        <v>146</v>
      </c>
    </row>
    <row r="173" spans="1:16" x14ac:dyDescent="0.2">
      <c r="A173" t="s">
        <v>348</v>
      </c>
      <c r="B173">
        <v>6906</v>
      </c>
      <c r="C173" t="s">
        <v>276</v>
      </c>
      <c r="D173" t="str">
        <f>VLOOKUP(C:C, [1]Data!$1:$1048576, 3,)</f>
        <v>Certified</v>
      </c>
      <c r="E173" t="str">
        <f>VLOOKUP(C:C, [1]Data!$1:$1048576, 5, FALSE)</f>
        <v>NA</v>
      </c>
      <c r="F173" t="s">
        <v>260</v>
      </c>
      <c r="G173" t="s">
        <v>289</v>
      </c>
      <c r="H173">
        <v>6</v>
      </c>
      <c r="I173" t="s">
        <v>290</v>
      </c>
      <c r="J173" t="s">
        <v>317</v>
      </c>
      <c r="K173">
        <v>3</v>
      </c>
      <c r="L173" s="3">
        <v>41438</v>
      </c>
      <c r="M173" t="s">
        <v>159</v>
      </c>
      <c r="N173" s="7">
        <v>11.204599999999999</v>
      </c>
      <c r="O173" t="s">
        <v>154</v>
      </c>
      <c r="P173" t="s">
        <v>162</v>
      </c>
    </row>
    <row r="174" spans="1:16" x14ac:dyDescent="0.2">
      <c r="A174" t="s">
        <v>348</v>
      </c>
      <c r="B174">
        <v>6571</v>
      </c>
      <c r="C174" t="s">
        <v>276</v>
      </c>
      <c r="D174" t="str">
        <f>VLOOKUP(C:C, [1]Data!$1:$1048576, 3,)</f>
        <v>Certified</v>
      </c>
      <c r="E174" t="str">
        <f>VLOOKUP(C:C, [1]Data!$1:$1048576, 5, FALSE)</f>
        <v>NA</v>
      </c>
      <c r="F174" t="s">
        <v>260</v>
      </c>
      <c r="G174" t="s">
        <v>289</v>
      </c>
      <c r="H174">
        <v>6</v>
      </c>
      <c r="I174" t="s">
        <v>290</v>
      </c>
      <c r="J174" t="s">
        <v>317</v>
      </c>
      <c r="K174">
        <v>6</v>
      </c>
      <c r="L174" s="3">
        <v>41440</v>
      </c>
      <c r="M174" t="s">
        <v>40</v>
      </c>
      <c r="N174" s="7">
        <v>8.4171999999999993</v>
      </c>
      <c r="O174" t="s">
        <v>43</v>
      </c>
      <c r="P174" t="s">
        <v>45</v>
      </c>
    </row>
    <row r="175" spans="1:16" x14ac:dyDescent="0.2">
      <c r="A175" t="s">
        <v>348</v>
      </c>
      <c r="B175">
        <v>6571</v>
      </c>
      <c r="C175" t="s">
        <v>276</v>
      </c>
      <c r="D175" t="str">
        <f>VLOOKUP(C:C, [1]Data!$1:$1048576, 3,)</f>
        <v>Certified</v>
      </c>
      <c r="E175" t="str">
        <f>VLOOKUP(C:C, [1]Data!$1:$1048576, 5, FALSE)</f>
        <v>NA</v>
      </c>
      <c r="F175" t="s">
        <v>260</v>
      </c>
      <c r="G175" t="s">
        <v>289</v>
      </c>
      <c r="H175">
        <v>6</v>
      </c>
      <c r="I175" t="s">
        <v>290</v>
      </c>
      <c r="J175" t="s">
        <v>317</v>
      </c>
      <c r="K175">
        <v>6</v>
      </c>
      <c r="L175" s="3">
        <v>41442</v>
      </c>
      <c r="M175" t="s">
        <v>40</v>
      </c>
      <c r="N175" s="7">
        <v>7.2298</v>
      </c>
      <c r="O175" t="s">
        <v>56</v>
      </c>
      <c r="P175" t="s">
        <v>45</v>
      </c>
    </row>
    <row r="176" spans="1:16" x14ac:dyDescent="0.2">
      <c r="A176" t="s">
        <v>348</v>
      </c>
      <c r="B176">
        <v>869</v>
      </c>
      <c r="C176" t="s">
        <v>276</v>
      </c>
      <c r="D176" t="str">
        <f>VLOOKUP(C:C, [1]Data!$1:$1048576, 3,)</f>
        <v>Certified</v>
      </c>
      <c r="E176" t="str">
        <f>VLOOKUP(C:C, [1]Data!$1:$1048576, 5, FALSE)</f>
        <v>NA</v>
      </c>
      <c r="F176" t="s">
        <v>260</v>
      </c>
      <c r="G176" t="s">
        <v>289</v>
      </c>
      <c r="H176">
        <v>6</v>
      </c>
      <c r="I176" t="s">
        <v>290</v>
      </c>
      <c r="J176" t="s">
        <v>317</v>
      </c>
      <c r="K176">
        <v>5</v>
      </c>
      <c r="L176" s="3">
        <v>41442</v>
      </c>
      <c r="M176" t="s">
        <v>40</v>
      </c>
      <c r="N176" s="7">
        <v>6.3944000000000001</v>
      </c>
      <c r="O176" t="s">
        <v>41</v>
      </c>
      <c r="P176" t="s">
        <v>67</v>
      </c>
    </row>
    <row r="177" spans="1:16" x14ac:dyDescent="0.2">
      <c r="A177" t="s">
        <v>348</v>
      </c>
      <c r="B177">
        <v>7780</v>
      </c>
      <c r="C177" t="s">
        <v>265</v>
      </c>
      <c r="D177" t="str">
        <f>VLOOKUP(C:C, [1]Data!$1:$1048576, 3,)</f>
        <v>OP</v>
      </c>
      <c r="E177" t="str">
        <f>VLOOKUP(C:C, [1]Data!$1:$1048576, 5, FALSE)</f>
        <v>NA</v>
      </c>
      <c r="F177" t="s">
        <v>260</v>
      </c>
      <c r="G177" t="s">
        <v>257</v>
      </c>
      <c r="H177">
        <v>8</v>
      </c>
      <c r="I177" t="s">
        <v>292</v>
      </c>
      <c r="J177" t="s">
        <v>316</v>
      </c>
      <c r="K177">
        <v>6</v>
      </c>
      <c r="L177" s="3">
        <v>41434</v>
      </c>
      <c r="M177" t="s">
        <v>96</v>
      </c>
      <c r="N177" s="7">
        <v>19.503499999999999</v>
      </c>
      <c r="O177" t="s">
        <v>100</v>
      </c>
      <c r="P177" t="s">
        <v>119</v>
      </c>
    </row>
    <row r="178" spans="1:16" x14ac:dyDescent="0.2">
      <c r="A178" t="s">
        <v>348</v>
      </c>
      <c r="B178">
        <v>3008</v>
      </c>
      <c r="C178" t="s">
        <v>265</v>
      </c>
      <c r="D178" t="str">
        <f>VLOOKUP(C:C, [1]Data!$1:$1048576, 3,)</f>
        <v>OP</v>
      </c>
      <c r="E178" t="str">
        <f>VLOOKUP(C:C, [1]Data!$1:$1048576, 5, FALSE)</f>
        <v>NA</v>
      </c>
      <c r="F178" t="s">
        <v>260</v>
      </c>
      <c r="G178" t="s">
        <v>257</v>
      </c>
      <c r="H178">
        <v>8</v>
      </c>
      <c r="I178" t="s">
        <v>292</v>
      </c>
      <c r="J178" t="s">
        <v>316</v>
      </c>
      <c r="K178">
        <v>2</v>
      </c>
      <c r="L178" s="3">
        <v>41435</v>
      </c>
      <c r="M178" t="s">
        <v>96</v>
      </c>
      <c r="N178" s="7">
        <v>11.5007</v>
      </c>
      <c r="O178" t="s">
        <v>97</v>
      </c>
      <c r="P178" t="s">
        <v>98</v>
      </c>
    </row>
    <row r="179" spans="1:16" x14ac:dyDescent="0.2">
      <c r="A179" t="s">
        <v>348</v>
      </c>
      <c r="B179">
        <v>7921</v>
      </c>
      <c r="C179" t="s">
        <v>265</v>
      </c>
      <c r="D179" t="str">
        <f>VLOOKUP(C:C, [1]Data!$1:$1048576, 3,)</f>
        <v>OP</v>
      </c>
      <c r="E179" t="str">
        <f>VLOOKUP(C:C, [1]Data!$1:$1048576, 5, FALSE)</f>
        <v>NA</v>
      </c>
      <c r="F179" t="s">
        <v>260</v>
      </c>
      <c r="G179" t="s">
        <v>257</v>
      </c>
      <c r="H179">
        <v>8</v>
      </c>
      <c r="I179" t="s">
        <v>292</v>
      </c>
      <c r="J179" t="s">
        <v>316</v>
      </c>
      <c r="K179">
        <v>5</v>
      </c>
      <c r="L179" s="3">
        <v>41436</v>
      </c>
      <c r="M179" t="s">
        <v>93</v>
      </c>
      <c r="N179" s="7">
        <v>11.9236</v>
      </c>
      <c r="O179" t="s">
        <v>1</v>
      </c>
      <c r="P179" t="s">
        <v>98</v>
      </c>
    </row>
    <row r="180" spans="1:16" x14ac:dyDescent="0.2">
      <c r="A180" t="s">
        <v>348</v>
      </c>
      <c r="B180">
        <v>2123</v>
      </c>
      <c r="C180" t="s">
        <v>265</v>
      </c>
      <c r="D180" t="str">
        <f>VLOOKUP(C:C, [1]Data!$1:$1048576, 3,)</f>
        <v>OP</v>
      </c>
      <c r="E180" t="str">
        <f>VLOOKUP(C:C, [1]Data!$1:$1048576, 5, FALSE)</f>
        <v>NA</v>
      </c>
      <c r="F180" t="s">
        <v>260</v>
      </c>
      <c r="G180" t="s">
        <v>257</v>
      </c>
      <c r="H180">
        <v>8</v>
      </c>
      <c r="I180" t="s">
        <v>292</v>
      </c>
      <c r="J180" t="s">
        <v>316</v>
      </c>
      <c r="K180">
        <v>1</v>
      </c>
      <c r="L180" s="3">
        <v>41436</v>
      </c>
      <c r="M180" t="s">
        <v>93</v>
      </c>
      <c r="N180" s="7">
        <v>15.7371</v>
      </c>
      <c r="O180" t="s">
        <v>2</v>
      </c>
      <c r="P180" t="s">
        <v>129</v>
      </c>
    </row>
    <row r="181" spans="1:16" x14ac:dyDescent="0.2">
      <c r="A181" t="s">
        <v>348</v>
      </c>
      <c r="B181">
        <v>3008</v>
      </c>
      <c r="C181" t="s">
        <v>265</v>
      </c>
      <c r="D181" t="str">
        <f>VLOOKUP(C:C, [1]Data!$1:$1048576, 3,)</f>
        <v>OP</v>
      </c>
      <c r="E181" t="str">
        <f>VLOOKUP(C:C, [1]Data!$1:$1048576, 5, FALSE)</f>
        <v>NA</v>
      </c>
      <c r="F181" t="s">
        <v>260</v>
      </c>
      <c r="G181" t="s">
        <v>257</v>
      </c>
      <c r="H181">
        <v>8</v>
      </c>
      <c r="I181" t="s">
        <v>292</v>
      </c>
      <c r="J181" t="s">
        <v>316</v>
      </c>
      <c r="K181">
        <v>2</v>
      </c>
      <c r="L181" s="3">
        <v>41436</v>
      </c>
      <c r="M181" t="s">
        <v>93</v>
      </c>
      <c r="N181" s="7">
        <v>6.2892999999999999</v>
      </c>
      <c r="O181" t="s">
        <v>120</v>
      </c>
      <c r="P181" t="s">
        <v>98</v>
      </c>
    </row>
    <row r="182" spans="1:16" x14ac:dyDescent="0.2">
      <c r="A182" t="s">
        <v>348</v>
      </c>
      <c r="B182">
        <v>7780</v>
      </c>
      <c r="C182" t="s">
        <v>265</v>
      </c>
      <c r="D182" t="str">
        <f>VLOOKUP(C:C, [1]Data!$1:$1048576, 3,)</f>
        <v>OP</v>
      </c>
      <c r="E182" t="str">
        <f>VLOOKUP(C:C, [1]Data!$1:$1048576, 5, FALSE)</f>
        <v>NA</v>
      </c>
      <c r="F182" t="s">
        <v>260</v>
      </c>
      <c r="G182" t="s">
        <v>257</v>
      </c>
      <c r="H182">
        <v>8</v>
      </c>
      <c r="I182" t="s">
        <v>292</v>
      </c>
      <c r="J182" t="s">
        <v>316</v>
      </c>
      <c r="K182">
        <v>6</v>
      </c>
      <c r="L182" s="3">
        <v>41437</v>
      </c>
      <c r="M182" t="s">
        <v>141</v>
      </c>
      <c r="N182" s="7">
        <v>11.085000000000001</v>
      </c>
      <c r="O182" t="s">
        <v>145</v>
      </c>
      <c r="P182" t="s">
        <v>146</v>
      </c>
    </row>
    <row r="183" spans="1:16" x14ac:dyDescent="0.2">
      <c r="A183" t="s">
        <v>348</v>
      </c>
      <c r="B183">
        <v>9721</v>
      </c>
      <c r="C183" t="s">
        <v>265</v>
      </c>
      <c r="D183" t="str">
        <f>VLOOKUP(C:C, [1]Data!$1:$1048576, 3,)</f>
        <v>OP</v>
      </c>
      <c r="E183" t="str">
        <f>VLOOKUP(C:C, [1]Data!$1:$1048576, 5, FALSE)</f>
        <v>NA</v>
      </c>
      <c r="F183" t="s">
        <v>260</v>
      </c>
      <c r="G183" t="s">
        <v>257</v>
      </c>
      <c r="H183">
        <v>8</v>
      </c>
      <c r="I183" t="s">
        <v>292</v>
      </c>
      <c r="J183" t="s">
        <v>316</v>
      </c>
      <c r="K183">
        <v>4</v>
      </c>
      <c r="L183" s="3">
        <v>41437</v>
      </c>
      <c r="M183" t="s">
        <v>141</v>
      </c>
      <c r="N183" s="7">
        <v>7.0465</v>
      </c>
      <c r="O183" t="s">
        <v>149</v>
      </c>
      <c r="P183" t="s">
        <v>146</v>
      </c>
    </row>
    <row r="184" spans="1:16" x14ac:dyDescent="0.2">
      <c r="A184" t="s">
        <v>348</v>
      </c>
      <c r="B184">
        <v>5003</v>
      </c>
      <c r="C184" t="s">
        <v>265</v>
      </c>
      <c r="D184" t="str">
        <f>VLOOKUP(C:C, [1]Data!$1:$1048576, 3,)</f>
        <v>OP</v>
      </c>
      <c r="E184" t="str">
        <f>VLOOKUP(C:C, [1]Data!$1:$1048576, 5, FALSE)</f>
        <v>NA</v>
      </c>
      <c r="F184" t="s">
        <v>260</v>
      </c>
      <c r="G184" t="s">
        <v>257</v>
      </c>
      <c r="H184">
        <v>8</v>
      </c>
      <c r="I184" t="s">
        <v>292</v>
      </c>
      <c r="J184" t="s">
        <v>316</v>
      </c>
      <c r="K184">
        <v>3</v>
      </c>
      <c r="L184" s="3">
        <v>41438</v>
      </c>
      <c r="M184" t="s">
        <v>159</v>
      </c>
      <c r="N184" s="7">
        <v>8.6677999999999997</v>
      </c>
      <c r="O184" t="s">
        <v>145</v>
      </c>
      <c r="P184" t="s">
        <v>146</v>
      </c>
    </row>
    <row r="185" spans="1:16" x14ac:dyDescent="0.2">
      <c r="A185" t="s">
        <v>348</v>
      </c>
      <c r="B185">
        <v>3008</v>
      </c>
      <c r="C185" t="s">
        <v>265</v>
      </c>
      <c r="D185" t="str">
        <f>VLOOKUP(C:C, [1]Data!$1:$1048576, 3,)</f>
        <v>OP</v>
      </c>
      <c r="E185" t="str">
        <f>VLOOKUP(C:C, [1]Data!$1:$1048576, 5, FALSE)</f>
        <v>NA</v>
      </c>
      <c r="F185" t="s">
        <v>260</v>
      </c>
      <c r="G185" t="s">
        <v>257</v>
      </c>
      <c r="H185">
        <v>8</v>
      </c>
      <c r="I185" t="s">
        <v>292</v>
      </c>
      <c r="J185" t="s">
        <v>316</v>
      </c>
      <c r="K185">
        <v>2</v>
      </c>
      <c r="L185" s="3">
        <v>41438</v>
      </c>
      <c r="M185" t="s">
        <v>159</v>
      </c>
      <c r="N185" s="7">
        <v>7.0282</v>
      </c>
      <c r="O185" t="s">
        <v>145</v>
      </c>
      <c r="P185" t="s">
        <v>143</v>
      </c>
    </row>
    <row r="186" spans="1:16" x14ac:dyDescent="0.2">
      <c r="A186" t="s">
        <v>348</v>
      </c>
      <c r="B186">
        <v>7780</v>
      </c>
      <c r="C186" t="s">
        <v>265</v>
      </c>
      <c r="D186" t="str">
        <f>VLOOKUP(C:C, [1]Data!$1:$1048576, 3,)</f>
        <v>OP</v>
      </c>
      <c r="E186" t="str">
        <f>VLOOKUP(C:C, [1]Data!$1:$1048576, 5, FALSE)</f>
        <v>NA</v>
      </c>
      <c r="F186" t="s">
        <v>260</v>
      </c>
      <c r="G186" t="s">
        <v>257</v>
      </c>
      <c r="H186">
        <v>8</v>
      </c>
      <c r="I186" t="s">
        <v>292</v>
      </c>
      <c r="J186" t="s">
        <v>316</v>
      </c>
      <c r="K186">
        <v>6</v>
      </c>
      <c r="L186" s="3">
        <v>41450</v>
      </c>
      <c r="M186" s="5" t="s">
        <v>221</v>
      </c>
      <c r="N186" s="7">
        <v>6.2257999999999996</v>
      </c>
      <c r="O186" s="5" t="s">
        <v>179</v>
      </c>
      <c r="P186" s="5" t="s">
        <v>184</v>
      </c>
    </row>
    <row r="187" spans="1:16" x14ac:dyDescent="0.2">
      <c r="A187" t="s">
        <v>348</v>
      </c>
      <c r="B187">
        <v>7780</v>
      </c>
      <c r="C187" t="s">
        <v>265</v>
      </c>
      <c r="D187" t="str">
        <f>VLOOKUP(C:C, [1]Data!$1:$1048576, 3,)</f>
        <v>OP</v>
      </c>
      <c r="E187" t="str">
        <f>VLOOKUP(C:C, [1]Data!$1:$1048576, 5, FALSE)</f>
        <v>NA</v>
      </c>
      <c r="F187" t="s">
        <v>260</v>
      </c>
      <c r="G187" t="s">
        <v>257</v>
      </c>
      <c r="H187">
        <v>8</v>
      </c>
      <c r="I187" t="s">
        <v>292</v>
      </c>
      <c r="J187" t="s">
        <v>316</v>
      </c>
      <c r="K187">
        <v>6</v>
      </c>
      <c r="L187" s="3">
        <v>41450</v>
      </c>
      <c r="M187" s="5" t="s">
        <v>221</v>
      </c>
      <c r="N187" s="7">
        <v>6.8855000000000004</v>
      </c>
      <c r="O187" s="5" t="s">
        <v>179</v>
      </c>
      <c r="P187" s="5" t="s">
        <v>184</v>
      </c>
    </row>
    <row r="188" spans="1:16" x14ac:dyDescent="0.2">
      <c r="A188" t="s">
        <v>348</v>
      </c>
      <c r="B188">
        <v>7780</v>
      </c>
      <c r="C188" t="s">
        <v>265</v>
      </c>
      <c r="D188" t="str">
        <f>VLOOKUP(C:C, [1]Data!$1:$1048576, 3,)</f>
        <v>OP</v>
      </c>
      <c r="E188" t="str">
        <f>VLOOKUP(C:C, [1]Data!$1:$1048576, 5, FALSE)</f>
        <v>NA</v>
      </c>
      <c r="F188" t="s">
        <v>260</v>
      </c>
      <c r="G188" t="s">
        <v>257</v>
      </c>
      <c r="H188">
        <v>8</v>
      </c>
      <c r="I188" t="s">
        <v>292</v>
      </c>
      <c r="J188" t="s">
        <v>316</v>
      </c>
      <c r="K188">
        <v>6</v>
      </c>
      <c r="L188" s="3">
        <v>41452</v>
      </c>
      <c r="M188" s="5" t="s">
        <v>221</v>
      </c>
      <c r="N188" s="7">
        <v>12.981</v>
      </c>
      <c r="O188" s="5" t="s">
        <v>181</v>
      </c>
      <c r="P188" s="5" t="s">
        <v>185</v>
      </c>
    </row>
    <row r="189" spans="1:16" x14ac:dyDescent="0.2">
      <c r="A189" t="s">
        <v>348</v>
      </c>
      <c r="B189">
        <v>7780</v>
      </c>
      <c r="C189" t="s">
        <v>265</v>
      </c>
      <c r="D189" t="str">
        <f>VLOOKUP(C:C, [1]Data!$1:$1048576, 3,)</f>
        <v>OP</v>
      </c>
      <c r="E189" t="str">
        <f>VLOOKUP(C:C, [1]Data!$1:$1048576, 5, FALSE)</f>
        <v>NA</v>
      </c>
      <c r="F189" t="s">
        <v>260</v>
      </c>
      <c r="G189" t="s">
        <v>257</v>
      </c>
      <c r="H189">
        <v>8</v>
      </c>
      <c r="I189" t="s">
        <v>292</v>
      </c>
      <c r="J189" t="s">
        <v>316</v>
      </c>
      <c r="K189">
        <v>6</v>
      </c>
      <c r="L189" s="3">
        <v>41453</v>
      </c>
      <c r="M189" s="5" t="s">
        <v>221</v>
      </c>
      <c r="N189" s="7">
        <v>5.2577999999999996</v>
      </c>
      <c r="O189" s="5" t="s">
        <v>179</v>
      </c>
      <c r="P189" s="5" t="s">
        <v>184</v>
      </c>
    </row>
    <row r="190" spans="1:16" x14ac:dyDescent="0.2">
      <c r="A190" t="s">
        <v>348</v>
      </c>
      <c r="B190">
        <v>4663</v>
      </c>
      <c r="C190" t="s">
        <v>263</v>
      </c>
      <c r="D190" t="e">
        <f>VLOOKUP(C:C, [1]Data!$1:$1048576, 3,)</f>
        <v>#N/A</v>
      </c>
      <c r="E190" t="e">
        <f>VLOOKUP(C:C, [1]Data!$1:$1048576, 5, FALSE)</f>
        <v>#N/A</v>
      </c>
      <c r="F190" t="s">
        <v>258</v>
      </c>
      <c r="G190" t="e">
        <v>#N/A</v>
      </c>
      <c r="H190" t="e">
        <v>#N/A</v>
      </c>
      <c r="I190" t="e">
        <v>#N/A</v>
      </c>
      <c r="J190" t="e">
        <v>#N/A</v>
      </c>
      <c r="K190">
        <v>1</v>
      </c>
      <c r="L190" s="3">
        <v>41432</v>
      </c>
      <c r="M190" t="s">
        <v>93</v>
      </c>
      <c r="N190" s="7">
        <v>13.311299999999999</v>
      </c>
      <c r="O190" t="s">
        <v>94</v>
      </c>
      <c r="P190" t="s">
        <v>95</v>
      </c>
    </row>
    <row r="191" spans="1:16" x14ac:dyDescent="0.2">
      <c r="A191" t="s">
        <v>348</v>
      </c>
      <c r="B191">
        <v>2041</v>
      </c>
      <c r="C191" t="s">
        <v>263</v>
      </c>
      <c r="D191" t="e">
        <f>VLOOKUP(C:C, [1]Data!$1:$1048576, 3,)</f>
        <v>#N/A</v>
      </c>
      <c r="E191" t="e">
        <f>VLOOKUP(C:C, [1]Data!$1:$1048576, 5, FALSE)</f>
        <v>#N/A</v>
      </c>
      <c r="F191" t="s">
        <v>258</v>
      </c>
      <c r="G191" t="e">
        <v>#N/A</v>
      </c>
      <c r="H191" t="e">
        <v>#N/A</v>
      </c>
      <c r="I191" t="e">
        <v>#N/A</v>
      </c>
      <c r="J191" t="e">
        <v>#N/A</v>
      </c>
      <c r="K191">
        <v>6</v>
      </c>
      <c r="L191" s="3">
        <v>41432</v>
      </c>
      <c r="M191" t="s">
        <v>96</v>
      </c>
      <c r="N191" s="7">
        <v>19.661899999999999</v>
      </c>
      <c r="O191" t="s">
        <v>97</v>
      </c>
      <c r="P191" t="s">
        <v>95</v>
      </c>
    </row>
    <row r="192" spans="1:16" x14ac:dyDescent="0.2">
      <c r="A192" t="s">
        <v>348</v>
      </c>
      <c r="B192">
        <v>8060</v>
      </c>
      <c r="C192" t="s">
        <v>263</v>
      </c>
      <c r="D192" t="e">
        <f>VLOOKUP(C:C, [1]Data!$1:$1048576, 3,)</f>
        <v>#N/A</v>
      </c>
      <c r="E192" t="e">
        <f>VLOOKUP(C:C, [1]Data!$1:$1048576, 5, FALSE)</f>
        <v>#N/A</v>
      </c>
      <c r="F192" t="s">
        <v>258</v>
      </c>
      <c r="G192" t="e">
        <v>#N/A</v>
      </c>
      <c r="H192" t="e">
        <v>#N/A</v>
      </c>
      <c r="I192" t="e">
        <v>#N/A</v>
      </c>
      <c r="J192" t="e">
        <v>#N/A</v>
      </c>
      <c r="K192">
        <v>4</v>
      </c>
      <c r="L192" s="3">
        <v>41432</v>
      </c>
      <c r="M192" t="s">
        <v>96</v>
      </c>
      <c r="N192" s="7">
        <v>14.4922</v>
      </c>
      <c r="O192" t="s">
        <v>99</v>
      </c>
      <c r="P192" t="s">
        <v>98</v>
      </c>
    </row>
    <row r="193" spans="1:16" x14ac:dyDescent="0.2">
      <c r="A193" t="s">
        <v>348</v>
      </c>
      <c r="B193">
        <v>8714</v>
      </c>
      <c r="C193" t="s">
        <v>263</v>
      </c>
      <c r="D193" t="e">
        <f>VLOOKUP(C:C, [1]Data!$1:$1048576, 3,)</f>
        <v>#N/A</v>
      </c>
      <c r="E193" t="e">
        <f>VLOOKUP(C:C, [1]Data!$1:$1048576, 5, FALSE)</f>
        <v>#N/A</v>
      </c>
      <c r="F193" t="s">
        <v>258</v>
      </c>
      <c r="G193" t="e">
        <v>#N/A</v>
      </c>
      <c r="H193" t="e">
        <v>#N/A</v>
      </c>
      <c r="I193" t="e">
        <v>#N/A</v>
      </c>
      <c r="J193" t="e">
        <v>#N/A</v>
      </c>
      <c r="K193">
        <v>2</v>
      </c>
      <c r="L193" s="3">
        <v>41432</v>
      </c>
      <c r="M193" t="s">
        <v>96</v>
      </c>
      <c r="N193" s="7">
        <v>17.058900000000001</v>
      </c>
      <c r="O193" t="s">
        <v>100</v>
      </c>
      <c r="P193" t="s">
        <v>0</v>
      </c>
    </row>
    <row r="194" spans="1:16" x14ac:dyDescent="0.2">
      <c r="A194" t="s">
        <v>348</v>
      </c>
      <c r="B194">
        <v>7493</v>
      </c>
      <c r="C194" t="s">
        <v>263</v>
      </c>
      <c r="D194" t="e">
        <f>VLOOKUP(C:C, [1]Data!$1:$1048576, 3,)</f>
        <v>#N/A</v>
      </c>
      <c r="E194" t="e">
        <f>VLOOKUP(C:C, [1]Data!$1:$1048576, 5, FALSE)</f>
        <v>#N/A</v>
      </c>
      <c r="F194" t="s">
        <v>258</v>
      </c>
      <c r="G194" t="e">
        <v>#N/A</v>
      </c>
      <c r="H194" t="e">
        <v>#N/A</v>
      </c>
      <c r="I194" t="e">
        <v>#N/A</v>
      </c>
      <c r="J194" t="e">
        <v>#N/A</v>
      </c>
      <c r="K194">
        <v>3</v>
      </c>
      <c r="L194" s="3">
        <v>41434</v>
      </c>
      <c r="M194" t="s">
        <v>96</v>
      </c>
      <c r="N194" s="7">
        <v>13.004</v>
      </c>
      <c r="O194" t="s">
        <v>118</v>
      </c>
      <c r="P194" t="s">
        <v>95</v>
      </c>
    </row>
    <row r="195" spans="1:16" x14ac:dyDescent="0.2">
      <c r="A195" t="s">
        <v>348</v>
      </c>
      <c r="B195">
        <v>4306</v>
      </c>
      <c r="C195" t="s">
        <v>263</v>
      </c>
      <c r="D195" t="e">
        <f>VLOOKUP(C:C, [1]Data!$1:$1048576, 3,)</f>
        <v>#N/A</v>
      </c>
      <c r="E195" t="e">
        <f>VLOOKUP(C:C, [1]Data!$1:$1048576, 5, FALSE)</f>
        <v>#N/A</v>
      </c>
      <c r="F195" t="s">
        <v>258</v>
      </c>
      <c r="G195" t="e">
        <v>#N/A</v>
      </c>
      <c r="H195" t="e">
        <v>#N/A</v>
      </c>
      <c r="I195" t="e">
        <v>#N/A</v>
      </c>
      <c r="J195" t="e">
        <v>#N/A</v>
      </c>
      <c r="K195">
        <v>3</v>
      </c>
      <c r="L195" s="3">
        <v>41434</v>
      </c>
      <c r="M195" t="s">
        <v>96</v>
      </c>
      <c r="N195" s="7">
        <v>14.036</v>
      </c>
      <c r="O195" t="s">
        <v>120</v>
      </c>
      <c r="P195" t="s">
        <v>95</v>
      </c>
    </row>
    <row r="196" spans="1:16" x14ac:dyDescent="0.2">
      <c r="A196" t="s">
        <v>348</v>
      </c>
      <c r="B196">
        <v>8714</v>
      </c>
      <c r="C196" t="s">
        <v>263</v>
      </c>
      <c r="D196" t="e">
        <f>VLOOKUP(C:C, [1]Data!$1:$1048576, 3,)</f>
        <v>#N/A</v>
      </c>
      <c r="E196" t="e">
        <f>VLOOKUP(C:C, [1]Data!$1:$1048576, 5, FALSE)</f>
        <v>#N/A</v>
      </c>
      <c r="F196" t="s">
        <v>258</v>
      </c>
      <c r="G196" t="e">
        <v>#N/A</v>
      </c>
      <c r="H196" t="e">
        <v>#N/A</v>
      </c>
      <c r="I196" t="e">
        <v>#N/A</v>
      </c>
      <c r="J196" t="e">
        <v>#N/A</v>
      </c>
      <c r="K196">
        <v>2</v>
      </c>
      <c r="L196" s="3">
        <v>41434</v>
      </c>
      <c r="M196" t="s">
        <v>96</v>
      </c>
      <c r="N196" s="7">
        <v>13.422700000000001</v>
      </c>
      <c r="O196" t="s">
        <v>97</v>
      </c>
      <c r="P196" t="s">
        <v>98</v>
      </c>
    </row>
    <row r="197" spans="1:16" x14ac:dyDescent="0.2">
      <c r="A197" t="s">
        <v>348</v>
      </c>
      <c r="B197">
        <v>5569</v>
      </c>
      <c r="C197" t="s">
        <v>263</v>
      </c>
      <c r="D197" t="e">
        <f>VLOOKUP(C:C, [1]Data!$1:$1048576, 3,)</f>
        <v>#N/A</v>
      </c>
      <c r="E197" t="e">
        <f>VLOOKUP(C:C, [1]Data!$1:$1048576, 5, FALSE)</f>
        <v>#N/A</v>
      </c>
      <c r="F197" t="s">
        <v>258</v>
      </c>
      <c r="G197" t="e">
        <v>#N/A</v>
      </c>
      <c r="H197" t="e">
        <v>#N/A</v>
      </c>
      <c r="I197" t="e">
        <v>#N/A</v>
      </c>
      <c r="J197" t="e">
        <v>#N/A</v>
      </c>
      <c r="K197">
        <v>1</v>
      </c>
      <c r="L197" s="3">
        <v>41435</v>
      </c>
      <c r="M197" t="s">
        <v>96</v>
      </c>
      <c r="N197" s="7">
        <v>14.0595</v>
      </c>
      <c r="O197" t="s">
        <v>94</v>
      </c>
      <c r="P197" t="s">
        <v>98</v>
      </c>
    </row>
    <row r="198" spans="1:16" x14ac:dyDescent="0.2">
      <c r="A198" t="s">
        <v>348</v>
      </c>
      <c r="B198">
        <v>2041</v>
      </c>
      <c r="C198" t="s">
        <v>263</v>
      </c>
      <c r="D198" t="e">
        <f>VLOOKUP(C:C, [1]Data!$1:$1048576, 3,)</f>
        <v>#N/A</v>
      </c>
      <c r="E198" t="e">
        <f>VLOOKUP(C:C, [1]Data!$1:$1048576, 5, FALSE)</f>
        <v>#N/A</v>
      </c>
      <c r="F198" t="s">
        <v>258</v>
      </c>
      <c r="G198" t="e">
        <v>#N/A</v>
      </c>
      <c r="H198" t="e">
        <v>#N/A</v>
      </c>
      <c r="I198" t="e">
        <v>#N/A</v>
      </c>
      <c r="J198" t="e">
        <v>#N/A</v>
      </c>
      <c r="K198">
        <v>6</v>
      </c>
      <c r="L198" s="3">
        <v>41435</v>
      </c>
      <c r="M198" t="s">
        <v>96</v>
      </c>
      <c r="N198" s="7">
        <v>11.0313</v>
      </c>
      <c r="O198" t="s">
        <v>1</v>
      </c>
      <c r="P198" t="s">
        <v>98</v>
      </c>
    </row>
    <row r="199" spans="1:16" x14ac:dyDescent="0.2">
      <c r="A199" t="s">
        <v>348</v>
      </c>
      <c r="B199">
        <v>5597</v>
      </c>
      <c r="C199" t="s">
        <v>263</v>
      </c>
      <c r="D199" t="e">
        <f>VLOOKUP(C:C, [1]Data!$1:$1048576, 3,)</f>
        <v>#N/A</v>
      </c>
      <c r="E199" t="e">
        <f>VLOOKUP(C:C, [1]Data!$1:$1048576, 5, FALSE)</f>
        <v>#N/A</v>
      </c>
      <c r="F199" t="s">
        <v>258</v>
      </c>
      <c r="G199" t="e">
        <v>#N/A</v>
      </c>
      <c r="H199" t="e">
        <v>#N/A</v>
      </c>
      <c r="I199" t="e">
        <v>#N/A</v>
      </c>
      <c r="J199" t="e">
        <v>#N/A</v>
      </c>
      <c r="K199">
        <v>5</v>
      </c>
      <c r="L199" s="3">
        <v>41436</v>
      </c>
      <c r="M199" t="s">
        <v>128</v>
      </c>
      <c r="N199" s="7">
        <v>12.608700000000001</v>
      </c>
      <c r="O199" t="s">
        <v>2</v>
      </c>
      <c r="P199" t="s">
        <v>129</v>
      </c>
    </row>
    <row r="200" spans="1:16" x14ac:dyDescent="0.2">
      <c r="A200" t="s">
        <v>348</v>
      </c>
      <c r="B200">
        <v>4797</v>
      </c>
      <c r="C200" t="s">
        <v>263</v>
      </c>
      <c r="D200" t="e">
        <f>VLOOKUP(C:C, [1]Data!$1:$1048576, 3,)</f>
        <v>#N/A</v>
      </c>
      <c r="E200" t="e">
        <f>VLOOKUP(C:C, [1]Data!$1:$1048576, 5, FALSE)</f>
        <v>#N/A</v>
      </c>
      <c r="F200" t="s">
        <v>258</v>
      </c>
      <c r="G200" t="e">
        <v>#N/A</v>
      </c>
      <c r="H200" t="e">
        <v>#N/A</v>
      </c>
      <c r="I200" t="e">
        <v>#N/A</v>
      </c>
      <c r="J200" t="e">
        <v>#N/A</v>
      </c>
      <c r="K200">
        <v>1</v>
      </c>
      <c r="L200" s="3">
        <v>41436</v>
      </c>
      <c r="M200" t="s">
        <v>128</v>
      </c>
      <c r="N200" s="7">
        <v>12.5976</v>
      </c>
      <c r="O200" t="s">
        <v>94</v>
      </c>
      <c r="P200" t="s">
        <v>95</v>
      </c>
    </row>
    <row r="201" spans="1:16" x14ac:dyDescent="0.2">
      <c r="A201" t="s">
        <v>348</v>
      </c>
      <c r="B201">
        <v>4979</v>
      </c>
      <c r="C201" t="s">
        <v>263</v>
      </c>
      <c r="D201" t="e">
        <f>VLOOKUP(C:C, [1]Data!$1:$1048576, 3,)</f>
        <v>#N/A</v>
      </c>
      <c r="E201" t="e">
        <f>VLOOKUP(C:C, [1]Data!$1:$1048576, 5, FALSE)</f>
        <v>#N/A</v>
      </c>
      <c r="F201" t="s">
        <v>258</v>
      </c>
      <c r="G201" t="e">
        <v>#N/A</v>
      </c>
      <c r="H201" t="e">
        <v>#N/A</v>
      </c>
      <c r="I201" t="e">
        <v>#N/A</v>
      </c>
      <c r="J201" t="e">
        <v>#N/A</v>
      </c>
      <c r="K201">
        <v>4</v>
      </c>
      <c r="L201" s="3">
        <v>41436</v>
      </c>
      <c r="M201" t="s">
        <v>93</v>
      </c>
      <c r="N201" s="7">
        <v>21.588000000000001</v>
      </c>
      <c r="O201" t="s">
        <v>121</v>
      </c>
      <c r="P201" t="s">
        <v>133</v>
      </c>
    </row>
    <row r="202" spans="1:16" x14ac:dyDescent="0.2">
      <c r="A202" t="s">
        <v>348</v>
      </c>
      <c r="B202">
        <v>1253</v>
      </c>
      <c r="C202" t="s">
        <v>263</v>
      </c>
      <c r="D202" t="e">
        <f>VLOOKUP(C:C, [1]Data!$1:$1048576, 3,)</f>
        <v>#N/A</v>
      </c>
      <c r="E202" t="e">
        <f>VLOOKUP(C:C, [1]Data!$1:$1048576, 5, FALSE)</f>
        <v>#N/A</v>
      </c>
      <c r="F202" t="s">
        <v>258</v>
      </c>
      <c r="G202" t="e">
        <v>#N/A</v>
      </c>
      <c r="H202" t="e">
        <v>#N/A</v>
      </c>
      <c r="I202" t="e">
        <v>#N/A</v>
      </c>
      <c r="J202" t="e">
        <v>#N/A</v>
      </c>
      <c r="K202">
        <v>3</v>
      </c>
      <c r="L202" s="3">
        <v>41436</v>
      </c>
      <c r="M202" t="s">
        <v>93</v>
      </c>
      <c r="N202" s="7">
        <v>10.0063</v>
      </c>
      <c r="O202" t="s">
        <v>1</v>
      </c>
      <c r="P202" t="s">
        <v>95</v>
      </c>
    </row>
    <row r="203" spans="1:16" x14ac:dyDescent="0.2">
      <c r="A203" t="s">
        <v>348</v>
      </c>
      <c r="B203">
        <v>6439</v>
      </c>
      <c r="C203" t="s">
        <v>263</v>
      </c>
      <c r="D203" t="e">
        <f>VLOOKUP(C:C, [1]Data!$1:$1048576, 3,)</f>
        <v>#N/A</v>
      </c>
      <c r="E203" t="e">
        <f>VLOOKUP(C:C, [1]Data!$1:$1048576, 5, FALSE)</f>
        <v>#N/A</v>
      </c>
      <c r="F203" t="s">
        <v>258</v>
      </c>
      <c r="G203" t="e">
        <v>#N/A</v>
      </c>
      <c r="H203" t="e">
        <v>#N/A</v>
      </c>
      <c r="I203" t="e">
        <v>#N/A</v>
      </c>
      <c r="J203" t="e">
        <v>#N/A</v>
      </c>
      <c r="K203">
        <v>2</v>
      </c>
      <c r="L203" s="3">
        <v>41436</v>
      </c>
      <c r="M203" t="s">
        <v>93</v>
      </c>
      <c r="N203" s="7">
        <v>14.104699999999999</v>
      </c>
      <c r="O203" t="s">
        <v>115</v>
      </c>
      <c r="P203" t="s">
        <v>129</v>
      </c>
    </row>
    <row r="204" spans="1:16" x14ac:dyDescent="0.2">
      <c r="A204" t="s">
        <v>348</v>
      </c>
      <c r="B204">
        <v>2041</v>
      </c>
      <c r="C204" t="s">
        <v>263</v>
      </c>
      <c r="D204" t="e">
        <f>VLOOKUP(C:C, [1]Data!$1:$1048576, 3,)</f>
        <v>#N/A</v>
      </c>
      <c r="E204" t="e">
        <f>VLOOKUP(C:C, [1]Data!$1:$1048576, 5, FALSE)</f>
        <v>#N/A</v>
      </c>
      <c r="F204" t="s">
        <v>258</v>
      </c>
      <c r="G204" t="e">
        <v>#N/A</v>
      </c>
      <c r="H204" t="e">
        <v>#N/A</v>
      </c>
      <c r="I204" t="e">
        <v>#N/A</v>
      </c>
      <c r="J204" t="e">
        <v>#N/A</v>
      </c>
      <c r="K204">
        <v>6</v>
      </c>
      <c r="L204" s="3">
        <v>41436</v>
      </c>
      <c r="M204" t="s">
        <v>93</v>
      </c>
      <c r="N204" s="7">
        <v>10.4352</v>
      </c>
      <c r="O204" t="s">
        <v>1</v>
      </c>
      <c r="P204" t="s">
        <v>98</v>
      </c>
    </row>
    <row r="205" spans="1:16" x14ac:dyDescent="0.2">
      <c r="A205" t="s">
        <v>348</v>
      </c>
      <c r="B205">
        <v>4306</v>
      </c>
      <c r="C205" t="s">
        <v>263</v>
      </c>
      <c r="D205" t="e">
        <f>VLOOKUP(C:C, [1]Data!$1:$1048576, 3,)</f>
        <v>#N/A</v>
      </c>
      <c r="E205" t="e">
        <f>VLOOKUP(C:C, [1]Data!$1:$1048576, 5, FALSE)</f>
        <v>#N/A</v>
      </c>
      <c r="F205" t="s">
        <v>258</v>
      </c>
      <c r="G205" t="e">
        <v>#N/A</v>
      </c>
      <c r="H205" t="e">
        <v>#N/A</v>
      </c>
      <c r="I205" t="e">
        <v>#N/A</v>
      </c>
      <c r="J205" t="e">
        <v>#N/A</v>
      </c>
      <c r="K205">
        <v>3</v>
      </c>
      <c r="L205" s="3">
        <v>41436</v>
      </c>
      <c r="M205" t="s">
        <v>93</v>
      </c>
      <c r="N205" s="7">
        <v>11.2347</v>
      </c>
      <c r="O205" t="s">
        <v>100</v>
      </c>
      <c r="P205" t="s">
        <v>134</v>
      </c>
    </row>
    <row r="206" spans="1:16" x14ac:dyDescent="0.2">
      <c r="A206" t="s">
        <v>348</v>
      </c>
      <c r="B206">
        <v>6510</v>
      </c>
      <c r="C206" t="s">
        <v>263</v>
      </c>
      <c r="D206" t="e">
        <f>VLOOKUP(C:C, [1]Data!$1:$1048576, 3,)</f>
        <v>#N/A</v>
      </c>
      <c r="E206" t="e">
        <f>VLOOKUP(C:C, [1]Data!$1:$1048576, 5, FALSE)</f>
        <v>#N/A</v>
      </c>
      <c r="F206" t="s">
        <v>258</v>
      </c>
      <c r="G206" t="e">
        <v>#N/A</v>
      </c>
      <c r="H206" t="e">
        <v>#N/A</v>
      </c>
      <c r="I206" t="e">
        <v>#N/A</v>
      </c>
      <c r="J206" t="e">
        <v>#N/A</v>
      </c>
      <c r="K206">
        <v>5</v>
      </c>
      <c r="L206" s="3">
        <v>41436</v>
      </c>
      <c r="M206" t="s">
        <v>93</v>
      </c>
      <c r="N206" s="7">
        <v>5.7504</v>
      </c>
      <c r="O206" t="s">
        <v>2</v>
      </c>
      <c r="P206" t="s">
        <v>135</v>
      </c>
    </row>
    <row r="207" spans="1:16" x14ac:dyDescent="0.2">
      <c r="A207" t="s">
        <v>348</v>
      </c>
      <c r="B207">
        <v>4979</v>
      </c>
      <c r="C207" t="s">
        <v>263</v>
      </c>
      <c r="D207" t="e">
        <f>VLOOKUP(C:C, [1]Data!$1:$1048576, 3,)</f>
        <v>#N/A</v>
      </c>
      <c r="E207" t="e">
        <f>VLOOKUP(C:C, [1]Data!$1:$1048576, 5, FALSE)</f>
        <v>#N/A</v>
      </c>
      <c r="F207" t="s">
        <v>258</v>
      </c>
      <c r="G207" t="e">
        <v>#N/A</v>
      </c>
      <c r="H207" t="e">
        <v>#N/A</v>
      </c>
      <c r="I207" t="e">
        <v>#N/A</v>
      </c>
      <c r="J207" t="e">
        <v>#N/A</v>
      </c>
      <c r="K207">
        <v>4</v>
      </c>
      <c r="L207" s="3">
        <v>41437</v>
      </c>
      <c r="M207" t="s">
        <v>141</v>
      </c>
      <c r="N207" s="7">
        <v>11.198700000000001</v>
      </c>
      <c r="O207" t="s">
        <v>131</v>
      </c>
      <c r="P207" t="s">
        <v>133</v>
      </c>
    </row>
    <row r="208" spans="1:16" x14ac:dyDescent="0.2">
      <c r="A208" t="s">
        <v>348</v>
      </c>
      <c r="B208">
        <v>6058</v>
      </c>
      <c r="C208" t="s">
        <v>263</v>
      </c>
      <c r="D208" t="e">
        <f>VLOOKUP(C:C, [1]Data!$1:$1048576, 3,)</f>
        <v>#N/A</v>
      </c>
      <c r="E208" t="e">
        <f>VLOOKUP(C:C, [1]Data!$1:$1048576, 5, FALSE)</f>
        <v>#N/A</v>
      </c>
      <c r="F208" t="s">
        <v>258</v>
      </c>
      <c r="G208" t="e">
        <v>#N/A</v>
      </c>
      <c r="H208" t="e">
        <v>#N/A</v>
      </c>
      <c r="I208" t="e">
        <v>#N/A</v>
      </c>
      <c r="J208" t="e">
        <v>#N/A</v>
      </c>
      <c r="K208">
        <v>5</v>
      </c>
      <c r="L208" s="3">
        <v>41437</v>
      </c>
      <c r="M208" t="s">
        <v>141</v>
      </c>
      <c r="N208" s="7">
        <v>17.124300000000002</v>
      </c>
      <c r="O208" t="s">
        <v>2</v>
      </c>
      <c r="P208" t="s">
        <v>133</v>
      </c>
    </row>
    <row r="209" spans="1:16" x14ac:dyDescent="0.2">
      <c r="A209" t="s">
        <v>348</v>
      </c>
      <c r="B209">
        <v>2992</v>
      </c>
      <c r="C209" t="s">
        <v>263</v>
      </c>
      <c r="D209" t="e">
        <f>VLOOKUP(C:C, [1]Data!$1:$1048576, 3,)</f>
        <v>#N/A</v>
      </c>
      <c r="E209" t="e">
        <f>VLOOKUP(C:C, [1]Data!$1:$1048576, 5, FALSE)</f>
        <v>#N/A</v>
      </c>
      <c r="F209" t="s">
        <v>258</v>
      </c>
      <c r="G209" t="e">
        <v>#N/A</v>
      </c>
      <c r="H209" t="e">
        <v>#N/A</v>
      </c>
      <c r="I209" t="e">
        <v>#N/A</v>
      </c>
      <c r="J209" t="e">
        <v>#N/A</v>
      </c>
      <c r="K209">
        <v>6</v>
      </c>
      <c r="L209" s="3">
        <v>41437</v>
      </c>
      <c r="M209" t="s">
        <v>141</v>
      </c>
      <c r="N209" s="7">
        <v>9.3371999999999993</v>
      </c>
      <c r="O209" t="s">
        <v>145</v>
      </c>
      <c r="P209" t="s">
        <v>143</v>
      </c>
    </row>
    <row r="210" spans="1:16" x14ac:dyDescent="0.2">
      <c r="A210" t="s">
        <v>348</v>
      </c>
      <c r="B210">
        <v>6324</v>
      </c>
      <c r="C210" t="s">
        <v>263</v>
      </c>
      <c r="D210" t="e">
        <f>VLOOKUP(C:C, [1]Data!$1:$1048576, 3,)</f>
        <v>#N/A</v>
      </c>
      <c r="E210" t="e">
        <f>VLOOKUP(C:C, [1]Data!$1:$1048576, 5, FALSE)</f>
        <v>#N/A</v>
      </c>
      <c r="F210" t="s">
        <v>258</v>
      </c>
      <c r="G210" t="e">
        <v>#N/A</v>
      </c>
      <c r="H210" t="e">
        <v>#N/A</v>
      </c>
      <c r="I210" t="e">
        <v>#N/A</v>
      </c>
      <c r="J210" t="e">
        <v>#N/A</v>
      </c>
      <c r="K210">
        <v>2</v>
      </c>
      <c r="L210" s="3">
        <v>41437</v>
      </c>
      <c r="M210" t="s">
        <v>141</v>
      </c>
      <c r="N210" s="7">
        <v>8.5854999999999997</v>
      </c>
      <c r="O210" t="s">
        <v>139</v>
      </c>
      <c r="P210" t="s">
        <v>153</v>
      </c>
    </row>
    <row r="211" spans="1:16" x14ac:dyDescent="0.2">
      <c r="A211" t="s">
        <v>348</v>
      </c>
      <c r="B211">
        <v>2992</v>
      </c>
      <c r="C211" t="s">
        <v>263</v>
      </c>
      <c r="D211" t="e">
        <f>VLOOKUP(C:C, [1]Data!$1:$1048576, 3,)</f>
        <v>#N/A</v>
      </c>
      <c r="E211" t="e">
        <f>VLOOKUP(C:C, [1]Data!$1:$1048576, 5, FALSE)</f>
        <v>#N/A</v>
      </c>
      <c r="F211" t="s">
        <v>258</v>
      </c>
      <c r="G211" t="e">
        <v>#N/A</v>
      </c>
      <c r="H211" t="e">
        <v>#N/A</v>
      </c>
      <c r="I211" t="e">
        <v>#N/A</v>
      </c>
      <c r="J211" t="e">
        <v>#N/A</v>
      </c>
      <c r="K211">
        <v>6</v>
      </c>
      <c r="L211" s="3">
        <v>41437</v>
      </c>
      <c r="M211" t="s">
        <v>141</v>
      </c>
      <c r="N211" s="7">
        <v>15.488899999999999</v>
      </c>
      <c r="O211" t="s">
        <v>152</v>
      </c>
      <c r="P211" t="s">
        <v>155</v>
      </c>
    </row>
    <row r="212" spans="1:16" x14ac:dyDescent="0.2">
      <c r="A212" t="s">
        <v>348</v>
      </c>
      <c r="B212">
        <v>5569</v>
      </c>
      <c r="C212" t="s">
        <v>263</v>
      </c>
      <c r="D212" t="e">
        <f>VLOOKUP(C:C, [1]Data!$1:$1048576, 3,)</f>
        <v>#N/A</v>
      </c>
      <c r="E212" t="e">
        <f>VLOOKUP(C:C, [1]Data!$1:$1048576, 5, FALSE)</f>
        <v>#N/A</v>
      </c>
      <c r="F212" t="s">
        <v>258</v>
      </c>
      <c r="G212" t="e">
        <v>#N/A</v>
      </c>
      <c r="H212" t="e">
        <v>#N/A</v>
      </c>
      <c r="I212" t="e">
        <v>#N/A</v>
      </c>
      <c r="J212" t="e">
        <v>#N/A</v>
      </c>
      <c r="K212">
        <v>1</v>
      </c>
      <c r="L212" s="3">
        <v>41437</v>
      </c>
      <c r="M212" t="s">
        <v>141</v>
      </c>
      <c r="N212" s="7">
        <v>7.7477999999999998</v>
      </c>
      <c r="O212" t="s">
        <v>158</v>
      </c>
      <c r="P212" t="s">
        <v>143</v>
      </c>
    </row>
    <row r="213" spans="1:16" x14ac:dyDescent="0.2">
      <c r="A213" t="s">
        <v>348</v>
      </c>
      <c r="B213">
        <v>5483</v>
      </c>
      <c r="C213" t="s">
        <v>263</v>
      </c>
      <c r="D213" t="e">
        <f>VLOOKUP(C:C, [1]Data!$1:$1048576, 3,)</f>
        <v>#N/A</v>
      </c>
      <c r="E213" t="e">
        <f>VLOOKUP(C:C, [1]Data!$1:$1048576, 5, FALSE)</f>
        <v>#N/A</v>
      </c>
      <c r="F213" t="s">
        <v>258</v>
      </c>
      <c r="G213" t="e">
        <v>#N/A</v>
      </c>
      <c r="H213" t="e">
        <v>#N/A</v>
      </c>
      <c r="I213" t="e">
        <v>#N/A</v>
      </c>
      <c r="J213" t="e">
        <v>#N/A</v>
      </c>
      <c r="K213">
        <v>6</v>
      </c>
      <c r="L213" s="3">
        <v>41437</v>
      </c>
      <c r="M213" t="s">
        <v>141</v>
      </c>
      <c r="N213" s="7">
        <v>10.5242</v>
      </c>
      <c r="O213" t="s">
        <v>145</v>
      </c>
      <c r="P213" t="s">
        <v>143</v>
      </c>
    </row>
    <row r="214" spans="1:16" x14ac:dyDescent="0.2">
      <c r="A214" t="s">
        <v>348</v>
      </c>
      <c r="B214">
        <v>6439</v>
      </c>
      <c r="C214" t="s">
        <v>263</v>
      </c>
      <c r="D214" t="e">
        <f>VLOOKUP(C:C, [1]Data!$1:$1048576, 3,)</f>
        <v>#N/A</v>
      </c>
      <c r="E214" t="e">
        <f>VLOOKUP(C:C, [1]Data!$1:$1048576, 5, FALSE)</f>
        <v>#N/A</v>
      </c>
      <c r="F214" t="s">
        <v>258</v>
      </c>
      <c r="G214" t="e">
        <v>#N/A</v>
      </c>
      <c r="H214" t="e">
        <v>#N/A</v>
      </c>
      <c r="I214" t="e">
        <v>#N/A</v>
      </c>
      <c r="J214" t="e">
        <v>#N/A</v>
      </c>
      <c r="K214">
        <v>2</v>
      </c>
      <c r="L214" s="3">
        <v>41438</v>
      </c>
      <c r="M214" t="s">
        <v>159</v>
      </c>
      <c r="N214" s="7">
        <v>9.7127999999999997</v>
      </c>
      <c r="O214" t="s">
        <v>139</v>
      </c>
      <c r="P214" t="s">
        <v>161</v>
      </c>
    </row>
    <row r="215" spans="1:16" x14ac:dyDescent="0.2">
      <c r="A215" t="s">
        <v>348</v>
      </c>
      <c r="B215">
        <v>7627</v>
      </c>
      <c r="C215" t="s">
        <v>263</v>
      </c>
      <c r="D215" t="e">
        <f>VLOOKUP(C:C, [1]Data!$1:$1048576, 3,)</f>
        <v>#N/A</v>
      </c>
      <c r="E215" t="e">
        <f>VLOOKUP(C:C, [1]Data!$1:$1048576, 5, FALSE)</f>
        <v>#N/A</v>
      </c>
      <c r="F215" t="s">
        <v>258</v>
      </c>
      <c r="G215" t="e">
        <v>#N/A</v>
      </c>
      <c r="H215" t="e">
        <v>#N/A</v>
      </c>
      <c r="I215" t="e">
        <v>#N/A</v>
      </c>
      <c r="J215" t="e">
        <v>#N/A</v>
      </c>
      <c r="K215">
        <v>1</v>
      </c>
      <c r="L215" s="3">
        <v>41438</v>
      </c>
      <c r="M215" t="s">
        <v>159</v>
      </c>
      <c r="N215" s="7">
        <v>10.2163</v>
      </c>
      <c r="O215" t="s">
        <v>152</v>
      </c>
      <c r="P215" t="s">
        <v>163</v>
      </c>
    </row>
    <row r="216" spans="1:16" x14ac:dyDescent="0.2">
      <c r="A216" t="s">
        <v>348</v>
      </c>
      <c r="B216">
        <v>4306</v>
      </c>
      <c r="C216" t="s">
        <v>263</v>
      </c>
      <c r="D216" t="e">
        <f>VLOOKUP(C:C, [1]Data!$1:$1048576, 3,)</f>
        <v>#N/A</v>
      </c>
      <c r="E216" t="e">
        <f>VLOOKUP(C:C, [1]Data!$1:$1048576, 5, FALSE)</f>
        <v>#N/A</v>
      </c>
      <c r="F216" t="s">
        <v>258</v>
      </c>
      <c r="G216" t="e">
        <v>#N/A</v>
      </c>
      <c r="H216" t="e">
        <v>#N/A</v>
      </c>
      <c r="I216" t="e">
        <v>#N/A</v>
      </c>
      <c r="J216" t="e">
        <v>#N/A</v>
      </c>
      <c r="K216">
        <v>3</v>
      </c>
      <c r="L216" s="3">
        <v>41438</v>
      </c>
      <c r="M216" t="s">
        <v>96</v>
      </c>
      <c r="N216" s="7">
        <v>10.124700000000001</v>
      </c>
      <c r="O216" t="s">
        <v>94</v>
      </c>
      <c r="P216" t="s">
        <v>95</v>
      </c>
    </row>
    <row r="217" spans="1:16" x14ac:dyDescent="0.2">
      <c r="A217" t="s">
        <v>348</v>
      </c>
      <c r="B217">
        <v>7627</v>
      </c>
      <c r="C217" t="s">
        <v>263</v>
      </c>
      <c r="D217" t="e">
        <f>VLOOKUP(C:C, [1]Data!$1:$1048576, 3,)</f>
        <v>#N/A</v>
      </c>
      <c r="E217" t="e">
        <f>VLOOKUP(C:C, [1]Data!$1:$1048576, 5, FALSE)</f>
        <v>#N/A</v>
      </c>
      <c r="F217" t="s">
        <v>258</v>
      </c>
      <c r="G217" t="e">
        <v>#N/A</v>
      </c>
      <c r="H217" t="e">
        <v>#N/A</v>
      </c>
      <c r="I217" t="e">
        <v>#N/A</v>
      </c>
      <c r="J217" t="e">
        <v>#N/A</v>
      </c>
      <c r="K217">
        <v>1</v>
      </c>
      <c r="L217" s="3">
        <v>41439</v>
      </c>
      <c r="M217" t="s">
        <v>164</v>
      </c>
      <c r="N217" s="7">
        <v>8.5464000000000002</v>
      </c>
      <c r="O217" t="s">
        <v>94</v>
      </c>
      <c r="P217" t="s">
        <v>95</v>
      </c>
    </row>
    <row r="218" spans="1:16" x14ac:dyDescent="0.2">
      <c r="A218" t="s">
        <v>348</v>
      </c>
      <c r="B218">
        <v>214</v>
      </c>
      <c r="C218" t="s">
        <v>263</v>
      </c>
      <c r="D218" t="e">
        <f>VLOOKUP(C:C, [1]Data!$1:$1048576, 3,)</f>
        <v>#N/A</v>
      </c>
      <c r="E218" t="e">
        <f>VLOOKUP(C:C, [1]Data!$1:$1048576, 5, FALSE)</f>
        <v>#N/A</v>
      </c>
      <c r="F218" t="s">
        <v>258</v>
      </c>
      <c r="G218" t="e">
        <v>#N/A</v>
      </c>
      <c r="H218" t="e">
        <v>#N/A</v>
      </c>
      <c r="I218" t="e">
        <v>#N/A</v>
      </c>
      <c r="J218" t="e">
        <v>#N/A</v>
      </c>
      <c r="K218">
        <v>6</v>
      </c>
      <c r="L218" s="3">
        <v>41439</v>
      </c>
      <c r="M218" t="s">
        <v>164</v>
      </c>
      <c r="N218" s="7">
        <v>14.586</v>
      </c>
      <c r="O218" t="s">
        <v>165</v>
      </c>
      <c r="P218" t="s">
        <v>167</v>
      </c>
    </row>
    <row r="219" spans="1:16" x14ac:dyDescent="0.2">
      <c r="A219" t="s">
        <v>348</v>
      </c>
      <c r="B219">
        <v>4580</v>
      </c>
      <c r="C219" t="s">
        <v>263</v>
      </c>
      <c r="D219" t="e">
        <f>VLOOKUP(C:C, [1]Data!$1:$1048576, 3,)</f>
        <v>#N/A</v>
      </c>
      <c r="E219" t="e">
        <f>VLOOKUP(C:C, [1]Data!$1:$1048576, 5, FALSE)</f>
        <v>#N/A</v>
      </c>
      <c r="F219" t="s">
        <v>258</v>
      </c>
      <c r="G219" t="e">
        <v>#N/A</v>
      </c>
      <c r="H219" t="e">
        <v>#N/A</v>
      </c>
      <c r="I219" t="e">
        <v>#N/A</v>
      </c>
      <c r="J219" t="e">
        <v>#N/A</v>
      </c>
      <c r="K219">
        <v>5</v>
      </c>
      <c r="L219" s="3">
        <v>41439</v>
      </c>
      <c r="M219" t="s">
        <v>164</v>
      </c>
      <c r="N219" s="7">
        <v>8.5568000000000008</v>
      </c>
      <c r="O219" t="s">
        <v>168</v>
      </c>
      <c r="P219" t="s">
        <v>167</v>
      </c>
    </row>
    <row r="220" spans="1:16" x14ac:dyDescent="0.2">
      <c r="A220" t="s">
        <v>348</v>
      </c>
      <c r="B220">
        <v>1125</v>
      </c>
      <c r="C220" t="s">
        <v>263</v>
      </c>
      <c r="D220" t="e">
        <f>VLOOKUP(C:C, [1]Data!$1:$1048576, 3,)</f>
        <v>#N/A</v>
      </c>
      <c r="E220" t="e">
        <f>VLOOKUP(C:C, [1]Data!$1:$1048576, 5, FALSE)</f>
        <v>#N/A</v>
      </c>
      <c r="F220" t="s">
        <v>258</v>
      </c>
      <c r="G220" t="e">
        <v>#N/A</v>
      </c>
      <c r="H220" t="e">
        <v>#N/A</v>
      </c>
      <c r="I220" t="e">
        <v>#N/A</v>
      </c>
      <c r="J220" t="e">
        <v>#N/A</v>
      </c>
      <c r="K220">
        <v>2</v>
      </c>
      <c r="L220" s="3">
        <v>41439</v>
      </c>
      <c r="M220" t="s">
        <v>164</v>
      </c>
      <c r="N220" s="7">
        <v>13.222899999999999</v>
      </c>
      <c r="O220" t="s">
        <v>168</v>
      </c>
      <c r="P220" t="s">
        <v>169</v>
      </c>
    </row>
    <row r="221" spans="1:16" x14ac:dyDescent="0.2">
      <c r="A221" t="s">
        <v>348</v>
      </c>
      <c r="B221">
        <v>7501</v>
      </c>
      <c r="C221" t="s">
        <v>263</v>
      </c>
      <c r="D221" t="e">
        <f>VLOOKUP(C:C, [1]Data!$1:$1048576, 3,)</f>
        <v>#N/A</v>
      </c>
      <c r="E221" t="e">
        <f>VLOOKUP(C:C, [1]Data!$1:$1048576, 5, FALSE)</f>
        <v>#N/A</v>
      </c>
      <c r="F221" t="s">
        <v>258</v>
      </c>
      <c r="G221" t="e">
        <v>#N/A</v>
      </c>
      <c r="H221" t="e">
        <v>#N/A</v>
      </c>
      <c r="I221" t="e">
        <v>#N/A</v>
      </c>
      <c r="J221" t="e">
        <v>#N/A</v>
      </c>
      <c r="K221">
        <v>6</v>
      </c>
      <c r="L221" s="3">
        <v>41439</v>
      </c>
      <c r="M221" t="s">
        <v>164</v>
      </c>
      <c r="N221" s="7">
        <v>7.0766999999999998</v>
      </c>
      <c r="O221" t="s">
        <v>38</v>
      </c>
      <c r="P221" t="s">
        <v>39</v>
      </c>
    </row>
    <row r="222" spans="1:16" x14ac:dyDescent="0.2">
      <c r="A222" t="s">
        <v>348</v>
      </c>
      <c r="B222">
        <v>6324</v>
      </c>
      <c r="C222" t="s">
        <v>263</v>
      </c>
      <c r="D222" t="e">
        <f>VLOOKUP(C:C, [1]Data!$1:$1048576, 3,)</f>
        <v>#N/A</v>
      </c>
      <c r="E222" t="e">
        <f>VLOOKUP(C:C, [1]Data!$1:$1048576, 5, FALSE)</f>
        <v>#N/A</v>
      </c>
      <c r="F222" t="s">
        <v>258</v>
      </c>
      <c r="G222" t="e">
        <v>#N/A</v>
      </c>
      <c r="H222" t="e">
        <v>#N/A</v>
      </c>
      <c r="I222" t="e">
        <v>#N/A</v>
      </c>
      <c r="J222" t="e">
        <v>#N/A</v>
      </c>
      <c r="K222">
        <v>2</v>
      </c>
      <c r="L222" s="3">
        <v>41439</v>
      </c>
      <c r="M222" t="s">
        <v>164</v>
      </c>
      <c r="N222" s="7">
        <v>4.6239999999999997</v>
      </c>
      <c r="O222" t="s">
        <v>83</v>
      </c>
      <c r="P222" t="s">
        <v>84</v>
      </c>
    </row>
    <row r="223" spans="1:16" x14ac:dyDescent="0.2">
      <c r="A223" t="s">
        <v>348</v>
      </c>
      <c r="B223">
        <v>9983</v>
      </c>
      <c r="C223" t="s">
        <v>263</v>
      </c>
      <c r="D223" t="e">
        <f>VLOOKUP(C:C, [1]Data!$1:$1048576, 3,)</f>
        <v>#N/A</v>
      </c>
      <c r="E223" t="e">
        <f>VLOOKUP(C:C, [1]Data!$1:$1048576, 5, FALSE)</f>
        <v>#N/A</v>
      </c>
      <c r="F223" t="s">
        <v>258</v>
      </c>
      <c r="G223" t="e">
        <v>#N/A</v>
      </c>
      <c r="H223" t="e">
        <v>#N/A</v>
      </c>
      <c r="I223" t="e">
        <v>#N/A</v>
      </c>
      <c r="J223" t="e">
        <v>#N/A</v>
      </c>
      <c r="K223">
        <v>3</v>
      </c>
      <c r="L223" s="3">
        <v>41439</v>
      </c>
      <c r="M223" t="s">
        <v>164</v>
      </c>
      <c r="N223" s="7">
        <v>8.9098000000000006</v>
      </c>
      <c r="O223" t="s">
        <v>80</v>
      </c>
      <c r="P223" t="s">
        <v>85</v>
      </c>
    </row>
    <row r="224" spans="1:16" x14ac:dyDescent="0.2">
      <c r="A224" t="s">
        <v>348</v>
      </c>
      <c r="B224">
        <v>4435</v>
      </c>
      <c r="C224" t="s">
        <v>263</v>
      </c>
      <c r="D224" t="e">
        <f>VLOOKUP(C:C, [1]Data!$1:$1048576, 3,)</f>
        <v>#N/A</v>
      </c>
      <c r="E224" t="e">
        <f>VLOOKUP(C:C, [1]Data!$1:$1048576, 5, FALSE)</f>
        <v>#N/A</v>
      </c>
      <c r="F224" t="s">
        <v>258</v>
      </c>
      <c r="G224" t="e">
        <v>#N/A</v>
      </c>
      <c r="H224" t="e">
        <v>#N/A</v>
      </c>
      <c r="I224" t="e">
        <v>#N/A</v>
      </c>
      <c r="J224" t="e">
        <v>#N/A</v>
      </c>
      <c r="K224">
        <v>5</v>
      </c>
      <c r="L224" s="3">
        <v>41439</v>
      </c>
      <c r="M224" t="s">
        <v>164</v>
      </c>
      <c r="N224" s="7">
        <v>14.533799999999999</v>
      </c>
      <c r="O224" t="s">
        <v>168</v>
      </c>
      <c r="P224" t="s">
        <v>86</v>
      </c>
    </row>
    <row r="225" spans="1:16" x14ac:dyDescent="0.2">
      <c r="A225" t="s">
        <v>348</v>
      </c>
      <c r="B225">
        <v>8831</v>
      </c>
      <c r="C225" t="s">
        <v>263</v>
      </c>
      <c r="D225" t="e">
        <f>VLOOKUP(C:C, [1]Data!$1:$1048576, 3,)</f>
        <v>#N/A</v>
      </c>
      <c r="E225" t="e">
        <f>VLOOKUP(C:C, [1]Data!$1:$1048576, 5, FALSE)</f>
        <v>#N/A</v>
      </c>
      <c r="F225" t="s">
        <v>258</v>
      </c>
      <c r="G225" t="e">
        <v>#N/A</v>
      </c>
      <c r="H225" t="e">
        <v>#N/A</v>
      </c>
      <c r="I225" t="e">
        <v>#N/A</v>
      </c>
      <c r="J225" t="e">
        <v>#N/A</v>
      </c>
      <c r="K225">
        <v>4</v>
      </c>
      <c r="L225" s="3">
        <v>41440</v>
      </c>
      <c r="M225" t="s">
        <v>40</v>
      </c>
      <c r="N225" s="7">
        <v>10.4924</v>
      </c>
      <c r="O225" t="s">
        <v>41</v>
      </c>
      <c r="P225" t="s">
        <v>46</v>
      </c>
    </row>
    <row r="226" spans="1:16" x14ac:dyDescent="0.2">
      <c r="A226" t="s">
        <v>348</v>
      </c>
      <c r="B226">
        <v>4797</v>
      </c>
      <c r="C226" t="s">
        <v>263</v>
      </c>
      <c r="D226" t="e">
        <f>VLOOKUP(C:C, [1]Data!$1:$1048576, 3,)</f>
        <v>#N/A</v>
      </c>
      <c r="E226" t="e">
        <f>VLOOKUP(C:C, [1]Data!$1:$1048576, 5, FALSE)</f>
        <v>#N/A</v>
      </c>
      <c r="F226" t="s">
        <v>258</v>
      </c>
      <c r="G226" t="e">
        <v>#N/A</v>
      </c>
      <c r="H226" t="e">
        <v>#N/A</v>
      </c>
      <c r="I226" t="e">
        <v>#N/A</v>
      </c>
      <c r="J226" t="e">
        <v>#N/A</v>
      </c>
      <c r="K226">
        <v>1</v>
      </c>
      <c r="L226" s="3">
        <v>41441</v>
      </c>
      <c r="M226" t="s">
        <v>40</v>
      </c>
      <c r="N226" s="7">
        <v>8.6544000000000008</v>
      </c>
      <c r="O226" t="s">
        <v>50</v>
      </c>
      <c r="P226" t="s">
        <v>44</v>
      </c>
    </row>
    <row r="227" spans="1:16" x14ac:dyDescent="0.2">
      <c r="A227" t="s">
        <v>348</v>
      </c>
      <c r="B227">
        <v>9749</v>
      </c>
      <c r="C227" t="s">
        <v>263</v>
      </c>
      <c r="D227" t="e">
        <f>VLOOKUP(C:C, [1]Data!$1:$1048576, 3,)</f>
        <v>#N/A</v>
      </c>
      <c r="E227" t="e">
        <f>VLOOKUP(C:C, [1]Data!$1:$1048576, 5, FALSE)</f>
        <v>#N/A</v>
      </c>
      <c r="F227" t="s">
        <v>258</v>
      </c>
      <c r="G227" t="e">
        <v>#N/A</v>
      </c>
      <c r="H227" t="e">
        <v>#N/A</v>
      </c>
      <c r="I227" t="e">
        <v>#N/A</v>
      </c>
      <c r="J227" t="e">
        <v>#N/A</v>
      </c>
      <c r="K227">
        <v>4</v>
      </c>
      <c r="L227" s="3">
        <v>41442</v>
      </c>
      <c r="M227" t="s">
        <v>40</v>
      </c>
      <c r="N227" s="7">
        <v>21.113299999999999</v>
      </c>
      <c r="O227" t="s">
        <v>53</v>
      </c>
      <c r="P227" t="s">
        <v>54</v>
      </c>
    </row>
    <row r="228" spans="1:16" x14ac:dyDescent="0.2">
      <c r="A228" t="s">
        <v>348</v>
      </c>
      <c r="B228">
        <v>5841</v>
      </c>
      <c r="C228" t="s">
        <v>263</v>
      </c>
      <c r="D228" t="e">
        <f>VLOOKUP(C:C, [1]Data!$1:$1048576, 3,)</f>
        <v>#N/A</v>
      </c>
      <c r="E228" t="e">
        <f>VLOOKUP(C:C, [1]Data!$1:$1048576, 5, FALSE)</f>
        <v>#N/A</v>
      </c>
      <c r="F228" t="s">
        <v>258</v>
      </c>
      <c r="G228" t="e">
        <v>#N/A</v>
      </c>
      <c r="H228" t="e">
        <v>#N/A</v>
      </c>
      <c r="I228" t="e">
        <v>#N/A</v>
      </c>
      <c r="J228" t="e">
        <v>#N/A</v>
      </c>
      <c r="K228">
        <v>1</v>
      </c>
      <c r="L228" s="3">
        <v>41442</v>
      </c>
      <c r="M228" t="s">
        <v>40</v>
      </c>
      <c r="N228" s="7">
        <v>16.5745</v>
      </c>
      <c r="O228" t="s">
        <v>57</v>
      </c>
      <c r="P228" t="s">
        <v>58</v>
      </c>
    </row>
    <row r="229" spans="1:16" x14ac:dyDescent="0.2">
      <c r="A229" t="s">
        <v>348</v>
      </c>
      <c r="B229">
        <v>6324</v>
      </c>
      <c r="C229" t="s">
        <v>263</v>
      </c>
      <c r="D229" t="e">
        <f>VLOOKUP(C:C, [1]Data!$1:$1048576, 3,)</f>
        <v>#N/A</v>
      </c>
      <c r="E229" t="e">
        <f>VLOOKUP(C:C, [1]Data!$1:$1048576, 5, FALSE)</f>
        <v>#N/A</v>
      </c>
      <c r="F229" t="s">
        <v>258</v>
      </c>
      <c r="G229" t="e">
        <v>#N/A</v>
      </c>
      <c r="H229" t="e">
        <v>#N/A</v>
      </c>
      <c r="I229" t="e">
        <v>#N/A</v>
      </c>
      <c r="J229" t="e">
        <v>#N/A</v>
      </c>
      <c r="K229">
        <v>2</v>
      </c>
      <c r="L229" s="3">
        <v>41442</v>
      </c>
      <c r="M229" t="s">
        <v>40</v>
      </c>
      <c r="N229" s="7">
        <v>12.0199</v>
      </c>
      <c r="O229" t="s">
        <v>41</v>
      </c>
      <c r="P229" t="s">
        <v>59</v>
      </c>
    </row>
    <row r="230" spans="1:16" x14ac:dyDescent="0.2">
      <c r="A230" t="s">
        <v>348</v>
      </c>
      <c r="B230">
        <v>5483</v>
      </c>
      <c r="C230" t="s">
        <v>263</v>
      </c>
      <c r="D230" t="e">
        <f>VLOOKUP(C:C, [1]Data!$1:$1048576, 3,)</f>
        <v>#N/A</v>
      </c>
      <c r="E230" t="e">
        <f>VLOOKUP(C:C, [1]Data!$1:$1048576, 5, FALSE)</f>
        <v>#N/A</v>
      </c>
      <c r="F230" t="s">
        <v>258</v>
      </c>
      <c r="G230" t="e">
        <v>#N/A</v>
      </c>
      <c r="H230" t="e">
        <v>#N/A</v>
      </c>
      <c r="I230" t="e">
        <v>#N/A</v>
      </c>
      <c r="J230" t="e">
        <v>#N/A</v>
      </c>
      <c r="K230">
        <v>6</v>
      </c>
      <c r="L230" s="3">
        <v>41442</v>
      </c>
      <c r="M230" t="s">
        <v>40</v>
      </c>
      <c r="N230" s="7">
        <v>8.0633999999999997</v>
      </c>
      <c r="O230" t="s">
        <v>41</v>
      </c>
      <c r="P230" t="s">
        <v>68</v>
      </c>
    </row>
    <row r="231" spans="1:16" x14ac:dyDescent="0.2">
      <c r="A231" t="s">
        <v>348</v>
      </c>
      <c r="B231">
        <v>2641</v>
      </c>
      <c r="C231" t="s">
        <v>263</v>
      </c>
      <c r="D231" t="e">
        <f>VLOOKUP(C:C, [1]Data!$1:$1048576, 3,)</f>
        <v>#N/A</v>
      </c>
      <c r="E231" t="e">
        <f>VLOOKUP(C:C, [1]Data!$1:$1048576, 5, FALSE)</f>
        <v>#N/A</v>
      </c>
      <c r="F231" t="s">
        <v>258</v>
      </c>
      <c r="G231" t="e">
        <v>#N/A</v>
      </c>
      <c r="H231" t="e">
        <v>#N/A</v>
      </c>
      <c r="I231" t="e">
        <v>#N/A</v>
      </c>
      <c r="J231" t="e">
        <v>#N/A</v>
      </c>
      <c r="K231">
        <v>2</v>
      </c>
      <c r="L231" s="3">
        <v>41443</v>
      </c>
      <c r="M231" t="s">
        <v>69</v>
      </c>
      <c r="N231" s="7">
        <v>21.184999999999999</v>
      </c>
      <c r="O231" t="s">
        <v>47</v>
      </c>
      <c r="P231" t="s">
        <v>72</v>
      </c>
    </row>
    <row r="232" spans="1:16" x14ac:dyDescent="0.2">
      <c r="A232" t="s">
        <v>348</v>
      </c>
      <c r="B232">
        <v>3561</v>
      </c>
      <c r="C232" t="s">
        <v>263</v>
      </c>
      <c r="D232" t="e">
        <f>VLOOKUP(C:C, [1]Data!$1:$1048576, 3,)</f>
        <v>#N/A</v>
      </c>
      <c r="E232" t="e">
        <f>VLOOKUP(C:C, [1]Data!$1:$1048576, 5, FALSE)</f>
        <v>#N/A</v>
      </c>
      <c r="F232" t="s">
        <v>258</v>
      </c>
      <c r="G232" t="e">
        <v>#N/A</v>
      </c>
      <c r="H232" t="e">
        <v>#N/A</v>
      </c>
      <c r="I232" t="e">
        <v>#N/A</v>
      </c>
      <c r="J232" t="e">
        <v>#N/A</v>
      </c>
      <c r="K232">
        <v>1</v>
      </c>
      <c r="L232" s="3">
        <v>41443</v>
      </c>
      <c r="M232" t="s">
        <v>69</v>
      </c>
      <c r="N232" s="7">
        <v>20.842700000000001</v>
      </c>
      <c r="O232" t="s">
        <v>41</v>
      </c>
      <c r="P232" t="s">
        <v>77</v>
      </c>
    </row>
    <row r="233" spans="1:16" x14ac:dyDescent="0.2">
      <c r="A233" t="s">
        <v>348</v>
      </c>
      <c r="B233">
        <v>7583</v>
      </c>
      <c r="C233" t="s">
        <v>263</v>
      </c>
      <c r="D233" t="e">
        <f>VLOOKUP(C:C, [1]Data!$1:$1048576, 3,)</f>
        <v>#N/A</v>
      </c>
      <c r="E233" t="e">
        <f>VLOOKUP(C:C, [1]Data!$1:$1048576, 5, FALSE)</f>
        <v>#N/A</v>
      </c>
      <c r="F233" t="s">
        <v>258</v>
      </c>
      <c r="G233" t="e">
        <v>#N/A</v>
      </c>
      <c r="H233" t="e">
        <v>#N/A</v>
      </c>
      <c r="I233" t="e">
        <v>#N/A</v>
      </c>
      <c r="J233" t="e">
        <v>#N/A</v>
      </c>
      <c r="K233">
        <v>4</v>
      </c>
      <c r="L233" s="3">
        <v>41443</v>
      </c>
      <c r="M233" t="s">
        <v>69</v>
      </c>
      <c r="N233" s="7">
        <v>12.182</v>
      </c>
      <c r="O233" t="s">
        <v>49</v>
      </c>
      <c r="P233" t="s">
        <v>45</v>
      </c>
    </row>
    <row r="234" spans="1:16" x14ac:dyDescent="0.2">
      <c r="A234" t="s">
        <v>348</v>
      </c>
      <c r="B234">
        <v>7493</v>
      </c>
      <c r="C234" t="s">
        <v>263</v>
      </c>
      <c r="D234" t="e">
        <f>VLOOKUP(C:C, [1]Data!$1:$1048576, 3,)</f>
        <v>#N/A</v>
      </c>
      <c r="E234" t="e">
        <f>VLOOKUP(C:C, [1]Data!$1:$1048576, 5, FALSE)</f>
        <v>#N/A</v>
      </c>
      <c r="F234" t="s">
        <v>258</v>
      </c>
      <c r="G234" t="e">
        <v>#N/A</v>
      </c>
      <c r="H234" t="e">
        <v>#N/A</v>
      </c>
      <c r="I234" t="e">
        <v>#N/A</v>
      </c>
      <c r="J234" t="e">
        <v>#N/A</v>
      </c>
      <c r="K234">
        <v>3</v>
      </c>
      <c r="L234" s="3">
        <v>41443</v>
      </c>
      <c r="M234" t="s">
        <v>69</v>
      </c>
      <c r="N234" s="7">
        <v>7.1783000000000001</v>
      </c>
      <c r="O234" t="s">
        <v>56</v>
      </c>
      <c r="P234" t="s">
        <v>45</v>
      </c>
    </row>
    <row r="235" spans="1:16" x14ac:dyDescent="0.2">
      <c r="A235" t="s">
        <v>348</v>
      </c>
      <c r="B235">
        <v>4797</v>
      </c>
      <c r="C235" t="s">
        <v>263</v>
      </c>
      <c r="D235" t="e">
        <f>VLOOKUP(C:C, [1]Data!$1:$1048576, 3,)</f>
        <v>#N/A</v>
      </c>
      <c r="E235" t="e">
        <f>VLOOKUP(C:C, [1]Data!$1:$1048576, 5, FALSE)</f>
        <v>#N/A</v>
      </c>
      <c r="F235" t="s">
        <v>258</v>
      </c>
      <c r="G235" t="e">
        <v>#N/A</v>
      </c>
      <c r="H235" t="e">
        <v>#N/A</v>
      </c>
      <c r="I235" t="e">
        <v>#N/A</v>
      </c>
      <c r="J235" t="e">
        <v>#N/A</v>
      </c>
      <c r="K235">
        <v>1</v>
      </c>
      <c r="L235" s="3">
        <v>41443</v>
      </c>
      <c r="M235" t="s">
        <v>69</v>
      </c>
      <c r="N235" s="7">
        <v>6.3897000000000004</v>
      </c>
      <c r="O235" t="s">
        <v>43</v>
      </c>
      <c r="P235" t="s">
        <v>45</v>
      </c>
    </row>
    <row r="236" spans="1:16" x14ac:dyDescent="0.2">
      <c r="A236" t="s">
        <v>348</v>
      </c>
      <c r="B236">
        <v>214</v>
      </c>
      <c r="C236" t="s">
        <v>263</v>
      </c>
      <c r="D236" t="e">
        <f>VLOOKUP(C:C, [1]Data!$1:$1048576, 3,)</f>
        <v>#N/A</v>
      </c>
      <c r="E236" t="e">
        <f>VLOOKUP(C:C, [1]Data!$1:$1048576, 5, FALSE)</f>
        <v>#N/A</v>
      </c>
      <c r="F236" t="s">
        <v>258</v>
      </c>
      <c r="G236" t="e">
        <v>#N/A</v>
      </c>
      <c r="H236" t="e">
        <v>#N/A</v>
      </c>
      <c r="I236" t="e">
        <v>#N/A</v>
      </c>
      <c r="J236" t="e">
        <v>#N/A</v>
      </c>
      <c r="K236">
        <v>6</v>
      </c>
      <c r="L236" s="3">
        <v>41443</v>
      </c>
      <c r="M236" t="s">
        <v>69</v>
      </c>
      <c r="N236" s="7">
        <v>13.364100000000001</v>
      </c>
      <c r="O236" t="s">
        <v>41</v>
      </c>
      <c r="P236" t="s">
        <v>77</v>
      </c>
    </row>
    <row r="237" spans="1:16" x14ac:dyDescent="0.2">
      <c r="A237" t="s">
        <v>348</v>
      </c>
      <c r="B237">
        <v>6510</v>
      </c>
      <c r="C237" t="s">
        <v>263</v>
      </c>
      <c r="D237" t="e">
        <f>VLOOKUP(C:C, [1]Data!$1:$1048576, 3,)</f>
        <v>#N/A</v>
      </c>
      <c r="E237" t="e">
        <f>VLOOKUP(C:C, [1]Data!$1:$1048576, 5, FALSE)</f>
        <v>#N/A</v>
      </c>
      <c r="F237" t="s">
        <v>258</v>
      </c>
      <c r="G237" t="e">
        <v>#N/A</v>
      </c>
      <c r="H237" t="e">
        <v>#N/A</v>
      </c>
      <c r="I237" t="e">
        <v>#N/A</v>
      </c>
      <c r="J237" t="e">
        <v>#N/A</v>
      </c>
      <c r="K237">
        <v>5</v>
      </c>
      <c r="L237" s="3">
        <v>41444</v>
      </c>
      <c r="M237" t="s">
        <v>69</v>
      </c>
      <c r="N237" s="7">
        <v>6.1077000000000004</v>
      </c>
      <c r="O237" t="s">
        <v>41</v>
      </c>
      <c r="P237" t="s">
        <v>33</v>
      </c>
    </row>
    <row r="238" spans="1:16" x14ac:dyDescent="0.2">
      <c r="A238" t="s">
        <v>348</v>
      </c>
      <c r="B238">
        <v>3561</v>
      </c>
      <c r="C238" t="s">
        <v>263</v>
      </c>
      <c r="D238" t="e">
        <f>VLOOKUP(C:C, [1]Data!$1:$1048576, 3,)</f>
        <v>#N/A</v>
      </c>
      <c r="E238" t="e">
        <f>VLOOKUP(C:C, [1]Data!$1:$1048576, 5, FALSE)</f>
        <v>#N/A</v>
      </c>
      <c r="F238" t="s">
        <v>258</v>
      </c>
      <c r="G238" t="e">
        <v>#N/A</v>
      </c>
      <c r="H238" t="e">
        <v>#N/A</v>
      </c>
      <c r="I238" t="e">
        <v>#N/A</v>
      </c>
      <c r="J238" t="e">
        <v>#N/A</v>
      </c>
      <c r="K238">
        <v>1</v>
      </c>
      <c r="L238" s="3">
        <v>41444</v>
      </c>
      <c r="M238" t="s">
        <v>171</v>
      </c>
      <c r="N238" s="7">
        <v>1.9317</v>
      </c>
      <c r="O238" t="s">
        <v>172</v>
      </c>
      <c r="P238" t="s">
        <v>102</v>
      </c>
    </row>
    <row r="239" spans="1:16" x14ac:dyDescent="0.2">
      <c r="A239" t="s">
        <v>348</v>
      </c>
      <c r="B239">
        <v>2641</v>
      </c>
      <c r="C239" t="s">
        <v>263</v>
      </c>
      <c r="D239" t="e">
        <f>VLOOKUP(C:C, [1]Data!$1:$1048576, 3,)</f>
        <v>#N/A</v>
      </c>
      <c r="E239" t="e">
        <f>VLOOKUP(C:C, [1]Data!$1:$1048576, 5, FALSE)</f>
        <v>#N/A</v>
      </c>
      <c r="F239" t="s">
        <v>258</v>
      </c>
      <c r="G239" t="e">
        <v>#N/A</v>
      </c>
      <c r="H239" t="e">
        <v>#N/A</v>
      </c>
      <c r="I239" t="e">
        <v>#N/A</v>
      </c>
      <c r="J239" t="e">
        <v>#N/A</v>
      </c>
      <c r="K239">
        <v>2</v>
      </c>
      <c r="L239" s="3">
        <v>41444</v>
      </c>
      <c r="M239" t="s">
        <v>171</v>
      </c>
      <c r="N239" s="7">
        <v>12.952199999999999</v>
      </c>
      <c r="O239" t="s">
        <v>101</v>
      </c>
      <c r="P239" t="s">
        <v>107</v>
      </c>
    </row>
    <row r="240" spans="1:16" x14ac:dyDescent="0.2">
      <c r="A240" t="s">
        <v>348</v>
      </c>
      <c r="B240">
        <v>6396</v>
      </c>
      <c r="C240" t="s">
        <v>263</v>
      </c>
      <c r="D240" t="e">
        <f>VLOOKUP(C:C, [1]Data!$1:$1048576, 3,)</f>
        <v>#N/A</v>
      </c>
      <c r="E240" t="e">
        <f>VLOOKUP(C:C, [1]Data!$1:$1048576, 5, FALSE)</f>
        <v>#N/A</v>
      </c>
      <c r="F240" t="s">
        <v>258</v>
      </c>
      <c r="G240" t="e">
        <v>#N/A</v>
      </c>
      <c r="H240" t="e">
        <v>#N/A</v>
      </c>
      <c r="I240" t="e">
        <v>#N/A</v>
      </c>
      <c r="J240" t="e">
        <v>#N/A</v>
      </c>
      <c r="K240">
        <v>2</v>
      </c>
      <c r="L240" s="3">
        <v>41444</v>
      </c>
      <c r="M240" t="s">
        <v>171</v>
      </c>
      <c r="N240" s="7">
        <v>6.4001000000000001</v>
      </c>
      <c r="O240" t="s">
        <v>172</v>
      </c>
      <c r="P240" t="s">
        <v>113</v>
      </c>
    </row>
    <row r="241" spans="1:16" x14ac:dyDescent="0.2">
      <c r="A241" t="s">
        <v>348</v>
      </c>
      <c r="B241">
        <v>7900</v>
      </c>
      <c r="C241" t="s">
        <v>263</v>
      </c>
      <c r="D241" t="e">
        <f>VLOOKUP(C:C, [1]Data!$1:$1048576, 3,)</f>
        <v>#N/A</v>
      </c>
      <c r="E241" t="e">
        <f>VLOOKUP(C:C, [1]Data!$1:$1048576, 5, FALSE)</f>
        <v>#N/A</v>
      </c>
      <c r="F241" t="s">
        <v>258</v>
      </c>
      <c r="G241" t="e">
        <v>#N/A</v>
      </c>
      <c r="H241" t="e">
        <v>#N/A</v>
      </c>
      <c r="I241" t="e">
        <v>#N/A</v>
      </c>
      <c r="J241" t="e">
        <v>#N/A</v>
      </c>
      <c r="K241">
        <v>6</v>
      </c>
      <c r="L241" s="3">
        <v>41444</v>
      </c>
      <c r="M241" t="s">
        <v>3</v>
      </c>
      <c r="N241" s="7">
        <v>10.6441</v>
      </c>
      <c r="O241" t="s">
        <v>9</v>
      </c>
      <c r="P241" t="s">
        <v>10</v>
      </c>
    </row>
    <row r="242" spans="1:16" x14ac:dyDescent="0.2">
      <c r="A242" t="s">
        <v>348</v>
      </c>
      <c r="B242">
        <v>6058</v>
      </c>
      <c r="C242" t="s">
        <v>263</v>
      </c>
      <c r="D242" t="e">
        <f>VLOOKUP(C:C, [1]Data!$1:$1048576, 3,)</f>
        <v>#N/A</v>
      </c>
      <c r="E242" t="e">
        <f>VLOOKUP(C:C, [1]Data!$1:$1048576, 5, FALSE)</f>
        <v>#N/A</v>
      </c>
      <c r="F242" t="s">
        <v>258</v>
      </c>
      <c r="G242" t="e">
        <v>#N/A</v>
      </c>
      <c r="H242" t="e">
        <v>#N/A</v>
      </c>
      <c r="I242" t="e">
        <v>#N/A</v>
      </c>
      <c r="J242" t="e">
        <v>#N/A</v>
      </c>
      <c r="K242">
        <v>5</v>
      </c>
      <c r="L242" s="3">
        <v>41444</v>
      </c>
      <c r="M242" t="s">
        <v>3</v>
      </c>
      <c r="N242" s="7">
        <v>6.0693000000000001</v>
      </c>
      <c r="O242" t="s">
        <v>4</v>
      </c>
      <c r="P242" t="s">
        <v>13</v>
      </c>
    </row>
    <row r="243" spans="1:16" x14ac:dyDescent="0.2">
      <c r="A243" t="s">
        <v>348</v>
      </c>
      <c r="B243">
        <v>5391</v>
      </c>
      <c r="C243" t="s">
        <v>263</v>
      </c>
      <c r="D243" t="e">
        <f>VLOOKUP(C:C, [1]Data!$1:$1048576, 3,)</f>
        <v>#N/A</v>
      </c>
      <c r="E243" t="e">
        <f>VLOOKUP(C:C, [1]Data!$1:$1048576, 5, FALSE)</f>
        <v>#N/A</v>
      </c>
      <c r="F243" t="s">
        <v>258</v>
      </c>
      <c r="G243" t="e">
        <v>#N/A</v>
      </c>
      <c r="H243" t="e">
        <v>#N/A</v>
      </c>
      <c r="I243" t="e">
        <v>#N/A</v>
      </c>
      <c r="J243" t="e">
        <v>#N/A</v>
      </c>
      <c r="K243">
        <v>6</v>
      </c>
      <c r="L243" s="3">
        <v>41445</v>
      </c>
      <c r="M243" t="s">
        <v>22</v>
      </c>
      <c r="N243" s="7">
        <v>16.344000000000001</v>
      </c>
      <c r="O243" t="s">
        <v>23</v>
      </c>
      <c r="P243" t="s">
        <v>24</v>
      </c>
    </row>
    <row r="244" spans="1:16" x14ac:dyDescent="0.2">
      <c r="A244" t="s">
        <v>348</v>
      </c>
      <c r="B244">
        <v>3628</v>
      </c>
      <c r="C244" t="s">
        <v>263</v>
      </c>
      <c r="D244" t="e">
        <f>VLOOKUP(C:C, [1]Data!$1:$1048576, 3,)</f>
        <v>#N/A</v>
      </c>
      <c r="E244" t="e">
        <f>VLOOKUP(C:C, [1]Data!$1:$1048576, 5, FALSE)</f>
        <v>#N/A</v>
      </c>
      <c r="F244" t="s">
        <v>258</v>
      </c>
      <c r="G244" t="e">
        <v>#N/A</v>
      </c>
      <c r="H244" t="e">
        <v>#N/A</v>
      </c>
      <c r="I244" t="e">
        <v>#N/A</v>
      </c>
      <c r="J244" t="e">
        <v>#N/A</v>
      </c>
      <c r="K244">
        <v>2</v>
      </c>
      <c r="L244" s="3">
        <v>42907</v>
      </c>
      <c r="M244" t="s">
        <v>178</v>
      </c>
      <c r="N244" s="7">
        <v>11.9978</v>
      </c>
      <c r="O244" t="s">
        <v>181</v>
      </c>
      <c r="P244" t="s">
        <v>182</v>
      </c>
    </row>
    <row r="245" spans="1:16" x14ac:dyDescent="0.2">
      <c r="A245" t="s">
        <v>348</v>
      </c>
      <c r="B245">
        <v>1298</v>
      </c>
      <c r="C245" t="s">
        <v>263</v>
      </c>
      <c r="D245" t="e">
        <f>VLOOKUP(C:C, [1]Data!$1:$1048576, 3,)</f>
        <v>#N/A</v>
      </c>
      <c r="E245" t="e">
        <f>VLOOKUP(C:C, [1]Data!$1:$1048576, 5, FALSE)</f>
        <v>#N/A</v>
      </c>
      <c r="F245" t="s">
        <v>258</v>
      </c>
      <c r="G245" t="e">
        <v>#N/A</v>
      </c>
      <c r="H245" t="e">
        <v>#N/A</v>
      </c>
      <c r="I245" t="e">
        <v>#N/A</v>
      </c>
      <c r="J245" t="e">
        <v>#N/A</v>
      </c>
      <c r="K245">
        <v>3</v>
      </c>
      <c r="L245" s="3">
        <v>42907</v>
      </c>
      <c r="M245" t="s">
        <v>178</v>
      </c>
      <c r="N245" s="7">
        <v>4.3387000000000002</v>
      </c>
      <c r="O245" t="s">
        <v>181</v>
      </c>
      <c r="P245" t="s">
        <v>186</v>
      </c>
    </row>
    <row r="246" spans="1:16" x14ac:dyDescent="0.2">
      <c r="A246" t="s">
        <v>348</v>
      </c>
      <c r="B246">
        <v>659</v>
      </c>
      <c r="C246" t="s">
        <v>263</v>
      </c>
      <c r="D246" t="e">
        <f>VLOOKUP(C:C, [1]Data!$1:$1048576, 3,)</f>
        <v>#N/A</v>
      </c>
      <c r="E246" t="e">
        <f>VLOOKUP(C:C, [1]Data!$1:$1048576, 5, FALSE)</f>
        <v>#N/A</v>
      </c>
      <c r="F246" t="s">
        <v>258</v>
      </c>
      <c r="G246" t="e">
        <v>#N/A</v>
      </c>
      <c r="H246" t="e">
        <v>#N/A</v>
      </c>
      <c r="I246" t="e">
        <v>#N/A</v>
      </c>
      <c r="J246" t="e">
        <v>#N/A</v>
      </c>
      <c r="K246">
        <v>5</v>
      </c>
      <c r="L246" s="3">
        <v>42907</v>
      </c>
      <c r="M246" t="s">
        <v>178</v>
      </c>
      <c r="N246" s="7">
        <v>7.9768999999999997</v>
      </c>
      <c r="O246" t="s">
        <v>179</v>
      </c>
      <c r="P246" t="s">
        <v>184</v>
      </c>
    </row>
    <row r="247" spans="1:16" x14ac:dyDescent="0.2">
      <c r="A247" t="s">
        <v>348</v>
      </c>
      <c r="B247">
        <v>8548</v>
      </c>
      <c r="C247" t="s">
        <v>263</v>
      </c>
      <c r="D247" t="e">
        <f>VLOOKUP(C:C, [1]Data!$1:$1048576, 3,)</f>
        <v>#N/A</v>
      </c>
      <c r="E247" t="e">
        <f>VLOOKUP(C:C, [1]Data!$1:$1048576, 5, FALSE)</f>
        <v>#N/A</v>
      </c>
      <c r="F247" t="s">
        <v>258</v>
      </c>
      <c r="G247" t="e">
        <v>#N/A</v>
      </c>
      <c r="H247" t="e">
        <v>#N/A</v>
      </c>
      <c r="I247" t="e">
        <v>#N/A</v>
      </c>
      <c r="J247" t="e">
        <v>#N/A</v>
      </c>
      <c r="K247">
        <v>5</v>
      </c>
      <c r="L247" s="3">
        <v>42907</v>
      </c>
      <c r="M247" t="s">
        <v>178</v>
      </c>
      <c r="N247" s="7">
        <v>25.032299999999999</v>
      </c>
      <c r="O247" t="s">
        <v>179</v>
      </c>
      <c r="P247" t="s">
        <v>184</v>
      </c>
    </row>
    <row r="248" spans="1:16" x14ac:dyDescent="0.2">
      <c r="A248" t="s">
        <v>348</v>
      </c>
      <c r="B248">
        <v>4663</v>
      </c>
      <c r="C248" t="s">
        <v>263</v>
      </c>
      <c r="D248" t="e">
        <f>VLOOKUP(C:C, [1]Data!$1:$1048576, 3,)</f>
        <v>#N/A</v>
      </c>
      <c r="E248" t="e">
        <f>VLOOKUP(C:C, [1]Data!$1:$1048576, 5, FALSE)</f>
        <v>#N/A</v>
      </c>
      <c r="F248" t="s">
        <v>258</v>
      </c>
      <c r="G248" t="e">
        <v>#N/A</v>
      </c>
      <c r="H248" t="e">
        <v>#N/A</v>
      </c>
      <c r="I248" t="e">
        <v>#N/A</v>
      </c>
      <c r="J248" t="e">
        <v>#N/A</v>
      </c>
      <c r="K248">
        <v>1</v>
      </c>
      <c r="L248" s="3">
        <v>42907</v>
      </c>
      <c r="M248" t="s">
        <v>178</v>
      </c>
      <c r="N248" s="7">
        <v>6.7893999999999997</v>
      </c>
      <c r="O248" t="s">
        <v>181</v>
      </c>
      <c r="P248" t="s">
        <v>188</v>
      </c>
    </row>
    <row r="249" spans="1:16" x14ac:dyDescent="0.2">
      <c r="A249" t="s">
        <v>348</v>
      </c>
      <c r="B249">
        <v>3415</v>
      </c>
      <c r="C249" t="s">
        <v>263</v>
      </c>
      <c r="D249" t="e">
        <f>VLOOKUP(C:C, [1]Data!$1:$1048576, 3,)</f>
        <v>#N/A</v>
      </c>
      <c r="E249" t="e">
        <f>VLOOKUP(C:C, [1]Data!$1:$1048576, 5, FALSE)</f>
        <v>#N/A</v>
      </c>
      <c r="F249" t="s">
        <v>258</v>
      </c>
      <c r="G249" t="e">
        <v>#N/A</v>
      </c>
      <c r="H249" t="e">
        <v>#N/A</v>
      </c>
      <c r="I249" t="e">
        <v>#N/A</v>
      </c>
      <c r="J249" t="e">
        <v>#N/A</v>
      </c>
      <c r="K249">
        <v>4</v>
      </c>
      <c r="L249" s="3">
        <v>42907</v>
      </c>
      <c r="M249" t="s">
        <v>178</v>
      </c>
      <c r="N249" s="7">
        <v>9.9141999999999992</v>
      </c>
      <c r="O249" t="s">
        <v>181</v>
      </c>
      <c r="P249" t="s">
        <v>190</v>
      </c>
    </row>
    <row r="250" spans="1:16" x14ac:dyDescent="0.2">
      <c r="A250" t="s">
        <v>348</v>
      </c>
      <c r="B250">
        <v>3826</v>
      </c>
      <c r="C250" t="s">
        <v>263</v>
      </c>
      <c r="D250" t="e">
        <f>VLOOKUP(C:C, [1]Data!$1:$1048576, 3,)</f>
        <v>#N/A</v>
      </c>
      <c r="E250" t="e">
        <f>VLOOKUP(C:C, [1]Data!$1:$1048576, 5, FALSE)</f>
        <v>#N/A</v>
      </c>
      <c r="F250" t="s">
        <v>258</v>
      </c>
      <c r="G250" t="e">
        <v>#N/A</v>
      </c>
      <c r="H250" t="e">
        <v>#N/A</v>
      </c>
      <c r="I250" t="e">
        <v>#N/A</v>
      </c>
      <c r="J250" t="e">
        <v>#N/A</v>
      </c>
      <c r="K250">
        <v>3</v>
      </c>
      <c r="L250" s="3">
        <v>42907</v>
      </c>
      <c r="M250" t="s">
        <v>178</v>
      </c>
      <c r="N250" s="7">
        <v>7.0260999999999996</v>
      </c>
      <c r="O250" t="s">
        <v>179</v>
      </c>
      <c r="P250" t="s">
        <v>184</v>
      </c>
    </row>
    <row r="251" spans="1:16" x14ac:dyDescent="0.2">
      <c r="A251" t="s">
        <v>348</v>
      </c>
      <c r="B251">
        <v>214</v>
      </c>
      <c r="C251" t="s">
        <v>263</v>
      </c>
      <c r="D251" t="e">
        <f>VLOOKUP(C:C, [1]Data!$1:$1048576, 3,)</f>
        <v>#N/A</v>
      </c>
      <c r="E251" t="e">
        <f>VLOOKUP(C:C, [1]Data!$1:$1048576, 5, FALSE)</f>
        <v>#N/A</v>
      </c>
      <c r="F251" t="s">
        <v>258</v>
      </c>
      <c r="G251" t="e">
        <v>#N/A</v>
      </c>
      <c r="H251" t="e">
        <v>#N/A</v>
      </c>
      <c r="I251" t="e">
        <v>#N/A</v>
      </c>
      <c r="J251" t="e">
        <v>#N/A</v>
      </c>
      <c r="K251">
        <v>6</v>
      </c>
      <c r="L251" s="3">
        <v>42907</v>
      </c>
      <c r="M251" t="s">
        <v>178</v>
      </c>
      <c r="N251" s="7">
        <v>9.468</v>
      </c>
      <c r="O251" t="s">
        <v>179</v>
      </c>
      <c r="P251" t="s">
        <v>184</v>
      </c>
    </row>
    <row r="252" spans="1:16" x14ac:dyDescent="0.2">
      <c r="A252" t="s">
        <v>348</v>
      </c>
      <c r="B252">
        <v>3628</v>
      </c>
      <c r="C252" t="s">
        <v>263</v>
      </c>
      <c r="D252" t="e">
        <f>VLOOKUP(C:C, [1]Data!$1:$1048576, 3,)</f>
        <v>#N/A</v>
      </c>
      <c r="E252" t="e">
        <f>VLOOKUP(C:C, [1]Data!$1:$1048576, 5, FALSE)</f>
        <v>#N/A</v>
      </c>
      <c r="F252" t="s">
        <v>258</v>
      </c>
      <c r="G252" t="e">
        <v>#N/A</v>
      </c>
      <c r="H252" t="e">
        <v>#N/A</v>
      </c>
      <c r="I252" t="e">
        <v>#N/A</v>
      </c>
      <c r="J252" t="e">
        <v>#N/A</v>
      </c>
      <c r="K252">
        <v>2</v>
      </c>
      <c r="L252" s="3">
        <v>42907</v>
      </c>
      <c r="M252" t="s">
        <v>178</v>
      </c>
      <c r="N252" s="7">
        <v>10.741199999999999</v>
      </c>
      <c r="O252" t="s">
        <v>179</v>
      </c>
      <c r="P252" t="s">
        <v>184</v>
      </c>
    </row>
    <row r="253" spans="1:16" x14ac:dyDescent="0.2">
      <c r="A253" t="s">
        <v>348</v>
      </c>
      <c r="B253">
        <v>9763</v>
      </c>
      <c r="C253" t="s">
        <v>263</v>
      </c>
      <c r="D253" t="e">
        <f>VLOOKUP(C:C, [1]Data!$1:$1048576, 3,)</f>
        <v>#N/A</v>
      </c>
      <c r="E253" t="e">
        <f>VLOOKUP(C:C, [1]Data!$1:$1048576, 5, FALSE)</f>
        <v>#N/A</v>
      </c>
      <c r="F253" t="s">
        <v>258</v>
      </c>
      <c r="G253" t="e">
        <v>#N/A</v>
      </c>
      <c r="H253" t="e">
        <v>#N/A</v>
      </c>
      <c r="I253" t="e">
        <v>#N/A</v>
      </c>
      <c r="J253" t="e">
        <v>#N/A</v>
      </c>
      <c r="K253">
        <v>4</v>
      </c>
      <c r="L253" s="3">
        <v>42907</v>
      </c>
      <c r="M253" t="s">
        <v>178</v>
      </c>
      <c r="N253" s="7">
        <v>10.193300000000001</v>
      </c>
      <c r="O253" t="s">
        <v>179</v>
      </c>
      <c r="P253" t="s">
        <v>184</v>
      </c>
    </row>
    <row r="254" spans="1:16" x14ac:dyDescent="0.2">
      <c r="A254" t="s">
        <v>348</v>
      </c>
      <c r="B254">
        <v>9763</v>
      </c>
      <c r="C254" t="s">
        <v>263</v>
      </c>
      <c r="D254" t="e">
        <f>VLOOKUP(C:C, [1]Data!$1:$1048576, 3,)</f>
        <v>#N/A</v>
      </c>
      <c r="E254" t="e">
        <f>VLOOKUP(C:C, [1]Data!$1:$1048576, 5, FALSE)</f>
        <v>#N/A</v>
      </c>
      <c r="F254" t="s">
        <v>258</v>
      </c>
      <c r="G254" t="e">
        <v>#N/A</v>
      </c>
      <c r="H254" t="e">
        <v>#N/A</v>
      </c>
      <c r="I254" t="e">
        <v>#N/A</v>
      </c>
      <c r="J254" t="e">
        <v>#N/A</v>
      </c>
      <c r="K254">
        <v>4</v>
      </c>
      <c r="L254" s="3">
        <v>42907</v>
      </c>
      <c r="M254" t="s">
        <v>178</v>
      </c>
      <c r="N254" s="7">
        <v>10.4239</v>
      </c>
      <c r="O254" t="s">
        <v>179</v>
      </c>
      <c r="P254" t="s">
        <v>184</v>
      </c>
    </row>
    <row r="255" spans="1:16" x14ac:dyDescent="0.2">
      <c r="A255" t="s">
        <v>348</v>
      </c>
      <c r="B255">
        <v>9763</v>
      </c>
      <c r="C255" t="s">
        <v>263</v>
      </c>
      <c r="D255" t="e">
        <f>VLOOKUP(C:C, [1]Data!$1:$1048576, 3,)</f>
        <v>#N/A</v>
      </c>
      <c r="E255" t="e">
        <f>VLOOKUP(C:C, [1]Data!$1:$1048576, 5, FALSE)</f>
        <v>#N/A</v>
      </c>
      <c r="F255" t="s">
        <v>258</v>
      </c>
      <c r="G255" t="e">
        <v>#N/A</v>
      </c>
      <c r="H255" t="e">
        <v>#N/A</v>
      </c>
      <c r="I255" t="e">
        <v>#N/A</v>
      </c>
      <c r="J255" t="e">
        <v>#N/A</v>
      </c>
      <c r="K255">
        <v>4</v>
      </c>
      <c r="L255" s="3">
        <v>41447</v>
      </c>
      <c r="M255" t="s">
        <v>178</v>
      </c>
      <c r="N255" s="7">
        <v>5.6977000000000002</v>
      </c>
      <c r="O255" t="s">
        <v>179</v>
      </c>
      <c r="P255" t="s">
        <v>184</v>
      </c>
    </row>
    <row r="256" spans="1:16" x14ac:dyDescent="0.2">
      <c r="A256" t="s">
        <v>348</v>
      </c>
      <c r="B256">
        <v>8362</v>
      </c>
      <c r="C256" t="s">
        <v>263</v>
      </c>
      <c r="D256" t="e">
        <f>VLOOKUP(C:C, [1]Data!$1:$1048576, 3,)</f>
        <v>#N/A</v>
      </c>
      <c r="E256" t="e">
        <f>VLOOKUP(C:C, [1]Data!$1:$1048576, 5, FALSE)</f>
        <v>#N/A</v>
      </c>
      <c r="F256" t="s">
        <v>258</v>
      </c>
      <c r="G256" t="e">
        <v>#N/A</v>
      </c>
      <c r="H256" t="e">
        <v>#N/A</v>
      </c>
      <c r="I256" t="e">
        <v>#N/A</v>
      </c>
      <c r="J256" t="e">
        <v>#N/A</v>
      </c>
      <c r="K256">
        <v>3</v>
      </c>
      <c r="L256" s="3">
        <v>41447</v>
      </c>
      <c r="M256" t="s">
        <v>178</v>
      </c>
      <c r="N256" s="7">
        <v>9.2426999999999992</v>
      </c>
      <c r="O256" t="s">
        <v>181</v>
      </c>
      <c r="P256" t="s">
        <v>206</v>
      </c>
    </row>
    <row r="257" spans="1:16" x14ac:dyDescent="0.2">
      <c r="A257" t="s">
        <v>348</v>
      </c>
      <c r="B257">
        <v>6430</v>
      </c>
      <c r="C257" t="s">
        <v>263</v>
      </c>
      <c r="D257" t="e">
        <f>VLOOKUP(C:C, [1]Data!$1:$1048576, 3,)</f>
        <v>#N/A</v>
      </c>
      <c r="E257" t="e">
        <f>VLOOKUP(C:C, [1]Data!$1:$1048576, 5, FALSE)</f>
        <v>#N/A</v>
      </c>
      <c r="F257" t="s">
        <v>258</v>
      </c>
      <c r="G257" t="e">
        <v>#N/A</v>
      </c>
      <c r="H257" t="e">
        <v>#N/A</v>
      </c>
      <c r="I257" t="e">
        <v>#N/A</v>
      </c>
      <c r="J257" t="e">
        <v>#N/A</v>
      </c>
      <c r="K257">
        <v>1</v>
      </c>
      <c r="L257" s="3">
        <v>41447</v>
      </c>
      <c r="M257" t="s">
        <v>178</v>
      </c>
      <c r="N257" s="7">
        <v>5.0401999999999996</v>
      </c>
      <c r="O257" t="s">
        <v>181</v>
      </c>
      <c r="P257" t="s">
        <v>207</v>
      </c>
    </row>
    <row r="258" spans="1:16" x14ac:dyDescent="0.2">
      <c r="A258" t="s">
        <v>348</v>
      </c>
      <c r="B258">
        <v>6430</v>
      </c>
      <c r="C258" t="s">
        <v>263</v>
      </c>
      <c r="D258" t="e">
        <f>VLOOKUP(C:C, [1]Data!$1:$1048576, 3,)</f>
        <v>#N/A</v>
      </c>
      <c r="E258" t="e">
        <f>VLOOKUP(C:C, [1]Data!$1:$1048576, 5, FALSE)</f>
        <v>#N/A</v>
      </c>
      <c r="F258" t="s">
        <v>258</v>
      </c>
      <c r="G258" t="e">
        <v>#N/A</v>
      </c>
      <c r="H258" t="e">
        <v>#N/A</v>
      </c>
      <c r="I258" t="e">
        <v>#N/A</v>
      </c>
      <c r="J258" t="e">
        <v>#N/A</v>
      </c>
      <c r="K258">
        <v>1</v>
      </c>
      <c r="L258" s="3">
        <v>41447</v>
      </c>
      <c r="M258" t="s">
        <v>178</v>
      </c>
      <c r="N258" s="7">
        <v>5.2207999999999997</v>
      </c>
      <c r="O258" t="s">
        <v>179</v>
      </c>
      <c r="P258" t="s">
        <v>184</v>
      </c>
    </row>
    <row r="259" spans="1:16" x14ac:dyDescent="0.2">
      <c r="A259" t="s">
        <v>348</v>
      </c>
      <c r="B259">
        <v>3561</v>
      </c>
      <c r="C259" t="s">
        <v>263</v>
      </c>
      <c r="D259" t="e">
        <f>VLOOKUP(C:C, [1]Data!$1:$1048576, 3,)</f>
        <v>#N/A</v>
      </c>
      <c r="E259" t="e">
        <f>VLOOKUP(C:C, [1]Data!$1:$1048576, 5, FALSE)</f>
        <v>#N/A</v>
      </c>
      <c r="F259" t="s">
        <v>258</v>
      </c>
      <c r="G259" t="e">
        <v>#N/A</v>
      </c>
      <c r="H259" t="e">
        <v>#N/A</v>
      </c>
      <c r="I259" t="e">
        <v>#N/A</v>
      </c>
      <c r="J259" t="e">
        <v>#N/A</v>
      </c>
      <c r="K259">
        <v>1</v>
      </c>
      <c r="L259" s="3">
        <v>41447</v>
      </c>
      <c r="M259" t="s">
        <v>178</v>
      </c>
      <c r="N259" s="7">
        <v>4.4218999999999999</v>
      </c>
      <c r="O259" t="s">
        <v>181</v>
      </c>
      <c r="P259" t="s">
        <v>208</v>
      </c>
    </row>
    <row r="260" spans="1:16" x14ac:dyDescent="0.2">
      <c r="A260" t="s">
        <v>348</v>
      </c>
      <c r="B260">
        <v>6058</v>
      </c>
      <c r="C260" t="s">
        <v>263</v>
      </c>
      <c r="D260" t="e">
        <f>VLOOKUP(C:C, [1]Data!$1:$1048576, 3,)</f>
        <v>#N/A</v>
      </c>
      <c r="E260" t="e">
        <f>VLOOKUP(C:C, [1]Data!$1:$1048576, 5, FALSE)</f>
        <v>#N/A</v>
      </c>
      <c r="F260" t="s">
        <v>258</v>
      </c>
      <c r="G260" t="e">
        <v>#N/A</v>
      </c>
      <c r="H260" t="e">
        <v>#N/A</v>
      </c>
      <c r="I260" t="e">
        <v>#N/A</v>
      </c>
      <c r="J260" t="e">
        <v>#N/A</v>
      </c>
      <c r="K260">
        <v>5</v>
      </c>
      <c r="L260" s="3">
        <v>41447</v>
      </c>
      <c r="M260" t="s">
        <v>178</v>
      </c>
      <c r="N260" s="7">
        <v>5.7454000000000001</v>
      </c>
      <c r="O260" t="s">
        <v>179</v>
      </c>
      <c r="P260" t="s">
        <v>184</v>
      </c>
    </row>
    <row r="261" spans="1:16" x14ac:dyDescent="0.2">
      <c r="A261" t="s">
        <v>348</v>
      </c>
      <c r="B261">
        <v>6058</v>
      </c>
      <c r="C261" t="s">
        <v>263</v>
      </c>
      <c r="D261" t="e">
        <f>VLOOKUP(C:C, [1]Data!$1:$1048576, 3,)</f>
        <v>#N/A</v>
      </c>
      <c r="E261" t="e">
        <f>VLOOKUP(C:C, [1]Data!$1:$1048576, 5, FALSE)</f>
        <v>#N/A</v>
      </c>
      <c r="F261" t="s">
        <v>258</v>
      </c>
      <c r="G261" t="e">
        <v>#N/A</v>
      </c>
      <c r="H261" t="e">
        <v>#N/A</v>
      </c>
      <c r="I261" t="e">
        <v>#N/A</v>
      </c>
      <c r="J261" t="e">
        <v>#N/A</v>
      </c>
      <c r="K261">
        <v>5</v>
      </c>
      <c r="L261" s="3">
        <v>41447</v>
      </c>
      <c r="M261" t="s">
        <v>178</v>
      </c>
      <c r="N261" s="7">
        <v>5.0803000000000003</v>
      </c>
      <c r="O261" t="s">
        <v>181</v>
      </c>
      <c r="P261" t="s">
        <v>209</v>
      </c>
    </row>
    <row r="262" spans="1:16" x14ac:dyDescent="0.2">
      <c r="A262" t="s">
        <v>348</v>
      </c>
      <c r="B262">
        <v>6058</v>
      </c>
      <c r="C262" t="s">
        <v>263</v>
      </c>
      <c r="D262" t="e">
        <f>VLOOKUP(C:C, [1]Data!$1:$1048576, 3,)</f>
        <v>#N/A</v>
      </c>
      <c r="E262" t="e">
        <f>VLOOKUP(C:C, [1]Data!$1:$1048576, 5, FALSE)</f>
        <v>#N/A</v>
      </c>
      <c r="F262" t="s">
        <v>258</v>
      </c>
      <c r="G262" t="e">
        <v>#N/A</v>
      </c>
      <c r="H262" t="e">
        <v>#N/A</v>
      </c>
      <c r="I262" t="e">
        <v>#N/A</v>
      </c>
      <c r="J262" t="e">
        <v>#N/A</v>
      </c>
      <c r="K262">
        <v>5</v>
      </c>
      <c r="L262" s="3">
        <v>41447</v>
      </c>
      <c r="M262" t="s">
        <v>178</v>
      </c>
      <c r="N262" s="7">
        <v>5.7664999999999997</v>
      </c>
      <c r="O262" t="s">
        <v>179</v>
      </c>
      <c r="P262" t="s">
        <v>184</v>
      </c>
    </row>
    <row r="263" spans="1:16" x14ac:dyDescent="0.2">
      <c r="A263" t="s">
        <v>348</v>
      </c>
      <c r="B263">
        <v>4797</v>
      </c>
      <c r="C263" t="s">
        <v>263</v>
      </c>
      <c r="D263" t="e">
        <f>VLOOKUP(C:C, [1]Data!$1:$1048576, 3,)</f>
        <v>#N/A</v>
      </c>
      <c r="E263" t="e">
        <f>VLOOKUP(C:C, [1]Data!$1:$1048576, 5, FALSE)</f>
        <v>#N/A</v>
      </c>
      <c r="F263" t="s">
        <v>258</v>
      </c>
      <c r="G263" t="e">
        <v>#N/A</v>
      </c>
      <c r="H263" t="e">
        <v>#N/A</v>
      </c>
      <c r="I263" t="e">
        <v>#N/A</v>
      </c>
      <c r="J263" t="e">
        <v>#N/A</v>
      </c>
      <c r="K263">
        <v>1</v>
      </c>
      <c r="L263" s="3">
        <v>41447</v>
      </c>
      <c r="M263" t="s">
        <v>178</v>
      </c>
      <c r="N263" s="7">
        <v>4.9390000000000001</v>
      </c>
      <c r="O263" t="s">
        <v>181</v>
      </c>
      <c r="P263" t="s">
        <v>212</v>
      </c>
    </row>
    <row r="264" spans="1:16" x14ac:dyDescent="0.2">
      <c r="A264" t="s">
        <v>348</v>
      </c>
      <c r="B264">
        <v>7792</v>
      </c>
      <c r="C264" t="s">
        <v>263</v>
      </c>
      <c r="D264" t="e">
        <f>VLOOKUP(C:C, [1]Data!$1:$1048576, 3,)</f>
        <v>#N/A</v>
      </c>
      <c r="E264" t="e">
        <f>VLOOKUP(C:C, [1]Data!$1:$1048576, 5, FALSE)</f>
        <v>#N/A</v>
      </c>
      <c r="F264" t="s">
        <v>258</v>
      </c>
      <c r="G264" t="e">
        <v>#N/A</v>
      </c>
      <c r="H264" t="e">
        <v>#N/A</v>
      </c>
      <c r="I264" t="e">
        <v>#N/A</v>
      </c>
      <c r="J264" t="e">
        <v>#N/A</v>
      </c>
      <c r="K264">
        <v>2</v>
      </c>
      <c r="L264" s="3">
        <v>41447</v>
      </c>
      <c r="M264" t="s">
        <v>178</v>
      </c>
      <c r="N264" s="7">
        <v>6.9219999999999997</v>
      </c>
      <c r="O264" t="s">
        <v>179</v>
      </c>
      <c r="P264" t="s">
        <v>184</v>
      </c>
    </row>
    <row r="265" spans="1:16" x14ac:dyDescent="0.2">
      <c r="A265" t="s">
        <v>348</v>
      </c>
      <c r="B265">
        <v>7900</v>
      </c>
      <c r="C265" t="s">
        <v>263</v>
      </c>
      <c r="D265" t="e">
        <f>VLOOKUP(C:C, [1]Data!$1:$1048576, 3,)</f>
        <v>#N/A</v>
      </c>
      <c r="E265" t="e">
        <f>VLOOKUP(C:C, [1]Data!$1:$1048576, 5, FALSE)</f>
        <v>#N/A</v>
      </c>
      <c r="F265" t="s">
        <v>258</v>
      </c>
      <c r="G265" t="e">
        <v>#N/A</v>
      </c>
      <c r="H265" t="e">
        <v>#N/A</v>
      </c>
      <c r="I265" t="e">
        <v>#N/A</v>
      </c>
      <c r="J265" t="e">
        <v>#N/A</v>
      </c>
      <c r="K265">
        <v>6</v>
      </c>
      <c r="L265" s="3">
        <v>41448</v>
      </c>
      <c r="M265" s="5" t="s">
        <v>178</v>
      </c>
      <c r="N265" s="7">
        <v>5.7864000000000004</v>
      </c>
      <c r="O265" s="5" t="s">
        <v>181</v>
      </c>
      <c r="P265" s="5" t="s">
        <v>188</v>
      </c>
    </row>
    <row r="266" spans="1:16" x14ac:dyDescent="0.2">
      <c r="A266" t="s">
        <v>348</v>
      </c>
      <c r="B266">
        <v>3415</v>
      </c>
      <c r="C266" t="s">
        <v>263</v>
      </c>
      <c r="D266" t="e">
        <f>VLOOKUP(C:C, [1]Data!$1:$1048576, 3,)</f>
        <v>#N/A</v>
      </c>
      <c r="E266" t="e">
        <f>VLOOKUP(C:C, [1]Data!$1:$1048576, 5, FALSE)</f>
        <v>#N/A</v>
      </c>
      <c r="F266" t="s">
        <v>258</v>
      </c>
      <c r="G266" t="e">
        <v>#N/A</v>
      </c>
      <c r="H266" t="e">
        <v>#N/A</v>
      </c>
      <c r="I266" t="e">
        <v>#N/A</v>
      </c>
      <c r="J266" t="e">
        <v>#N/A</v>
      </c>
      <c r="K266">
        <v>4</v>
      </c>
      <c r="L266" s="3">
        <v>41448</v>
      </c>
      <c r="M266" s="5" t="s">
        <v>178</v>
      </c>
      <c r="N266" s="7">
        <v>10.395200000000001</v>
      </c>
      <c r="O266" s="5" t="s">
        <v>179</v>
      </c>
      <c r="P266" s="5" t="s">
        <v>184</v>
      </c>
    </row>
    <row r="267" spans="1:16" x14ac:dyDescent="0.2">
      <c r="A267" t="s">
        <v>348</v>
      </c>
      <c r="B267">
        <v>6574</v>
      </c>
      <c r="C267" t="s">
        <v>263</v>
      </c>
      <c r="D267" t="e">
        <f>VLOOKUP(C:C, [1]Data!$1:$1048576, 3,)</f>
        <v>#N/A</v>
      </c>
      <c r="E267" t="e">
        <f>VLOOKUP(C:C, [1]Data!$1:$1048576, 5, FALSE)</f>
        <v>#N/A</v>
      </c>
      <c r="F267" t="s">
        <v>258</v>
      </c>
      <c r="G267" t="e">
        <v>#N/A</v>
      </c>
      <c r="H267" t="e">
        <v>#N/A</v>
      </c>
      <c r="I267" t="e">
        <v>#N/A</v>
      </c>
      <c r="J267" t="e">
        <v>#N/A</v>
      </c>
      <c r="K267">
        <v>3</v>
      </c>
      <c r="L267" s="3">
        <v>41449</v>
      </c>
      <c r="M267" s="5" t="s">
        <v>178</v>
      </c>
      <c r="N267" s="7">
        <v>4.1997999999999998</v>
      </c>
      <c r="O267" s="5" t="s">
        <v>179</v>
      </c>
      <c r="P267" s="5" t="s">
        <v>184</v>
      </c>
    </row>
    <row r="268" spans="1:16" x14ac:dyDescent="0.2">
      <c r="A268" t="s">
        <v>348</v>
      </c>
      <c r="B268">
        <v>6574</v>
      </c>
      <c r="C268" t="s">
        <v>263</v>
      </c>
      <c r="D268" t="e">
        <f>VLOOKUP(C:C, [1]Data!$1:$1048576, 3,)</f>
        <v>#N/A</v>
      </c>
      <c r="E268" t="e">
        <f>VLOOKUP(C:C, [1]Data!$1:$1048576, 5, FALSE)</f>
        <v>#N/A</v>
      </c>
      <c r="F268" t="s">
        <v>258</v>
      </c>
      <c r="G268" t="e">
        <v>#N/A</v>
      </c>
      <c r="H268" t="e">
        <v>#N/A</v>
      </c>
      <c r="I268" t="e">
        <v>#N/A</v>
      </c>
      <c r="J268" t="e">
        <v>#N/A</v>
      </c>
      <c r="K268">
        <v>3</v>
      </c>
      <c r="L268" s="3">
        <v>41449</v>
      </c>
      <c r="M268" s="5" t="s">
        <v>178</v>
      </c>
      <c r="N268" s="7">
        <v>4.4612999999999996</v>
      </c>
      <c r="O268" s="5" t="s">
        <v>179</v>
      </c>
      <c r="P268" s="5" t="s">
        <v>184</v>
      </c>
    </row>
    <row r="269" spans="1:16" x14ac:dyDescent="0.2">
      <c r="A269" t="s">
        <v>348</v>
      </c>
      <c r="B269">
        <v>3826</v>
      </c>
      <c r="C269" t="s">
        <v>263</v>
      </c>
      <c r="D269" t="e">
        <f>VLOOKUP(C:C, [1]Data!$1:$1048576, 3,)</f>
        <v>#N/A</v>
      </c>
      <c r="E269" t="e">
        <f>VLOOKUP(C:C, [1]Data!$1:$1048576, 5, FALSE)</f>
        <v>#N/A</v>
      </c>
      <c r="F269" t="s">
        <v>258</v>
      </c>
      <c r="G269" t="e">
        <v>#N/A</v>
      </c>
      <c r="H269" t="e">
        <v>#N/A</v>
      </c>
      <c r="I269" t="e">
        <v>#N/A</v>
      </c>
      <c r="J269" t="e">
        <v>#N/A</v>
      </c>
      <c r="K269">
        <v>3</v>
      </c>
      <c r="L269" s="3">
        <v>41449</v>
      </c>
      <c r="M269" s="5" t="s">
        <v>178</v>
      </c>
      <c r="N269" s="7">
        <v>6.8602999999999996</v>
      </c>
      <c r="O269" s="5" t="s">
        <v>179</v>
      </c>
      <c r="P269" s="5" t="s">
        <v>184</v>
      </c>
    </row>
    <row r="270" spans="1:16" x14ac:dyDescent="0.2">
      <c r="A270" t="s">
        <v>348</v>
      </c>
      <c r="B270">
        <v>8548</v>
      </c>
      <c r="C270" t="s">
        <v>263</v>
      </c>
      <c r="D270" t="e">
        <f>VLOOKUP(C:C, [1]Data!$1:$1048576, 3,)</f>
        <v>#N/A</v>
      </c>
      <c r="E270" t="e">
        <f>VLOOKUP(C:C, [1]Data!$1:$1048576, 5, FALSE)</f>
        <v>#N/A</v>
      </c>
      <c r="F270" t="s">
        <v>258</v>
      </c>
      <c r="G270" t="e">
        <v>#N/A</v>
      </c>
      <c r="H270" t="e">
        <v>#N/A</v>
      </c>
      <c r="I270" t="e">
        <v>#N/A</v>
      </c>
      <c r="J270" t="e">
        <v>#N/A</v>
      </c>
      <c r="K270">
        <v>5</v>
      </c>
      <c r="L270" s="3">
        <v>41449</v>
      </c>
      <c r="M270" s="5" t="s">
        <v>178</v>
      </c>
      <c r="N270" s="7">
        <v>20.9801</v>
      </c>
      <c r="O270" s="5" t="s">
        <v>181</v>
      </c>
      <c r="P270" s="5" t="s">
        <v>220</v>
      </c>
    </row>
    <row r="271" spans="1:16" x14ac:dyDescent="0.2">
      <c r="A271" t="s">
        <v>348</v>
      </c>
      <c r="B271">
        <v>1982</v>
      </c>
      <c r="C271" t="s">
        <v>263</v>
      </c>
      <c r="D271" t="e">
        <f>VLOOKUP(C:C, [1]Data!$1:$1048576, 3,)</f>
        <v>#N/A</v>
      </c>
      <c r="E271" t="e">
        <f>VLOOKUP(C:C, [1]Data!$1:$1048576, 5, FALSE)</f>
        <v>#N/A</v>
      </c>
      <c r="F271" t="s">
        <v>258</v>
      </c>
      <c r="G271" t="e">
        <v>#N/A</v>
      </c>
      <c r="H271" t="e">
        <v>#N/A</v>
      </c>
      <c r="I271" t="e">
        <v>#N/A</v>
      </c>
      <c r="J271" t="e">
        <v>#N/A</v>
      </c>
      <c r="K271">
        <v>6</v>
      </c>
      <c r="L271" s="3">
        <v>41450</v>
      </c>
      <c r="M271" s="5" t="s">
        <v>221</v>
      </c>
      <c r="N271" s="7">
        <v>9.1422000000000008</v>
      </c>
      <c r="O271" s="5" t="s">
        <v>179</v>
      </c>
      <c r="P271" s="5" t="s">
        <v>184</v>
      </c>
    </row>
    <row r="272" spans="1:16" x14ac:dyDescent="0.2">
      <c r="A272" t="s">
        <v>348</v>
      </c>
      <c r="B272">
        <v>3565</v>
      </c>
      <c r="C272" t="s">
        <v>263</v>
      </c>
      <c r="D272" t="e">
        <f>VLOOKUP(C:C, [1]Data!$1:$1048576, 3,)</f>
        <v>#N/A</v>
      </c>
      <c r="E272" t="e">
        <f>VLOOKUP(C:C, [1]Data!$1:$1048576, 5, FALSE)</f>
        <v>#N/A</v>
      </c>
      <c r="F272" t="s">
        <v>258</v>
      </c>
      <c r="G272" t="e">
        <v>#N/A</v>
      </c>
      <c r="H272" t="e">
        <v>#N/A</v>
      </c>
      <c r="I272" t="e">
        <v>#N/A</v>
      </c>
      <c r="J272" t="e">
        <v>#N/A</v>
      </c>
      <c r="K272">
        <v>4</v>
      </c>
      <c r="L272" s="3">
        <v>41450</v>
      </c>
      <c r="M272" s="5" t="s">
        <v>221</v>
      </c>
      <c r="N272" s="7">
        <v>11.4049</v>
      </c>
      <c r="O272" s="5" t="s">
        <v>181</v>
      </c>
      <c r="P272" s="5" t="s">
        <v>224</v>
      </c>
    </row>
    <row r="273" spans="1:16" x14ac:dyDescent="0.2">
      <c r="A273" t="s">
        <v>348</v>
      </c>
      <c r="B273">
        <v>4913</v>
      </c>
      <c r="C273" t="s">
        <v>263</v>
      </c>
      <c r="D273" t="e">
        <f>VLOOKUP(C:C, [1]Data!$1:$1048576, 3,)</f>
        <v>#N/A</v>
      </c>
      <c r="E273" t="e">
        <f>VLOOKUP(C:C, [1]Data!$1:$1048576, 5, FALSE)</f>
        <v>#N/A</v>
      </c>
      <c r="F273" t="s">
        <v>258</v>
      </c>
      <c r="G273" t="e">
        <v>#N/A</v>
      </c>
      <c r="H273" t="e">
        <v>#N/A</v>
      </c>
      <c r="I273" t="e">
        <v>#N/A</v>
      </c>
      <c r="J273" t="e">
        <v>#N/A</v>
      </c>
      <c r="K273">
        <v>5</v>
      </c>
      <c r="L273" s="3">
        <v>41450</v>
      </c>
      <c r="M273" s="5" t="s">
        <v>221</v>
      </c>
      <c r="N273" s="7">
        <v>12.8141</v>
      </c>
      <c r="O273" s="5" t="s">
        <v>181</v>
      </c>
      <c r="P273" s="5" t="s">
        <v>225</v>
      </c>
    </row>
    <row r="274" spans="1:16" x14ac:dyDescent="0.2">
      <c r="A274" t="s">
        <v>348</v>
      </c>
      <c r="B274">
        <v>8668</v>
      </c>
      <c r="C274" t="s">
        <v>263</v>
      </c>
      <c r="D274" t="e">
        <f>VLOOKUP(C:C, [1]Data!$1:$1048576, 3,)</f>
        <v>#N/A</v>
      </c>
      <c r="E274" t="e">
        <f>VLOOKUP(C:C, [1]Data!$1:$1048576, 5, FALSE)</f>
        <v>#N/A</v>
      </c>
      <c r="F274" t="s">
        <v>258</v>
      </c>
      <c r="G274" t="e">
        <v>#N/A</v>
      </c>
      <c r="H274" t="e">
        <v>#N/A</v>
      </c>
      <c r="I274" t="e">
        <v>#N/A</v>
      </c>
      <c r="J274" t="e">
        <v>#N/A</v>
      </c>
      <c r="K274">
        <v>6</v>
      </c>
      <c r="L274" s="3">
        <v>41450</v>
      </c>
      <c r="M274" s="5" t="s">
        <v>221</v>
      </c>
      <c r="N274" s="7">
        <v>7.8738999999999999</v>
      </c>
      <c r="O274" s="5" t="s">
        <v>179</v>
      </c>
      <c r="P274" s="5" t="s">
        <v>184</v>
      </c>
    </row>
    <row r="275" spans="1:16" x14ac:dyDescent="0.2">
      <c r="A275" t="s">
        <v>348</v>
      </c>
      <c r="B275">
        <v>8668</v>
      </c>
      <c r="C275" t="s">
        <v>263</v>
      </c>
      <c r="D275" t="e">
        <f>VLOOKUP(C:C, [1]Data!$1:$1048576, 3,)</f>
        <v>#N/A</v>
      </c>
      <c r="E275" t="e">
        <f>VLOOKUP(C:C, [1]Data!$1:$1048576, 5, FALSE)</f>
        <v>#N/A</v>
      </c>
      <c r="F275" t="s">
        <v>258</v>
      </c>
      <c r="G275" t="e">
        <v>#N/A</v>
      </c>
      <c r="H275" t="e">
        <v>#N/A</v>
      </c>
      <c r="I275" t="e">
        <v>#N/A</v>
      </c>
      <c r="J275" t="e">
        <v>#N/A</v>
      </c>
      <c r="K275">
        <v>6</v>
      </c>
      <c r="L275" s="3">
        <v>41450</v>
      </c>
      <c r="M275" s="5" t="s">
        <v>221</v>
      </c>
      <c r="N275" s="7">
        <v>10.883599999999999</v>
      </c>
      <c r="O275" s="5" t="s">
        <v>179</v>
      </c>
      <c r="P275" s="5" t="s">
        <v>184</v>
      </c>
    </row>
    <row r="276" spans="1:16" x14ac:dyDescent="0.2">
      <c r="A276" t="s">
        <v>348</v>
      </c>
      <c r="B276">
        <v>7457</v>
      </c>
      <c r="C276" t="s">
        <v>263</v>
      </c>
      <c r="D276" t="e">
        <f>VLOOKUP(C:C, [1]Data!$1:$1048576, 3,)</f>
        <v>#N/A</v>
      </c>
      <c r="E276" t="e">
        <f>VLOOKUP(C:C, [1]Data!$1:$1048576, 5, FALSE)</f>
        <v>#N/A</v>
      </c>
      <c r="F276" t="s">
        <v>258</v>
      </c>
      <c r="G276" t="e">
        <v>#N/A</v>
      </c>
      <c r="H276" t="e">
        <v>#N/A</v>
      </c>
      <c r="I276" t="e">
        <v>#N/A</v>
      </c>
      <c r="J276" t="e">
        <v>#N/A</v>
      </c>
      <c r="K276">
        <v>1</v>
      </c>
      <c r="L276" s="3">
        <v>41450</v>
      </c>
      <c r="M276" s="5" t="s">
        <v>221</v>
      </c>
      <c r="N276" s="7">
        <v>11.965299999999999</v>
      </c>
      <c r="O276" s="5" t="s">
        <v>181</v>
      </c>
      <c r="P276" s="5" t="s">
        <v>225</v>
      </c>
    </row>
    <row r="277" spans="1:16" x14ac:dyDescent="0.2">
      <c r="A277" t="s">
        <v>348</v>
      </c>
      <c r="B277">
        <v>6028</v>
      </c>
      <c r="C277" t="s">
        <v>263</v>
      </c>
      <c r="D277" t="e">
        <f>VLOOKUP(C:C, [1]Data!$1:$1048576, 3,)</f>
        <v>#N/A</v>
      </c>
      <c r="E277" t="e">
        <f>VLOOKUP(C:C, [1]Data!$1:$1048576, 5, FALSE)</f>
        <v>#N/A</v>
      </c>
      <c r="F277" t="s">
        <v>258</v>
      </c>
      <c r="G277" t="e">
        <v>#N/A</v>
      </c>
      <c r="H277" t="e">
        <v>#N/A</v>
      </c>
      <c r="I277" t="e">
        <v>#N/A</v>
      </c>
      <c r="J277" t="e">
        <v>#N/A</v>
      </c>
      <c r="K277">
        <v>2</v>
      </c>
      <c r="L277" s="3">
        <v>41450</v>
      </c>
      <c r="M277" s="5" t="s">
        <v>221</v>
      </c>
      <c r="N277" s="7">
        <v>7.9</v>
      </c>
      <c r="O277" s="5" t="s">
        <v>179</v>
      </c>
      <c r="P277" s="5" t="s">
        <v>184</v>
      </c>
    </row>
    <row r="278" spans="1:16" x14ac:dyDescent="0.2">
      <c r="A278" t="s">
        <v>348</v>
      </c>
      <c r="B278">
        <v>3974</v>
      </c>
      <c r="C278" t="s">
        <v>263</v>
      </c>
      <c r="D278" t="e">
        <f>VLOOKUP(C:C, [1]Data!$1:$1048576, 3,)</f>
        <v>#N/A</v>
      </c>
      <c r="E278" t="e">
        <f>VLOOKUP(C:C, [1]Data!$1:$1048576, 5, FALSE)</f>
        <v>#N/A</v>
      </c>
      <c r="F278" t="s">
        <v>258</v>
      </c>
      <c r="G278" t="e">
        <v>#N/A</v>
      </c>
      <c r="H278" t="e">
        <v>#N/A</v>
      </c>
      <c r="I278" t="e">
        <v>#N/A</v>
      </c>
      <c r="J278" t="e">
        <v>#N/A</v>
      </c>
      <c r="K278">
        <v>5</v>
      </c>
      <c r="L278" s="3">
        <v>41451</v>
      </c>
      <c r="M278" s="5" t="s">
        <v>221</v>
      </c>
      <c r="N278" s="7">
        <v>7.6638999999999999</v>
      </c>
      <c r="O278" s="5" t="s">
        <v>179</v>
      </c>
      <c r="P278" s="5" t="s">
        <v>184</v>
      </c>
    </row>
    <row r="279" spans="1:16" x14ac:dyDescent="0.2">
      <c r="A279" t="s">
        <v>348</v>
      </c>
      <c r="B279">
        <v>1982</v>
      </c>
      <c r="C279" t="s">
        <v>263</v>
      </c>
      <c r="D279" t="e">
        <f>VLOOKUP(C:C, [1]Data!$1:$1048576, 3,)</f>
        <v>#N/A</v>
      </c>
      <c r="E279" t="e">
        <f>VLOOKUP(C:C, [1]Data!$1:$1048576, 5, FALSE)</f>
        <v>#N/A</v>
      </c>
      <c r="F279" t="s">
        <v>258</v>
      </c>
      <c r="G279" t="e">
        <v>#N/A</v>
      </c>
      <c r="H279" t="e">
        <v>#N/A</v>
      </c>
      <c r="I279" t="e">
        <v>#N/A</v>
      </c>
      <c r="J279" t="e">
        <v>#N/A</v>
      </c>
      <c r="K279">
        <v>6</v>
      </c>
      <c r="L279" s="3">
        <v>41451</v>
      </c>
      <c r="M279" s="5" t="s">
        <v>221</v>
      </c>
      <c r="N279" s="7">
        <v>4.5488999999999997</v>
      </c>
      <c r="O279" s="5" t="s">
        <v>179</v>
      </c>
      <c r="P279" s="5" t="s">
        <v>184</v>
      </c>
    </row>
    <row r="280" spans="1:16" x14ac:dyDescent="0.2">
      <c r="A280" t="s">
        <v>348</v>
      </c>
      <c r="B280">
        <v>8668</v>
      </c>
      <c r="C280" t="s">
        <v>263</v>
      </c>
      <c r="D280" t="e">
        <f>VLOOKUP(C:C, [1]Data!$1:$1048576, 3,)</f>
        <v>#N/A</v>
      </c>
      <c r="E280" t="e">
        <f>VLOOKUP(C:C, [1]Data!$1:$1048576, 5, FALSE)</f>
        <v>#N/A</v>
      </c>
      <c r="F280" t="s">
        <v>258</v>
      </c>
      <c r="G280" t="e">
        <v>#N/A</v>
      </c>
      <c r="H280" t="e">
        <v>#N/A</v>
      </c>
      <c r="I280" t="e">
        <v>#N/A</v>
      </c>
      <c r="J280" t="e">
        <v>#N/A</v>
      </c>
      <c r="K280">
        <v>6</v>
      </c>
      <c r="L280" s="3">
        <v>41451</v>
      </c>
      <c r="M280" s="5" t="s">
        <v>221</v>
      </c>
      <c r="N280" s="7">
        <v>13.713200000000001</v>
      </c>
      <c r="O280" s="5" t="s">
        <v>181</v>
      </c>
      <c r="P280" s="5" t="s">
        <v>228</v>
      </c>
    </row>
    <row r="281" spans="1:16" x14ac:dyDescent="0.2">
      <c r="A281" t="s">
        <v>348</v>
      </c>
      <c r="B281">
        <v>4373</v>
      </c>
      <c r="C281" t="s">
        <v>263</v>
      </c>
      <c r="D281" t="e">
        <f>VLOOKUP(C:C, [1]Data!$1:$1048576, 3,)</f>
        <v>#N/A</v>
      </c>
      <c r="E281" t="e">
        <f>VLOOKUP(C:C, [1]Data!$1:$1048576, 5, FALSE)</f>
        <v>#N/A</v>
      </c>
      <c r="F281" t="s">
        <v>258</v>
      </c>
      <c r="G281" t="e">
        <v>#N/A</v>
      </c>
      <c r="H281" t="e">
        <v>#N/A</v>
      </c>
      <c r="I281" t="e">
        <v>#N/A</v>
      </c>
      <c r="J281" t="e">
        <v>#N/A</v>
      </c>
      <c r="K281">
        <v>4</v>
      </c>
      <c r="L281" s="3">
        <v>41451</v>
      </c>
      <c r="M281" s="5" t="s">
        <v>221</v>
      </c>
      <c r="N281" s="7">
        <v>7.4211</v>
      </c>
      <c r="O281" s="5" t="s">
        <v>179</v>
      </c>
      <c r="P281" s="5" t="s">
        <v>184</v>
      </c>
    </row>
    <row r="282" spans="1:16" x14ac:dyDescent="0.2">
      <c r="A282" t="s">
        <v>348</v>
      </c>
      <c r="B282">
        <v>6028</v>
      </c>
      <c r="C282" t="s">
        <v>263</v>
      </c>
      <c r="D282" t="e">
        <f>VLOOKUP(C:C, [1]Data!$1:$1048576, 3,)</f>
        <v>#N/A</v>
      </c>
      <c r="E282" t="e">
        <f>VLOOKUP(C:C, [1]Data!$1:$1048576, 5, FALSE)</f>
        <v>#N/A</v>
      </c>
      <c r="F282" t="s">
        <v>258</v>
      </c>
      <c r="G282" t="e">
        <v>#N/A</v>
      </c>
      <c r="H282" t="e">
        <v>#N/A</v>
      </c>
      <c r="I282" t="e">
        <v>#N/A</v>
      </c>
      <c r="J282" t="e">
        <v>#N/A</v>
      </c>
      <c r="K282">
        <v>2</v>
      </c>
      <c r="L282" s="3">
        <v>41452</v>
      </c>
      <c r="M282" s="5" t="s">
        <v>221</v>
      </c>
      <c r="N282" s="7">
        <v>11.012499999999999</v>
      </c>
      <c r="O282" s="5" t="s">
        <v>179</v>
      </c>
      <c r="P282" s="5" t="s">
        <v>184</v>
      </c>
    </row>
    <row r="283" spans="1:16" x14ac:dyDescent="0.2">
      <c r="A283" t="s">
        <v>348</v>
      </c>
      <c r="B283">
        <v>4715</v>
      </c>
      <c r="C283" t="s">
        <v>263</v>
      </c>
      <c r="D283" t="e">
        <f>VLOOKUP(C:C, [1]Data!$1:$1048576, 3,)</f>
        <v>#N/A</v>
      </c>
      <c r="E283" t="e">
        <f>VLOOKUP(C:C, [1]Data!$1:$1048576, 5, FALSE)</f>
        <v>#N/A</v>
      </c>
      <c r="F283" t="s">
        <v>258</v>
      </c>
      <c r="G283" t="e">
        <v>#N/A</v>
      </c>
      <c r="H283" t="e">
        <v>#N/A</v>
      </c>
      <c r="I283" t="e">
        <v>#N/A</v>
      </c>
      <c r="J283" t="e">
        <v>#N/A</v>
      </c>
      <c r="K283">
        <v>2</v>
      </c>
      <c r="L283" s="3">
        <v>41452</v>
      </c>
      <c r="M283" s="5" t="s">
        <v>221</v>
      </c>
      <c r="N283" s="7">
        <v>14.397600000000001</v>
      </c>
      <c r="O283" s="5" t="s">
        <v>179</v>
      </c>
      <c r="P283" s="5" t="s">
        <v>184</v>
      </c>
    </row>
    <row r="284" spans="1:16" x14ac:dyDescent="0.2">
      <c r="A284" t="s">
        <v>348</v>
      </c>
      <c r="B284">
        <v>8653</v>
      </c>
      <c r="C284" t="s">
        <v>263</v>
      </c>
      <c r="D284" t="e">
        <f>VLOOKUP(C:C, [1]Data!$1:$1048576, 3,)</f>
        <v>#N/A</v>
      </c>
      <c r="E284" t="e">
        <f>VLOOKUP(C:C, [1]Data!$1:$1048576, 5, FALSE)</f>
        <v>#N/A</v>
      </c>
      <c r="F284" t="s">
        <v>258</v>
      </c>
      <c r="G284" t="e">
        <v>#N/A</v>
      </c>
      <c r="H284" t="e">
        <v>#N/A</v>
      </c>
      <c r="I284" t="e">
        <v>#N/A</v>
      </c>
      <c r="J284" t="e">
        <v>#N/A</v>
      </c>
      <c r="K284">
        <v>3</v>
      </c>
      <c r="L284" s="3">
        <v>41452</v>
      </c>
      <c r="M284" s="5" t="s">
        <v>221</v>
      </c>
      <c r="N284" s="7">
        <v>5.1558999999999999</v>
      </c>
      <c r="O284" s="5" t="s">
        <v>179</v>
      </c>
      <c r="P284" s="5" t="s">
        <v>184</v>
      </c>
    </row>
    <row r="285" spans="1:16" x14ac:dyDescent="0.2">
      <c r="A285" t="s">
        <v>348</v>
      </c>
      <c r="B285">
        <v>7457</v>
      </c>
      <c r="C285" t="s">
        <v>263</v>
      </c>
      <c r="D285" t="e">
        <f>VLOOKUP(C:C, [1]Data!$1:$1048576, 3,)</f>
        <v>#N/A</v>
      </c>
      <c r="E285" t="e">
        <f>VLOOKUP(C:C, [1]Data!$1:$1048576, 5, FALSE)</f>
        <v>#N/A</v>
      </c>
      <c r="F285" t="s">
        <v>258</v>
      </c>
      <c r="G285" t="e">
        <v>#N/A</v>
      </c>
      <c r="H285" t="e">
        <v>#N/A</v>
      </c>
      <c r="I285" t="e">
        <v>#N/A</v>
      </c>
      <c r="J285" t="e">
        <v>#N/A</v>
      </c>
      <c r="K285">
        <v>1</v>
      </c>
      <c r="L285" s="3">
        <v>41453</v>
      </c>
      <c r="M285" s="5" t="s">
        <v>221</v>
      </c>
      <c r="N285" s="7">
        <v>8.4742999999999995</v>
      </c>
      <c r="O285" s="5" t="s">
        <v>181</v>
      </c>
      <c r="P285" s="5" t="s">
        <v>237</v>
      </c>
    </row>
    <row r="286" spans="1:16" x14ac:dyDescent="0.2">
      <c r="A286" t="s">
        <v>348</v>
      </c>
      <c r="B286">
        <v>3561</v>
      </c>
      <c r="C286" t="s">
        <v>263</v>
      </c>
      <c r="D286" t="e">
        <f>VLOOKUP(C:C, [1]Data!$1:$1048576, 3,)</f>
        <v>#N/A</v>
      </c>
      <c r="E286" t="e">
        <f>VLOOKUP(C:C, [1]Data!$1:$1048576, 5, FALSE)</f>
        <v>#N/A</v>
      </c>
      <c r="F286" t="s">
        <v>258</v>
      </c>
      <c r="G286" t="e">
        <v>#N/A</v>
      </c>
      <c r="H286" t="e">
        <v>#N/A</v>
      </c>
      <c r="I286" t="e">
        <v>#N/A</v>
      </c>
      <c r="J286" t="e">
        <v>#N/A</v>
      </c>
      <c r="K286">
        <v>1</v>
      </c>
      <c r="L286" s="3">
        <v>41453</v>
      </c>
      <c r="M286" s="5" t="s">
        <v>221</v>
      </c>
      <c r="N286" s="7">
        <v>5.8254999999999999</v>
      </c>
      <c r="O286" s="5" t="s">
        <v>179</v>
      </c>
      <c r="P286" s="5" t="s">
        <v>184</v>
      </c>
    </row>
    <row r="287" spans="1:16" x14ac:dyDescent="0.2">
      <c r="A287" t="s">
        <v>348</v>
      </c>
      <c r="B287">
        <v>4913</v>
      </c>
      <c r="C287" t="s">
        <v>263</v>
      </c>
      <c r="D287" t="e">
        <f>VLOOKUP(C:C, [1]Data!$1:$1048576, 3,)</f>
        <v>#N/A</v>
      </c>
      <c r="E287" t="e">
        <f>VLOOKUP(C:C, [1]Data!$1:$1048576, 5, FALSE)</f>
        <v>#N/A</v>
      </c>
      <c r="F287" t="s">
        <v>258</v>
      </c>
      <c r="G287" t="e">
        <v>#N/A</v>
      </c>
      <c r="H287" t="e">
        <v>#N/A</v>
      </c>
      <c r="I287" t="e">
        <v>#N/A</v>
      </c>
      <c r="J287" t="e">
        <v>#N/A</v>
      </c>
      <c r="K287">
        <v>5</v>
      </c>
      <c r="L287" s="3">
        <v>41454</v>
      </c>
      <c r="M287" s="5" t="s">
        <v>221</v>
      </c>
      <c r="N287" s="7">
        <v>10.021800000000001</v>
      </c>
      <c r="O287" s="5" t="s">
        <v>181</v>
      </c>
      <c r="P287" s="5" t="s">
        <v>241</v>
      </c>
    </row>
    <row r="288" spans="1:16" x14ac:dyDescent="0.2">
      <c r="A288" t="s">
        <v>348</v>
      </c>
      <c r="B288">
        <v>4781</v>
      </c>
      <c r="C288" t="s">
        <v>263</v>
      </c>
      <c r="D288" t="e">
        <f>VLOOKUP(C:C, [1]Data!$1:$1048576, 3,)</f>
        <v>#N/A</v>
      </c>
      <c r="E288" t="e">
        <f>VLOOKUP(C:C, [1]Data!$1:$1048576, 5, FALSE)</f>
        <v>#N/A</v>
      </c>
      <c r="F288" t="s">
        <v>258</v>
      </c>
      <c r="G288" t="e">
        <v>#N/A</v>
      </c>
      <c r="H288" t="e">
        <v>#N/A</v>
      </c>
      <c r="I288" t="e">
        <v>#N/A</v>
      </c>
      <c r="J288" t="e">
        <v>#N/A</v>
      </c>
      <c r="K288">
        <v>6</v>
      </c>
      <c r="L288" s="3">
        <v>41455</v>
      </c>
      <c r="M288" s="5" t="s">
        <v>178</v>
      </c>
      <c r="N288" s="7">
        <v>11.8467</v>
      </c>
      <c r="O288" s="5" t="s">
        <v>181</v>
      </c>
      <c r="P288" s="5" t="s">
        <v>242</v>
      </c>
    </row>
    <row r="289" spans="1:16" x14ac:dyDescent="0.2">
      <c r="A289" t="s">
        <v>348</v>
      </c>
      <c r="B289">
        <v>8653</v>
      </c>
      <c r="C289" t="s">
        <v>263</v>
      </c>
      <c r="D289" t="e">
        <f>VLOOKUP(C:C, [1]Data!$1:$1048576, 3,)</f>
        <v>#N/A</v>
      </c>
      <c r="E289" t="e">
        <f>VLOOKUP(C:C, [1]Data!$1:$1048576, 5, FALSE)</f>
        <v>#N/A</v>
      </c>
      <c r="F289" t="s">
        <v>258</v>
      </c>
      <c r="G289" t="e">
        <v>#N/A</v>
      </c>
      <c r="H289" t="e">
        <v>#N/A</v>
      </c>
      <c r="I289" t="e">
        <v>#N/A</v>
      </c>
      <c r="J289" t="e">
        <v>#N/A</v>
      </c>
      <c r="K289">
        <v>3</v>
      </c>
      <c r="L289" s="3">
        <v>41455</v>
      </c>
      <c r="M289" s="5" t="s">
        <v>178</v>
      </c>
      <c r="N289" s="7">
        <v>6.5869999999999997</v>
      </c>
      <c r="O289" s="5" t="s">
        <v>179</v>
      </c>
      <c r="P289" s="5" t="s">
        <v>184</v>
      </c>
    </row>
    <row r="290" spans="1:16" x14ac:dyDescent="0.2">
      <c r="A290" t="s">
        <v>348</v>
      </c>
      <c r="B290">
        <v>8653</v>
      </c>
      <c r="C290" t="s">
        <v>263</v>
      </c>
      <c r="D290" t="e">
        <f>VLOOKUP(C:C, [1]Data!$1:$1048576, 3,)</f>
        <v>#N/A</v>
      </c>
      <c r="E290" t="e">
        <f>VLOOKUP(C:C, [1]Data!$1:$1048576, 5, FALSE)</f>
        <v>#N/A</v>
      </c>
      <c r="F290" t="s">
        <v>258</v>
      </c>
      <c r="G290" t="e">
        <v>#N/A</v>
      </c>
      <c r="H290" t="e">
        <v>#N/A</v>
      </c>
      <c r="I290" t="e">
        <v>#N/A</v>
      </c>
      <c r="J290" t="e">
        <v>#N/A</v>
      </c>
      <c r="K290">
        <v>3</v>
      </c>
      <c r="L290" s="3">
        <v>41455</v>
      </c>
      <c r="M290" s="5" t="s">
        <v>178</v>
      </c>
      <c r="N290" s="7">
        <v>7.8185000000000002</v>
      </c>
      <c r="O290" s="5" t="s">
        <v>181</v>
      </c>
      <c r="P290" s="5" t="s">
        <v>244</v>
      </c>
    </row>
    <row r="291" spans="1:16" x14ac:dyDescent="0.2">
      <c r="A291" t="s">
        <v>348</v>
      </c>
      <c r="B291">
        <v>6815</v>
      </c>
      <c r="C291" t="s">
        <v>263</v>
      </c>
      <c r="D291" t="e">
        <f>VLOOKUP(C:C, [1]Data!$1:$1048576, 3,)</f>
        <v>#N/A</v>
      </c>
      <c r="E291" t="e">
        <f>VLOOKUP(C:C, [1]Data!$1:$1048576, 5, FALSE)</f>
        <v>#N/A</v>
      </c>
      <c r="F291" t="s">
        <v>258</v>
      </c>
      <c r="G291" t="e">
        <v>#N/A</v>
      </c>
      <c r="H291" t="e">
        <v>#N/A</v>
      </c>
      <c r="I291" t="e">
        <v>#N/A</v>
      </c>
      <c r="J291" t="e">
        <v>#N/A</v>
      </c>
      <c r="K291">
        <v>4</v>
      </c>
      <c r="L291" s="3">
        <v>41455</v>
      </c>
      <c r="M291" s="5" t="s">
        <v>178</v>
      </c>
      <c r="N291" s="7">
        <v>5.6074999999999999</v>
      </c>
      <c r="O291" s="5" t="s">
        <v>179</v>
      </c>
      <c r="P291" s="5" t="s">
        <v>184</v>
      </c>
    </row>
    <row r="292" spans="1:16" x14ac:dyDescent="0.2">
      <c r="A292" t="s">
        <v>348</v>
      </c>
      <c r="B292">
        <v>4715</v>
      </c>
      <c r="C292" t="s">
        <v>263</v>
      </c>
      <c r="D292" t="e">
        <f>VLOOKUP(C:C, [1]Data!$1:$1048576, 3,)</f>
        <v>#N/A</v>
      </c>
      <c r="E292" t="e">
        <f>VLOOKUP(C:C, [1]Data!$1:$1048576, 5, FALSE)</f>
        <v>#N/A</v>
      </c>
      <c r="F292" t="s">
        <v>258</v>
      </c>
      <c r="G292" t="e">
        <v>#N/A</v>
      </c>
      <c r="H292" t="e">
        <v>#N/A</v>
      </c>
      <c r="I292" t="e">
        <v>#N/A</v>
      </c>
      <c r="J292" t="e">
        <v>#N/A</v>
      </c>
      <c r="K292">
        <v>2</v>
      </c>
      <c r="L292" s="3">
        <v>41455</v>
      </c>
      <c r="M292" s="5" t="s">
        <v>178</v>
      </c>
      <c r="N292" s="7">
        <v>6.6847000000000003</v>
      </c>
      <c r="O292" s="5" t="s">
        <v>179</v>
      </c>
      <c r="P292" s="5" t="s">
        <v>184</v>
      </c>
    </row>
    <row r="293" spans="1:16" x14ac:dyDescent="0.2">
      <c r="A293" t="s">
        <v>348</v>
      </c>
      <c r="B293">
        <v>5120</v>
      </c>
      <c r="C293" t="s">
        <v>263</v>
      </c>
      <c r="D293" t="e">
        <f>VLOOKUP(C:C, [1]Data!$1:$1048576, 3,)</f>
        <v>#N/A</v>
      </c>
      <c r="E293" t="e">
        <f>VLOOKUP(C:C, [1]Data!$1:$1048576, 5, FALSE)</f>
        <v>#N/A</v>
      </c>
      <c r="F293" t="s">
        <v>258</v>
      </c>
      <c r="G293" t="e">
        <v>#N/A</v>
      </c>
      <c r="H293" t="e">
        <v>#N/A</v>
      </c>
      <c r="I293" t="e">
        <v>#N/A</v>
      </c>
      <c r="J293" t="e">
        <v>#N/A</v>
      </c>
      <c r="K293">
        <v>2</v>
      </c>
      <c r="L293" s="3">
        <v>41455</v>
      </c>
      <c r="M293" s="5" t="s">
        <v>178</v>
      </c>
      <c r="N293" s="7">
        <v>7.1166</v>
      </c>
      <c r="O293" s="5" t="s">
        <v>179</v>
      </c>
      <c r="P293" s="5" t="s">
        <v>184</v>
      </c>
    </row>
    <row r="294" spans="1:16" x14ac:dyDescent="0.2">
      <c r="A294" t="s">
        <v>348</v>
      </c>
      <c r="B294">
        <v>6687</v>
      </c>
      <c r="C294" t="s">
        <v>263</v>
      </c>
      <c r="D294" t="e">
        <f>VLOOKUP(C:C, [1]Data!$1:$1048576, 3,)</f>
        <v>#N/A</v>
      </c>
      <c r="E294" t="e">
        <f>VLOOKUP(C:C, [1]Data!$1:$1048576, 5, FALSE)</f>
        <v>#N/A</v>
      </c>
      <c r="F294" t="s">
        <v>258</v>
      </c>
      <c r="G294" t="e">
        <v>#N/A</v>
      </c>
      <c r="H294" t="e">
        <v>#N/A</v>
      </c>
      <c r="I294" t="e">
        <v>#N/A</v>
      </c>
      <c r="J294" t="e">
        <v>#N/A</v>
      </c>
      <c r="K294">
        <v>5</v>
      </c>
      <c r="L294" s="3">
        <v>41456</v>
      </c>
      <c r="M294" s="5" t="s">
        <v>178</v>
      </c>
      <c r="N294" s="7">
        <v>9.0931999999999995</v>
      </c>
      <c r="O294" s="5" t="s">
        <v>179</v>
      </c>
      <c r="P294" s="5" t="s">
        <v>184</v>
      </c>
    </row>
    <row r="295" spans="1:16" x14ac:dyDescent="0.2">
      <c r="A295" t="s">
        <v>348</v>
      </c>
      <c r="B295">
        <v>5120</v>
      </c>
      <c r="C295" t="s">
        <v>263</v>
      </c>
      <c r="D295" t="e">
        <f>VLOOKUP(C:C, [1]Data!$1:$1048576, 3,)</f>
        <v>#N/A</v>
      </c>
      <c r="E295" t="e">
        <f>VLOOKUP(C:C, [1]Data!$1:$1048576, 5, FALSE)</f>
        <v>#N/A</v>
      </c>
      <c r="F295" t="s">
        <v>258</v>
      </c>
      <c r="G295" t="e">
        <v>#N/A</v>
      </c>
      <c r="H295" t="e">
        <v>#N/A</v>
      </c>
      <c r="I295" t="e">
        <v>#N/A</v>
      </c>
      <c r="J295" t="e">
        <v>#N/A</v>
      </c>
      <c r="K295">
        <v>2</v>
      </c>
      <c r="L295" s="3">
        <v>41457</v>
      </c>
      <c r="M295" s="5" t="s">
        <v>221</v>
      </c>
      <c r="N295" s="7">
        <v>3.3509000000000002</v>
      </c>
      <c r="O295" s="5" t="s">
        <v>181</v>
      </c>
      <c r="P295" s="5" t="s">
        <v>250</v>
      </c>
    </row>
    <row r="296" spans="1:16" x14ac:dyDescent="0.2">
      <c r="A296" t="s">
        <v>348</v>
      </c>
      <c r="B296">
        <v>6396</v>
      </c>
      <c r="C296" t="s">
        <v>263</v>
      </c>
      <c r="D296" t="e">
        <f>VLOOKUP(C:C, [1]Data!$1:$1048576, 3,)</f>
        <v>#N/A</v>
      </c>
      <c r="E296" t="e">
        <f>VLOOKUP(C:C, [1]Data!$1:$1048576, 5, FALSE)</f>
        <v>#N/A</v>
      </c>
      <c r="F296" t="s">
        <v>258</v>
      </c>
      <c r="G296" t="e">
        <v>#N/A</v>
      </c>
      <c r="H296" t="e">
        <v>#N/A</v>
      </c>
      <c r="I296" t="e">
        <v>#N/A</v>
      </c>
      <c r="J296" t="e">
        <v>#N/A</v>
      </c>
      <c r="K296">
        <v>2</v>
      </c>
      <c r="L296" s="3">
        <v>41457</v>
      </c>
      <c r="M296" s="5" t="s">
        <v>221</v>
      </c>
      <c r="N296" s="7">
        <v>5.7545000000000002</v>
      </c>
      <c r="O296" s="5" t="s">
        <v>179</v>
      </c>
      <c r="P296" s="5" t="s">
        <v>184</v>
      </c>
    </row>
    <row r="297" spans="1:16" x14ac:dyDescent="0.2">
      <c r="A297" t="s">
        <v>348</v>
      </c>
      <c r="B297">
        <v>6396</v>
      </c>
      <c r="C297" t="s">
        <v>263</v>
      </c>
      <c r="D297" t="e">
        <f>VLOOKUP(C:C, [1]Data!$1:$1048576, 3,)</f>
        <v>#N/A</v>
      </c>
      <c r="E297" t="e">
        <f>VLOOKUP(C:C, [1]Data!$1:$1048576, 5, FALSE)</f>
        <v>#N/A</v>
      </c>
      <c r="F297" t="s">
        <v>258</v>
      </c>
      <c r="G297" t="e">
        <v>#N/A</v>
      </c>
      <c r="H297" t="e">
        <v>#N/A</v>
      </c>
      <c r="I297" t="e">
        <v>#N/A</v>
      </c>
      <c r="J297" t="e">
        <v>#N/A</v>
      </c>
      <c r="K297">
        <v>2</v>
      </c>
      <c r="L297" s="3">
        <v>41457</v>
      </c>
      <c r="M297" s="5" t="s">
        <v>221</v>
      </c>
      <c r="N297" s="7">
        <v>7.2356999999999996</v>
      </c>
      <c r="O297" s="5" t="s">
        <v>179</v>
      </c>
      <c r="P297" s="5" t="s">
        <v>184</v>
      </c>
    </row>
    <row r="298" spans="1:16" x14ac:dyDescent="0.2">
      <c r="A298" t="s">
        <v>348</v>
      </c>
      <c r="B298">
        <v>6396</v>
      </c>
      <c r="C298" t="s">
        <v>263</v>
      </c>
      <c r="D298" t="e">
        <f>VLOOKUP(C:C, [1]Data!$1:$1048576, 3,)</f>
        <v>#N/A</v>
      </c>
      <c r="E298" t="e">
        <f>VLOOKUP(C:C, [1]Data!$1:$1048576, 5, FALSE)</f>
        <v>#N/A</v>
      </c>
      <c r="F298" t="s">
        <v>258</v>
      </c>
      <c r="G298" t="e">
        <v>#N/A</v>
      </c>
      <c r="H298" t="e">
        <v>#N/A</v>
      </c>
      <c r="I298" t="e">
        <v>#N/A</v>
      </c>
      <c r="J298" t="e">
        <v>#N/A</v>
      </c>
      <c r="K298">
        <v>2</v>
      </c>
      <c r="L298" s="3">
        <v>41457</v>
      </c>
      <c r="M298" s="5" t="s">
        <v>221</v>
      </c>
      <c r="N298" s="7">
        <v>7.5109000000000004</v>
      </c>
      <c r="O298" s="5" t="s">
        <v>179</v>
      </c>
      <c r="P298" s="5" t="s">
        <v>184</v>
      </c>
    </row>
    <row r="299" spans="1:16" x14ac:dyDescent="0.2">
      <c r="A299" t="s">
        <v>348</v>
      </c>
      <c r="B299">
        <v>6396</v>
      </c>
      <c r="C299" t="s">
        <v>263</v>
      </c>
      <c r="D299" t="e">
        <f>VLOOKUP(C:C, [1]Data!$1:$1048576, 3,)</f>
        <v>#N/A</v>
      </c>
      <c r="E299" t="e">
        <f>VLOOKUP(C:C, [1]Data!$1:$1048576, 5, FALSE)</f>
        <v>#N/A</v>
      </c>
      <c r="F299" t="s">
        <v>258</v>
      </c>
      <c r="G299" t="e">
        <v>#N/A</v>
      </c>
      <c r="H299" t="e">
        <v>#N/A</v>
      </c>
      <c r="I299" t="e">
        <v>#N/A</v>
      </c>
      <c r="J299" t="e">
        <v>#N/A</v>
      </c>
      <c r="K299">
        <v>2</v>
      </c>
      <c r="L299" s="3">
        <v>41457</v>
      </c>
      <c r="M299" s="5" t="s">
        <v>221</v>
      </c>
      <c r="N299" s="7">
        <v>7.3404999999999996</v>
      </c>
      <c r="O299" s="5" t="s">
        <v>179</v>
      </c>
      <c r="P299" s="5" t="s">
        <v>184</v>
      </c>
    </row>
    <row r="300" spans="1:16" x14ac:dyDescent="0.2">
      <c r="A300" t="s">
        <v>348</v>
      </c>
      <c r="B300">
        <v>6815</v>
      </c>
      <c r="C300" t="s">
        <v>263</v>
      </c>
      <c r="D300" t="e">
        <f>VLOOKUP(C:C, [1]Data!$1:$1048576, 3,)</f>
        <v>#N/A</v>
      </c>
      <c r="E300" t="e">
        <f>VLOOKUP(C:C, [1]Data!$1:$1048576, 5, FALSE)</f>
        <v>#N/A</v>
      </c>
      <c r="F300" t="s">
        <v>258</v>
      </c>
      <c r="G300" t="e">
        <v>#N/A</v>
      </c>
      <c r="H300" t="e">
        <v>#N/A</v>
      </c>
      <c r="I300" t="e">
        <v>#N/A</v>
      </c>
      <c r="J300" t="e">
        <v>#N/A</v>
      </c>
      <c r="K300">
        <v>4</v>
      </c>
      <c r="L300" s="3">
        <v>41458</v>
      </c>
      <c r="M300" s="5" t="s">
        <v>178</v>
      </c>
      <c r="N300" s="7">
        <v>15.418699999999999</v>
      </c>
      <c r="O300" s="5" t="s">
        <v>181</v>
      </c>
      <c r="P300" s="5" t="s">
        <v>186</v>
      </c>
    </row>
    <row r="301" spans="1:16" x14ac:dyDescent="0.2">
      <c r="A301" t="s">
        <v>348</v>
      </c>
      <c r="B301">
        <v>9389</v>
      </c>
      <c r="C301" t="s">
        <v>281</v>
      </c>
      <c r="D301" t="str">
        <f>VLOOKUP(C:C, [1]Data!$1:$1048576, 3,)</f>
        <v>T</v>
      </c>
      <c r="E301">
        <f>VLOOKUP(C:C, [1]Data!$1:$1048576, 5, FALSE)</f>
        <v>0</v>
      </c>
      <c r="F301" t="s">
        <v>259</v>
      </c>
      <c r="G301" t="s">
        <v>289</v>
      </c>
      <c r="H301">
        <v>10</v>
      </c>
      <c r="I301" t="s">
        <v>290</v>
      </c>
      <c r="J301" t="s">
        <v>316</v>
      </c>
      <c r="K301">
        <v>6</v>
      </c>
      <c r="L301" s="3">
        <v>41444</v>
      </c>
      <c r="M301" t="s">
        <v>171</v>
      </c>
      <c r="N301" s="7">
        <v>19.246300000000002</v>
      </c>
      <c r="O301" t="s">
        <v>111</v>
      </c>
      <c r="P301" t="s">
        <v>112</v>
      </c>
    </row>
    <row r="302" spans="1:16" x14ac:dyDescent="0.2">
      <c r="A302" t="s">
        <v>348</v>
      </c>
      <c r="B302">
        <v>7954</v>
      </c>
      <c r="C302" t="s">
        <v>281</v>
      </c>
      <c r="D302" t="str">
        <f>VLOOKUP(C:C, [1]Data!$1:$1048576, 3,)</f>
        <v>T</v>
      </c>
      <c r="E302">
        <f>VLOOKUP(C:C, [1]Data!$1:$1048576, 5, FALSE)</f>
        <v>0</v>
      </c>
      <c r="F302" t="s">
        <v>259</v>
      </c>
      <c r="G302" t="s">
        <v>289</v>
      </c>
      <c r="H302">
        <v>10</v>
      </c>
      <c r="I302" t="s">
        <v>290</v>
      </c>
      <c r="J302" t="s">
        <v>316</v>
      </c>
      <c r="K302">
        <v>5</v>
      </c>
      <c r="L302" s="3">
        <v>41444</v>
      </c>
      <c r="M302" t="s">
        <v>171</v>
      </c>
      <c r="N302" s="7">
        <v>8.8373000000000008</v>
      </c>
      <c r="O302" t="s">
        <v>176</v>
      </c>
      <c r="P302" t="s">
        <v>107</v>
      </c>
    </row>
    <row r="303" spans="1:16" x14ac:dyDescent="0.2">
      <c r="A303" t="s">
        <v>348</v>
      </c>
      <c r="B303">
        <v>9389</v>
      </c>
      <c r="C303" t="s">
        <v>281</v>
      </c>
      <c r="D303" t="str">
        <f>VLOOKUP(C:C, [1]Data!$1:$1048576, 3,)</f>
        <v>T</v>
      </c>
      <c r="E303">
        <f>VLOOKUP(C:C, [1]Data!$1:$1048576, 5, FALSE)</f>
        <v>0</v>
      </c>
      <c r="F303" t="s">
        <v>259</v>
      </c>
      <c r="G303" t="s">
        <v>289</v>
      </c>
      <c r="H303">
        <v>10</v>
      </c>
      <c r="I303" t="s">
        <v>290</v>
      </c>
      <c r="J303" t="s">
        <v>316</v>
      </c>
      <c r="K303">
        <v>6</v>
      </c>
      <c r="L303" s="3">
        <v>41444</v>
      </c>
      <c r="M303" t="s">
        <v>3</v>
      </c>
      <c r="N303" s="7">
        <v>14.057700000000001</v>
      </c>
      <c r="O303" t="s">
        <v>4</v>
      </c>
      <c r="P303" t="s">
        <v>5</v>
      </c>
    </row>
    <row r="304" spans="1:16" x14ac:dyDescent="0.2">
      <c r="A304" t="s">
        <v>348</v>
      </c>
      <c r="B304">
        <v>2950</v>
      </c>
      <c r="C304" t="s">
        <v>281</v>
      </c>
      <c r="D304" t="str">
        <f>VLOOKUP(C:C, [1]Data!$1:$1048576, 3,)</f>
        <v>T</v>
      </c>
      <c r="E304">
        <f>VLOOKUP(C:C, [1]Data!$1:$1048576, 5, FALSE)</f>
        <v>0</v>
      </c>
      <c r="F304" t="s">
        <v>259</v>
      </c>
      <c r="G304" t="s">
        <v>289</v>
      </c>
      <c r="H304">
        <v>10</v>
      </c>
      <c r="I304" t="s">
        <v>290</v>
      </c>
      <c r="J304" t="s">
        <v>316</v>
      </c>
      <c r="K304">
        <v>4</v>
      </c>
      <c r="L304" s="3">
        <v>42907</v>
      </c>
      <c r="M304" t="s">
        <v>178</v>
      </c>
      <c r="N304" s="7">
        <v>9.0633999999999997</v>
      </c>
      <c r="O304" t="s">
        <v>179</v>
      </c>
      <c r="P304" t="s">
        <v>184</v>
      </c>
    </row>
    <row r="305" spans="1:16" x14ac:dyDescent="0.2">
      <c r="A305" t="s">
        <v>348</v>
      </c>
      <c r="B305">
        <v>7186</v>
      </c>
      <c r="C305" t="s">
        <v>281</v>
      </c>
      <c r="D305" t="str">
        <f>VLOOKUP(C:C, [1]Data!$1:$1048576, 3,)</f>
        <v>T</v>
      </c>
      <c r="E305">
        <f>VLOOKUP(C:C, [1]Data!$1:$1048576, 5, FALSE)</f>
        <v>0</v>
      </c>
      <c r="F305" t="s">
        <v>259</v>
      </c>
      <c r="G305" t="s">
        <v>289</v>
      </c>
      <c r="H305">
        <v>10</v>
      </c>
      <c r="I305" t="s">
        <v>290</v>
      </c>
      <c r="J305" t="s">
        <v>316</v>
      </c>
      <c r="K305">
        <v>3</v>
      </c>
      <c r="L305" s="3">
        <v>42907</v>
      </c>
      <c r="M305" t="s">
        <v>178</v>
      </c>
      <c r="N305" s="7">
        <v>8.2050999999999998</v>
      </c>
      <c r="O305" t="s">
        <v>181</v>
      </c>
      <c r="P305" t="s">
        <v>199</v>
      </c>
    </row>
    <row r="306" spans="1:16" x14ac:dyDescent="0.2">
      <c r="A306" t="s">
        <v>348</v>
      </c>
      <c r="B306">
        <v>9781</v>
      </c>
      <c r="C306" t="s">
        <v>281</v>
      </c>
      <c r="D306" t="str">
        <f>VLOOKUP(C:C, [1]Data!$1:$1048576, 3,)</f>
        <v>T</v>
      </c>
      <c r="E306">
        <f>VLOOKUP(C:C, [1]Data!$1:$1048576, 5, FALSE)</f>
        <v>0</v>
      </c>
      <c r="F306" t="s">
        <v>259</v>
      </c>
      <c r="G306" t="s">
        <v>289</v>
      </c>
      <c r="H306">
        <v>10</v>
      </c>
      <c r="I306" t="s">
        <v>290</v>
      </c>
      <c r="J306" t="s">
        <v>316</v>
      </c>
      <c r="K306">
        <v>1</v>
      </c>
      <c r="L306" s="3">
        <v>41453</v>
      </c>
      <c r="M306" s="5" t="s">
        <v>221</v>
      </c>
      <c r="N306" s="7">
        <v>3.2915000000000001</v>
      </c>
      <c r="O306" s="5" t="s">
        <v>181</v>
      </c>
      <c r="P306" s="5" t="s">
        <v>236</v>
      </c>
    </row>
    <row r="307" spans="1:16" x14ac:dyDescent="0.2">
      <c r="A307" t="s">
        <v>348</v>
      </c>
      <c r="B307">
        <v>458</v>
      </c>
      <c r="C307" t="s">
        <v>280</v>
      </c>
      <c r="D307" t="str">
        <f>VLOOKUP(C:C, [1]Data!$1:$1048576, 3,)</f>
        <v>Certified</v>
      </c>
      <c r="E307">
        <f>VLOOKUP(C:C, [1]Data!$1:$1048576, 5, FALSE)</f>
        <v>2</v>
      </c>
      <c r="F307" t="s">
        <v>259</v>
      </c>
      <c r="G307" t="s">
        <v>289</v>
      </c>
      <c r="H307">
        <v>7</v>
      </c>
      <c r="I307" t="s">
        <v>290</v>
      </c>
      <c r="J307" t="s">
        <v>318</v>
      </c>
      <c r="K307">
        <v>1</v>
      </c>
      <c r="L307" s="3">
        <v>41442</v>
      </c>
      <c r="M307" t="s">
        <v>40</v>
      </c>
      <c r="N307" s="7">
        <v>13.2866</v>
      </c>
      <c r="O307" t="s">
        <v>43</v>
      </c>
      <c r="P307" t="s">
        <v>45</v>
      </c>
    </row>
    <row r="308" spans="1:16" x14ac:dyDescent="0.2">
      <c r="A308" t="s">
        <v>348</v>
      </c>
      <c r="B308">
        <v>5603</v>
      </c>
      <c r="C308" t="s">
        <v>280</v>
      </c>
      <c r="D308" t="str">
        <f>VLOOKUP(C:C, [1]Data!$1:$1048576, 3,)</f>
        <v>Certified</v>
      </c>
      <c r="E308">
        <f>VLOOKUP(C:C, [1]Data!$1:$1048576, 5, FALSE)</f>
        <v>2</v>
      </c>
      <c r="F308" t="s">
        <v>259</v>
      </c>
      <c r="G308" t="s">
        <v>289</v>
      </c>
      <c r="H308">
        <v>7</v>
      </c>
      <c r="I308" t="s">
        <v>290</v>
      </c>
      <c r="J308" t="s">
        <v>318</v>
      </c>
      <c r="K308">
        <v>3</v>
      </c>
      <c r="L308" s="3">
        <v>41443</v>
      </c>
      <c r="M308" t="s">
        <v>69</v>
      </c>
      <c r="N308" s="7">
        <v>13.396100000000001</v>
      </c>
      <c r="O308" t="s">
        <v>56</v>
      </c>
      <c r="P308" t="s">
        <v>45</v>
      </c>
    </row>
    <row r="309" spans="1:16" x14ac:dyDescent="0.2">
      <c r="A309" t="s">
        <v>348</v>
      </c>
      <c r="B309">
        <v>7474</v>
      </c>
      <c r="C309" t="s">
        <v>280</v>
      </c>
      <c r="D309" t="str">
        <f>VLOOKUP(C:C, [1]Data!$1:$1048576, 3,)</f>
        <v>Certified</v>
      </c>
      <c r="E309">
        <f>VLOOKUP(C:C, [1]Data!$1:$1048576, 5, FALSE)</f>
        <v>2</v>
      </c>
      <c r="F309" t="s">
        <v>259</v>
      </c>
      <c r="G309" t="s">
        <v>289</v>
      </c>
      <c r="H309">
        <v>7</v>
      </c>
      <c r="I309" t="s">
        <v>290</v>
      </c>
      <c r="J309" t="s">
        <v>318</v>
      </c>
      <c r="K309">
        <v>4</v>
      </c>
      <c r="L309" s="3">
        <v>41443</v>
      </c>
      <c r="M309" t="s">
        <v>69</v>
      </c>
      <c r="N309" s="7">
        <v>26.093900000000001</v>
      </c>
      <c r="O309" t="s">
        <v>47</v>
      </c>
      <c r="P309" t="s">
        <v>74</v>
      </c>
    </row>
    <row r="310" spans="1:16" x14ac:dyDescent="0.2">
      <c r="A310" t="s">
        <v>348</v>
      </c>
      <c r="B310">
        <v>2816</v>
      </c>
      <c r="C310" t="s">
        <v>280</v>
      </c>
      <c r="D310" t="str">
        <f>VLOOKUP(C:C, [1]Data!$1:$1048576, 3,)</f>
        <v>Certified</v>
      </c>
      <c r="E310">
        <f>VLOOKUP(C:C, [1]Data!$1:$1048576, 5, FALSE)</f>
        <v>2</v>
      </c>
      <c r="F310" t="s">
        <v>259</v>
      </c>
      <c r="G310" t="s">
        <v>289</v>
      </c>
      <c r="H310">
        <v>7</v>
      </c>
      <c r="I310" t="s">
        <v>290</v>
      </c>
      <c r="J310" t="s">
        <v>318</v>
      </c>
      <c r="K310">
        <v>5</v>
      </c>
      <c r="L310" s="3">
        <v>41443</v>
      </c>
      <c r="M310" t="s">
        <v>69</v>
      </c>
      <c r="N310" s="7">
        <v>13.619300000000001</v>
      </c>
      <c r="O310" t="s">
        <v>56</v>
      </c>
      <c r="P310" t="s">
        <v>44</v>
      </c>
    </row>
    <row r="311" spans="1:16" x14ac:dyDescent="0.2">
      <c r="A311" t="s">
        <v>348</v>
      </c>
      <c r="B311">
        <v>3668</v>
      </c>
      <c r="C311" t="s">
        <v>280</v>
      </c>
      <c r="D311" t="str">
        <f>VLOOKUP(C:C, [1]Data!$1:$1048576, 3,)</f>
        <v>Certified</v>
      </c>
      <c r="E311">
        <f>VLOOKUP(C:C, [1]Data!$1:$1048576, 5, FALSE)</f>
        <v>2</v>
      </c>
      <c r="F311" t="s">
        <v>259</v>
      </c>
      <c r="G311" t="s">
        <v>289</v>
      </c>
      <c r="H311">
        <v>7</v>
      </c>
      <c r="I311" t="s">
        <v>290</v>
      </c>
      <c r="J311" t="s">
        <v>318</v>
      </c>
      <c r="K311">
        <v>6</v>
      </c>
      <c r="L311" s="3">
        <v>41443</v>
      </c>
      <c r="M311" t="s">
        <v>69</v>
      </c>
      <c r="N311" s="7">
        <v>10.9186</v>
      </c>
      <c r="O311" t="s">
        <v>56</v>
      </c>
      <c r="P311" t="s">
        <v>44</v>
      </c>
    </row>
    <row r="312" spans="1:16" x14ac:dyDescent="0.2">
      <c r="A312" t="s">
        <v>348</v>
      </c>
      <c r="B312">
        <v>9578</v>
      </c>
      <c r="C312" t="s">
        <v>280</v>
      </c>
      <c r="D312" t="str">
        <f>VLOOKUP(C:C, [1]Data!$1:$1048576, 3,)</f>
        <v>Certified</v>
      </c>
      <c r="E312">
        <f>VLOOKUP(C:C, [1]Data!$1:$1048576, 5, FALSE)</f>
        <v>2</v>
      </c>
      <c r="F312" t="s">
        <v>259</v>
      </c>
      <c r="G312" t="s">
        <v>289</v>
      </c>
      <c r="H312">
        <v>7</v>
      </c>
      <c r="I312" t="s">
        <v>290</v>
      </c>
      <c r="J312" t="s">
        <v>318</v>
      </c>
      <c r="K312">
        <v>2</v>
      </c>
      <c r="L312" s="3">
        <v>41444</v>
      </c>
      <c r="M312" t="s">
        <v>3</v>
      </c>
      <c r="N312" s="7">
        <v>6.8925000000000001</v>
      </c>
      <c r="O312" t="s">
        <v>11</v>
      </c>
      <c r="P312" t="s">
        <v>12</v>
      </c>
    </row>
    <row r="313" spans="1:16" x14ac:dyDescent="0.2">
      <c r="A313" t="s">
        <v>348</v>
      </c>
      <c r="B313">
        <v>2816</v>
      </c>
      <c r="C313" t="s">
        <v>280</v>
      </c>
      <c r="D313" t="str">
        <f>VLOOKUP(C:C, [1]Data!$1:$1048576, 3,)</f>
        <v>Certified</v>
      </c>
      <c r="E313">
        <f>VLOOKUP(C:C, [1]Data!$1:$1048576, 5, FALSE)</f>
        <v>2</v>
      </c>
      <c r="F313" t="s">
        <v>259</v>
      </c>
      <c r="G313" t="s">
        <v>289</v>
      </c>
      <c r="H313">
        <v>7</v>
      </c>
      <c r="I313" t="s">
        <v>290</v>
      </c>
      <c r="J313" t="s">
        <v>318</v>
      </c>
      <c r="K313">
        <v>5</v>
      </c>
      <c r="L313" s="3">
        <v>41444</v>
      </c>
      <c r="M313" t="s">
        <v>3</v>
      </c>
      <c r="N313" s="7">
        <v>13.966699999999999</v>
      </c>
      <c r="O313" t="s">
        <v>15</v>
      </c>
      <c r="P313" t="s">
        <v>16</v>
      </c>
    </row>
    <row r="314" spans="1:16" x14ac:dyDescent="0.2">
      <c r="A314" t="s">
        <v>348</v>
      </c>
      <c r="B314">
        <v>3668</v>
      </c>
      <c r="C314" t="s">
        <v>280</v>
      </c>
      <c r="D314" t="str">
        <f>VLOOKUP(C:C, [1]Data!$1:$1048576, 3,)</f>
        <v>Certified</v>
      </c>
      <c r="E314">
        <f>VLOOKUP(C:C, [1]Data!$1:$1048576, 5, FALSE)</f>
        <v>2</v>
      </c>
      <c r="F314" t="s">
        <v>259</v>
      </c>
      <c r="G314" t="s">
        <v>289</v>
      </c>
      <c r="H314">
        <v>7</v>
      </c>
      <c r="I314" t="s">
        <v>290</v>
      </c>
      <c r="J314" t="s">
        <v>318</v>
      </c>
      <c r="K314">
        <v>6</v>
      </c>
      <c r="L314" s="3">
        <v>41444</v>
      </c>
      <c r="M314" t="s">
        <v>3</v>
      </c>
      <c r="N314" s="7">
        <v>13.2361</v>
      </c>
      <c r="O314" t="s">
        <v>15</v>
      </c>
      <c r="P314" t="s">
        <v>16</v>
      </c>
    </row>
    <row r="315" spans="1:16" x14ac:dyDescent="0.2">
      <c r="A315" t="s">
        <v>348</v>
      </c>
      <c r="B315">
        <v>9578</v>
      </c>
      <c r="C315" t="s">
        <v>280</v>
      </c>
      <c r="D315" t="str">
        <f>VLOOKUP(C:C, [1]Data!$1:$1048576, 3,)</f>
        <v>Certified</v>
      </c>
      <c r="E315">
        <f>VLOOKUP(C:C, [1]Data!$1:$1048576, 5, FALSE)</f>
        <v>2</v>
      </c>
      <c r="F315" t="s">
        <v>259</v>
      </c>
      <c r="G315" t="s">
        <v>289</v>
      </c>
      <c r="H315">
        <v>7</v>
      </c>
      <c r="I315" t="s">
        <v>290</v>
      </c>
      <c r="J315" t="s">
        <v>318</v>
      </c>
      <c r="K315">
        <v>2</v>
      </c>
      <c r="L315" s="3">
        <v>42907</v>
      </c>
      <c r="M315" t="s">
        <v>178</v>
      </c>
      <c r="N315" s="7">
        <v>6.5308999999999999</v>
      </c>
      <c r="O315" t="s">
        <v>179</v>
      </c>
      <c r="P315" t="s">
        <v>184</v>
      </c>
    </row>
    <row r="316" spans="1:16" x14ac:dyDescent="0.2">
      <c r="A316" t="s">
        <v>348</v>
      </c>
      <c r="B316">
        <v>458</v>
      </c>
      <c r="C316" t="s">
        <v>280</v>
      </c>
      <c r="D316" t="str">
        <f>VLOOKUP(C:C, [1]Data!$1:$1048576, 3,)</f>
        <v>Certified</v>
      </c>
      <c r="E316">
        <f>VLOOKUP(C:C, [1]Data!$1:$1048576, 5, FALSE)</f>
        <v>2</v>
      </c>
      <c r="F316" t="s">
        <v>259</v>
      </c>
      <c r="G316" t="s">
        <v>289</v>
      </c>
      <c r="H316">
        <v>7</v>
      </c>
      <c r="I316" t="s">
        <v>290</v>
      </c>
      <c r="J316" t="s">
        <v>318</v>
      </c>
      <c r="K316">
        <v>1</v>
      </c>
      <c r="L316" s="3">
        <v>41457</v>
      </c>
      <c r="M316" s="5" t="s">
        <v>221</v>
      </c>
      <c r="N316" s="7">
        <v>5.7708000000000004</v>
      </c>
      <c r="O316" s="5" t="s">
        <v>179</v>
      </c>
      <c r="P316" s="5" t="s">
        <v>184</v>
      </c>
    </row>
    <row r="317" spans="1:16" x14ac:dyDescent="0.2">
      <c r="A317" t="s">
        <v>348</v>
      </c>
      <c r="B317">
        <v>5678</v>
      </c>
      <c r="C317" t="s">
        <v>273</v>
      </c>
      <c r="D317" t="str">
        <f>VLOOKUP(C:C, [1]Data!$1:$1048576, 3,)</f>
        <v>Certified</v>
      </c>
      <c r="E317">
        <f>VLOOKUP(C:C, [1]Data!$1:$1048576, 5, FALSE)</f>
        <v>2</v>
      </c>
      <c r="F317" t="s">
        <v>259</v>
      </c>
      <c r="G317" t="s">
        <v>289</v>
      </c>
      <c r="H317">
        <v>9</v>
      </c>
      <c r="I317" t="s">
        <v>290</v>
      </c>
      <c r="J317" t="s">
        <v>316</v>
      </c>
      <c r="K317">
        <v>3</v>
      </c>
      <c r="L317" s="3">
        <v>41455</v>
      </c>
      <c r="M317" s="5" t="s">
        <v>178</v>
      </c>
      <c r="N317" s="7">
        <v>5.1402000000000001</v>
      </c>
      <c r="O317" s="5" t="s">
        <v>179</v>
      </c>
      <c r="P317" s="5" t="s">
        <v>184</v>
      </c>
    </row>
    <row r="318" spans="1:16" x14ac:dyDescent="0.2">
      <c r="A318" t="s">
        <v>348</v>
      </c>
      <c r="B318">
        <v>2093</v>
      </c>
      <c r="C318" t="s">
        <v>273</v>
      </c>
      <c r="D318" t="str">
        <f>VLOOKUP(C:C, [1]Data!$1:$1048576, 3,)</f>
        <v>Certified</v>
      </c>
      <c r="E318">
        <f>VLOOKUP(C:C, [1]Data!$1:$1048576, 5, FALSE)</f>
        <v>2</v>
      </c>
      <c r="F318" t="s">
        <v>259</v>
      </c>
      <c r="G318" t="s">
        <v>289</v>
      </c>
      <c r="H318">
        <v>9</v>
      </c>
      <c r="I318" t="s">
        <v>290</v>
      </c>
      <c r="J318" t="s">
        <v>316</v>
      </c>
      <c r="K318">
        <v>4</v>
      </c>
      <c r="L318" s="3">
        <v>41457</v>
      </c>
      <c r="M318" s="5" t="s">
        <v>221</v>
      </c>
      <c r="N318" s="7">
        <v>5.3365</v>
      </c>
      <c r="O318" s="5" t="s">
        <v>179</v>
      </c>
      <c r="P318" s="5" t="s">
        <v>184</v>
      </c>
    </row>
    <row r="319" spans="1:16" x14ac:dyDescent="0.2">
      <c r="A319" t="s">
        <v>348</v>
      </c>
      <c r="B319">
        <v>5678</v>
      </c>
      <c r="C319" t="s">
        <v>273</v>
      </c>
      <c r="D319" t="str">
        <f>VLOOKUP(C:C, [1]Data!$1:$1048576, 3,)</f>
        <v>Certified</v>
      </c>
      <c r="E319">
        <f>VLOOKUP(C:C, [1]Data!$1:$1048576, 5, FALSE)</f>
        <v>2</v>
      </c>
      <c r="F319" t="s">
        <v>259</v>
      </c>
      <c r="G319" t="s">
        <v>289</v>
      </c>
      <c r="H319">
        <v>9</v>
      </c>
      <c r="I319" t="s">
        <v>290</v>
      </c>
      <c r="J319" t="s">
        <v>316</v>
      </c>
      <c r="K319">
        <v>3</v>
      </c>
      <c r="L319" s="3">
        <v>41457</v>
      </c>
      <c r="M319" s="5" t="s">
        <v>221</v>
      </c>
      <c r="N319" s="7">
        <v>6.0631000000000004</v>
      </c>
      <c r="O319" s="5" t="s">
        <v>179</v>
      </c>
      <c r="P319" s="5" t="s">
        <v>184</v>
      </c>
    </row>
    <row r="320" spans="1:16" x14ac:dyDescent="0.2">
      <c r="A320" t="s">
        <v>348</v>
      </c>
      <c r="B320">
        <v>5761</v>
      </c>
      <c r="C320" t="s">
        <v>273</v>
      </c>
      <c r="D320" t="str">
        <f>VLOOKUP(C:C, [1]Data!$1:$1048576, 3,)</f>
        <v>Certified</v>
      </c>
      <c r="E320">
        <f>VLOOKUP(C:C, [1]Data!$1:$1048576, 5, FALSE)</f>
        <v>2</v>
      </c>
      <c r="F320" t="s">
        <v>259</v>
      </c>
      <c r="G320" t="s">
        <v>289</v>
      </c>
      <c r="H320">
        <v>9</v>
      </c>
      <c r="I320" t="s">
        <v>290</v>
      </c>
      <c r="J320" t="s">
        <v>316</v>
      </c>
      <c r="K320">
        <v>2</v>
      </c>
      <c r="L320" s="3">
        <v>41457</v>
      </c>
      <c r="M320" s="5" t="s">
        <v>221</v>
      </c>
      <c r="N320" s="7">
        <v>4.5678999999999998</v>
      </c>
      <c r="O320" s="5" t="s">
        <v>181</v>
      </c>
      <c r="P320" s="5" t="s">
        <v>252</v>
      </c>
    </row>
    <row r="321" spans="1:16" x14ac:dyDescent="0.2">
      <c r="A321" t="s">
        <v>348</v>
      </c>
      <c r="B321">
        <v>2592</v>
      </c>
      <c r="C321" t="s">
        <v>273</v>
      </c>
      <c r="D321" t="str">
        <f>VLOOKUP(C:C, [1]Data!$1:$1048576, 3,)</f>
        <v>Certified</v>
      </c>
      <c r="E321">
        <f>VLOOKUP(C:C, [1]Data!$1:$1048576, 5, FALSE)</f>
        <v>2</v>
      </c>
      <c r="F321" t="s">
        <v>259</v>
      </c>
      <c r="G321" t="s">
        <v>289</v>
      </c>
      <c r="H321">
        <v>9</v>
      </c>
      <c r="I321" t="s">
        <v>290</v>
      </c>
      <c r="J321" t="s">
        <v>316</v>
      </c>
      <c r="K321">
        <v>5</v>
      </c>
      <c r="L321" s="3">
        <v>41457</v>
      </c>
      <c r="M321" s="5" t="s">
        <v>221</v>
      </c>
      <c r="N321" s="7">
        <v>6.0358000000000001</v>
      </c>
      <c r="O321" s="5" t="s">
        <v>179</v>
      </c>
      <c r="P321" s="5" t="s">
        <v>184</v>
      </c>
    </row>
    <row r="322" spans="1:16" x14ac:dyDescent="0.2">
      <c r="A322" t="s">
        <v>348</v>
      </c>
      <c r="B322">
        <v>9929</v>
      </c>
      <c r="C322" t="s">
        <v>273</v>
      </c>
      <c r="D322" t="str">
        <f>VLOOKUP(C:C, [1]Data!$1:$1048576, 3,)</f>
        <v>Certified</v>
      </c>
      <c r="E322">
        <f>VLOOKUP(C:C, [1]Data!$1:$1048576, 5, FALSE)</f>
        <v>2</v>
      </c>
      <c r="F322" t="s">
        <v>259</v>
      </c>
      <c r="G322" t="s">
        <v>289</v>
      </c>
      <c r="H322">
        <v>9</v>
      </c>
      <c r="I322" t="s">
        <v>290</v>
      </c>
      <c r="J322" t="s">
        <v>316</v>
      </c>
      <c r="K322">
        <v>6</v>
      </c>
      <c r="L322" s="3">
        <v>41457</v>
      </c>
      <c r="M322" s="5" t="s">
        <v>221</v>
      </c>
      <c r="N322" s="7">
        <v>5.6269999999999998</v>
      </c>
      <c r="O322" s="5" t="s">
        <v>179</v>
      </c>
      <c r="P322" s="5" t="s">
        <v>184</v>
      </c>
    </row>
    <row r="323" spans="1:16" x14ac:dyDescent="0.2">
      <c r="A323" t="s">
        <v>348</v>
      </c>
      <c r="B323">
        <v>9929</v>
      </c>
      <c r="C323" t="s">
        <v>273</v>
      </c>
      <c r="D323" t="str">
        <f>VLOOKUP(C:C, [1]Data!$1:$1048576, 3,)</f>
        <v>Certified</v>
      </c>
      <c r="E323">
        <f>VLOOKUP(C:C, [1]Data!$1:$1048576, 5, FALSE)</f>
        <v>2</v>
      </c>
      <c r="F323" t="s">
        <v>259</v>
      </c>
      <c r="G323" t="s">
        <v>289</v>
      </c>
      <c r="H323">
        <v>9</v>
      </c>
      <c r="I323" t="s">
        <v>290</v>
      </c>
      <c r="J323" t="s">
        <v>316</v>
      </c>
      <c r="K323">
        <v>6</v>
      </c>
      <c r="L323" s="3">
        <v>41457</v>
      </c>
      <c r="M323" s="5" t="s">
        <v>221</v>
      </c>
      <c r="N323" s="7">
        <v>5.4154</v>
      </c>
      <c r="O323" s="5" t="s">
        <v>179</v>
      </c>
      <c r="P323" s="5" t="s">
        <v>184</v>
      </c>
    </row>
    <row r="324" spans="1:16" x14ac:dyDescent="0.2">
      <c r="A324" t="s">
        <v>348</v>
      </c>
      <c r="B324">
        <v>5678</v>
      </c>
      <c r="C324" t="s">
        <v>273</v>
      </c>
      <c r="D324" t="str">
        <f>VLOOKUP(C:C, [1]Data!$1:$1048576, 3,)</f>
        <v>Certified</v>
      </c>
      <c r="E324">
        <f>VLOOKUP(C:C, [1]Data!$1:$1048576, 5, FALSE)</f>
        <v>2</v>
      </c>
      <c r="F324" t="s">
        <v>259</v>
      </c>
      <c r="G324" t="s">
        <v>289</v>
      </c>
      <c r="H324">
        <v>9</v>
      </c>
      <c r="I324" t="s">
        <v>290</v>
      </c>
      <c r="J324" t="s">
        <v>316</v>
      </c>
      <c r="K324">
        <v>3</v>
      </c>
      <c r="L324" s="3">
        <v>41459</v>
      </c>
      <c r="M324" s="5" t="s">
        <v>221</v>
      </c>
      <c r="N324" s="7">
        <v>12.1266</v>
      </c>
      <c r="O324" s="5" t="s">
        <v>181</v>
      </c>
      <c r="P324" s="5" t="s">
        <v>253</v>
      </c>
    </row>
    <row r="325" spans="1:16" x14ac:dyDescent="0.2">
      <c r="A325" t="s">
        <v>348</v>
      </c>
      <c r="B325">
        <v>2592</v>
      </c>
      <c r="C325" t="s">
        <v>273</v>
      </c>
      <c r="D325" t="str">
        <f>VLOOKUP(C:C, [1]Data!$1:$1048576, 3,)</f>
        <v>Certified</v>
      </c>
      <c r="E325">
        <f>VLOOKUP(C:C, [1]Data!$1:$1048576, 5, FALSE)</f>
        <v>2</v>
      </c>
      <c r="F325" t="s">
        <v>259</v>
      </c>
      <c r="G325" t="s">
        <v>289</v>
      </c>
      <c r="H325">
        <v>9</v>
      </c>
      <c r="I325" t="s">
        <v>290</v>
      </c>
      <c r="J325" t="s">
        <v>316</v>
      </c>
      <c r="K325">
        <v>5</v>
      </c>
      <c r="L325" s="3">
        <v>41459</v>
      </c>
      <c r="M325" s="5" t="s">
        <v>221</v>
      </c>
      <c r="N325" s="7">
        <v>4.3396999999999997</v>
      </c>
      <c r="O325" s="5" t="s">
        <v>179</v>
      </c>
      <c r="P325" s="5" t="s">
        <v>184</v>
      </c>
    </row>
    <row r="326" spans="1:16" x14ac:dyDescent="0.2">
      <c r="A326" t="s">
        <v>348</v>
      </c>
      <c r="B326">
        <v>2592</v>
      </c>
      <c r="C326" t="s">
        <v>273</v>
      </c>
      <c r="D326" t="str">
        <f>VLOOKUP(C:C, [1]Data!$1:$1048576, 3,)</f>
        <v>Certified</v>
      </c>
      <c r="E326">
        <f>VLOOKUP(C:C, [1]Data!$1:$1048576, 5, FALSE)</f>
        <v>2</v>
      </c>
      <c r="F326" t="s">
        <v>259</v>
      </c>
      <c r="G326" t="s">
        <v>289</v>
      </c>
      <c r="H326">
        <v>9</v>
      </c>
      <c r="I326" t="s">
        <v>290</v>
      </c>
      <c r="J326" t="s">
        <v>316</v>
      </c>
      <c r="K326">
        <v>5</v>
      </c>
      <c r="L326" s="3">
        <v>41459</v>
      </c>
      <c r="M326" s="5" t="s">
        <v>221</v>
      </c>
      <c r="N326" s="7">
        <v>4.7896000000000001</v>
      </c>
      <c r="O326" s="5" t="s">
        <v>179</v>
      </c>
      <c r="P326" s="5" t="s">
        <v>184</v>
      </c>
    </row>
    <row r="327" spans="1:16" x14ac:dyDescent="0.2">
      <c r="A327" t="s">
        <v>348</v>
      </c>
      <c r="B327">
        <v>9929</v>
      </c>
      <c r="C327" t="s">
        <v>273</v>
      </c>
      <c r="D327" t="str">
        <f>VLOOKUP(C:C, [1]Data!$1:$1048576, 3,)</f>
        <v>Certified</v>
      </c>
      <c r="E327">
        <f>VLOOKUP(C:C, [1]Data!$1:$1048576, 5, FALSE)</f>
        <v>2</v>
      </c>
      <c r="F327" t="s">
        <v>259</v>
      </c>
      <c r="G327" t="s">
        <v>289</v>
      </c>
      <c r="H327">
        <v>9</v>
      </c>
      <c r="I327" t="s">
        <v>290</v>
      </c>
      <c r="J327" t="s">
        <v>316</v>
      </c>
      <c r="K327">
        <v>6</v>
      </c>
      <c r="L327" s="3">
        <v>41459</v>
      </c>
      <c r="M327" s="5" t="s">
        <v>221</v>
      </c>
      <c r="N327" s="7">
        <v>6.1140999999999996</v>
      </c>
      <c r="O327" s="5" t="s">
        <v>179</v>
      </c>
      <c r="P327" s="5" t="s">
        <v>184</v>
      </c>
    </row>
    <row r="328" spans="1:16" x14ac:dyDescent="0.2">
      <c r="A328" t="s">
        <v>348</v>
      </c>
      <c r="B328">
        <v>5761</v>
      </c>
      <c r="C328" t="s">
        <v>273</v>
      </c>
      <c r="D328" t="str">
        <f>VLOOKUP(C:C, [1]Data!$1:$1048576, 3,)</f>
        <v>Certified</v>
      </c>
      <c r="E328">
        <f>VLOOKUP(C:C, [1]Data!$1:$1048576, 5, FALSE)</f>
        <v>2</v>
      </c>
      <c r="F328" t="s">
        <v>259</v>
      </c>
      <c r="G328" t="s">
        <v>289</v>
      </c>
      <c r="H328">
        <v>9</v>
      </c>
      <c r="I328" t="s">
        <v>290</v>
      </c>
      <c r="J328" t="s">
        <v>316</v>
      </c>
      <c r="K328">
        <v>2</v>
      </c>
      <c r="L328" s="3">
        <v>41459</v>
      </c>
      <c r="M328" s="5" t="s">
        <v>221</v>
      </c>
      <c r="N328" s="7">
        <v>10.605</v>
      </c>
      <c r="O328" s="5" t="s">
        <v>181</v>
      </c>
      <c r="P328" s="5" t="s">
        <v>254</v>
      </c>
    </row>
    <row r="329" spans="1:16" x14ac:dyDescent="0.2">
      <c r="A329" t="s">
        <v>348</v>
      </c>
      <c r="B329">
        <v>4820</v>
      </c>
      <c r="C329" t="s">
        <v>283</v>
      </c>
      <c r="D329" t="str">
        <f>VLOOKUP(C:C, [1]Data!$1:$1048576, 3,)</f>
        <v>OP</v>
      </c>
      <c r="E329">
        <f>VLOOKUP(C:C, [1]Data!$1:$1048576, 5, FALSE)</f>
        <v>2</v>
      </c>
      <c r="F329" t="s">
        <v>259</v>
      </c>
      <c r="G329" t="s">
        <v>257</v>
      </c>
      <c r="H329">
        <v>3</v>
      </c>
      <c r="I329" t="s">
        <v>292</v>
      </c>
      <c r="J329" t="s">
        <v>317</v>
      </c>
      <c r="K329">
        <v>2</v>
      </c>
      <c r="L329" s="3">
        <v>42907</v>
      </c>
      <c r="M329" t="s">
        <v>178</v>
      </c>
      <c r="N329" s="7">
        <v>11.2235</v>
      </c>
      <c r="O329" t="s">
        <v>181</v>
      </c>
      <c r="P329" t="s">
        <v>191</v>
      </c>
    </row>
    <row r="330" spans="1:16" x14ac:dyDescent="0.2">
      <c r="A330" t="s">
        <v>348</v>
      </c>
      <c r="B330">
        <v>9002</v>
      </c>
      <c r="C330" t="s">
        <v>283</v>
      </c>
      <c r="D330" t="str">
        <f>VLOOKUP(C:C, [1]Data!$1:$1048576, 3,)</f>
        <v>OP</v>
      </c>
      <c r="E330">
        <f>VLOOKUP(C:C, [1]Data!$1:$1048576, 5, FALSE)</f>
        <v>2</v>
      </c>
      <c r="F330" t="s">
        <v>259</v>
      </c>
      <c r="G330" t="s">
        <v>257</v>
      </c>
      <c r="H330">
        <v>3</v>
      </c>
      <c r="I330" t="s">
        <v>292</v>
      </c>
      <c r="J330" t="s">
        <v>317</v>
      </c>
      <c r="K330">
        <v>5</v>
      </c>
      <c r="L330" s="3">
        <v>42907</v>
      </c>
      <c r="M330" t="s">
        <v>178</v>
      </c>
      <c r="N330" s="7">
        <v>10.391299999999999</v>
      </c>
      <c r="O330" t="s">
        <v>179</v>
      </c>
      <c r="P330" t="s">
        <v>184</v>
      </c>
    </row>
    <row r="331" spans="1:16" x14ac:dyDescent="0.2">
      <c r="A331" t="s">
        <v>348</v>
      </c>
      <c r="B331">
        <v>877</v>
      </c>
      <c r="C331" t="s">
        <v>283</v>
      </c>
      <c r="D331" t="str">
        <f>VLOOKUP(C:C, [1]Data!$1:$1048576, 3,)</f>
        <v>OP</v>
      </c>
      <c r="E331">
        <f>VLOOKUP(C:C, [1]Data!$1:$1048576, 5, FALSE)</f>
        <v>2</v>
      </c>
      <c r="F331" t="s">
        <v>259</v>
      </c>
      <c r="G331" t="s">
        <v>257</v>
      </c>
      <c r="H331">
        <v>3</v>
      </c>
      <c r="I331" t="s">
        <v>292</v>
      </c>
      <c r="J331" t="s">
        <v>317</v>
      </c>
      <c r="K331">
        <v>6</v>
      </c>
      <c r="L331" s="3">
        <v>42907</v>
      </c>
      <c r="M331" t="s">
        <v>178</v>
      </c>
      <c r="N331" s="7">
        <v>10.8049</v>
      </c>
      <c r="O331" t="s">
        <v>179</v>
      </c>
      <c r="P331" t="s">
        <v>184</v>
      </c>
    </row>
    <row r="332" spans="1:16" x14ac:dyDescent="0.2">
      <c r="A332" t="s">
        <v>348</v>
      </c>
      <c r="B332">
        <v>6855</v>
      </c>
      <c r="C332" t="s">
        <v>283</v>
      </c>
      <c r="D332" t="str">
        <f>VLOOKUP(C:C, [1]Data!$1:$1048576, 3,)</f>
        <v>OP</v>
      </c>
      <c r="E332">
        <f>VLOOKUP(C:C, [1]Data!$1:$1048576, 5, FALSE)</f>
        <v>2</v>
      </c>
      <c r="F332" t="s">
        <v>259</v>
      </c>
      <c r="G332" t="s">
        <v>257</v>
      </c>
      <c r="H332">
        <v>3</v>
      </c>
      <c r="I332" t="s">
        <v>292</v>
      </c>
      <c r="J332" t="s">
        <v>317</v>
      </c>
      <c r="K332">
        <v>3</v>
      </c>
      <c r="L332" s="3">
        <v>42907</v>
      </c>
      <c r="M332" t="s">
        <v>178</v>
      </c>
      <c r="N332" s="7">
        <v>5.8285</v>
      </c>
      <c r="O332" t="s">
        <v>179</v>
      </c>
      <c r="P332" t="s">
        <v>184</v>
      </c>
    </row>
    <row r="333" spans="1:16" x14ac:dyDescent="0.2">
      <c r="A333" t="s">
        <v>348</v>
      </c>
      <c r="B333">
        <v>444</v>
      </c>
      <c r="C333" t="s">
        <v>283</v>
      </c>
      <c r="D333" t="str">
        <f>VLOOKUP(C:C, [1]Data!$1:$1048576, 3,)</f>
        <v>OP</v>
      </c>
      <c r="E333">
        <f>VLOOKUP(C:C, [1]Data!$1:$1048576, 5, FALSE)</f>
        <v>2</v>
      </c>
      <c r="F333" t="s">
        <v>259</v>
      </c>
      <c r="G333" t="s">
        <v>257</v>
      </c>
      <c r="H333">
        <v>3</v>
      </c>
      <c r="I333" t="s">
        <v>292</v>
      </c>
      <c r="J333" t="s">
        <v>317</v>
      </c>
      <c r="K333">
        <v>1</v>
      </c>
      <c r="L333" s="3">
        <v>41447</v>
      </c>
      <c r="M333" t="s">
        <v>178</v>
      </c>
      <c r="N333" s="7">
        <v>12.9681</v>
      </c>
      <c r="O333" t="s">
        <v>179</v>
      </c>
      <c r="P333" t="s">
        <v>184</v>
      </c>
    </row>
    <row r="334" spans="1:16" x14ac:dyDescent="0.2">
      <c r="A334" t="s">
        <v>348</v>
      </c>
      <c r="B334">
        <v>1378</v>
      </c>
      <c r="C334" t="s">
        <v>283</v>
      </c>
      <c r="D334" t="str">
        <f>VLOOKUP(C:C, [1]Data!$1:$1048576, 3,)</f>
        <v>OP</v>
      </c>
      <c r="E334">
        <f>VLOOKUP(C:C, [1]Data!$1:$1048576, 5, FALSE)</f>
        <v>2</v>
      </c>
      <c r="F334" t="s">
        <v>259</v>
      </c>
      <c r="G334" t="s">
        <v>257</v>
      </c>
      <c r="H334">
        <v>3</v>
      </c>
      <c r="I334" t="s">
        <v>292</v>
      </c>
      <c r="J334" t="s">
        <v>317</v>
      </c>
      <c r="K334">
        <v>4</v>
      </c>
      <c r="L334" s="3">
        <v>41448</v>
      </c>
      <c r="M334" s="5" t="s">
        <v>178</v>
      </c>
      <c r="N334" s="7">
        <v>10.104900000000001</v>
      </c>
      <c r="O334" s="5" t="s">
        <v>181</v>
      </c>
      <c r="P334" s="5" t="s">
        <v>199</v>
      </c>
    </row>
    <row r="335" spans="1:16" x14ac:dyDescent="0.2">
      <c r="A335" t="s">
        <v>348</v>
      </c>
      <c r="B335">
        <v>1378</v>
      </c>
      <c r="C335" t="s">
        <v>283</v>
      </c>
      <c r="D335" t="str">
        <f>VLOOKUP(C:C, [1]Data!$1:$1048576, 3,)</f>
        <v>OP</v>
      </c>
      <c r="E335">
        <f>VLOOKUP(C:C, [1]Data!$1:$1048576, 5, FALSE)</f>
        <v>2</v>
      </c>
      <c r="F335" t="s">
        <v>259</v>
      </c>
      <c r="G335" t="s">
        <v>257</v>
      </c>
      <c r="H335">
        <v>3</v>
      </c>
      <c r="I335" t="s">
        <v>292</v>
      </c>
      <c r="J335" t="s">
        <v>317</v>
      </c>
      <c r="K335">
        <v>4</v>
      </c>
      <c r="L335" s="3">
        <v>41449</v>
      </c>
      <c r="M335" s="5" t="s">
        <v>178</v>
      </c>
      <c r="N335" s="7">
        <v>6.3895</v>
      </c>
      <c r="O335" s="5" t="s">
        <v>179</v>
      </c>
      <c r="P335" s="5" t="s">
        <v>184</v>
      </c>
    </row>
    <row r="336" spans="1:16" x14ac:dyDescent="0.2">
      <c r="A336" t="s">
        <v>348</v>
      </c>
      <c r="B336">
        <v>8720</v>
      </c>
      <c r="C336" t="s">
        <v>267</v>
      </c>
      <c r="D336" t="str">
        <f>VLOOKUP(C:C, [1]Data!$1:$1048576, 3,)</f>
        <v>Certified</v>
      </c>
      <c r="E336">
        <f>VLOOKUP(C:C, [1]Data!$1:$1048576, 5, FALSE)</f>
        <v>2</v>
      </c>
      <c r="F336" t="s">
        <v>259</v>
      </c>
      <c r="G336" t="s">
        <v>257</v>
      </c>
      <c r="H336">
        <v>7</v>
      </c>
      <c r="I336" t="s">
        <v>292</v>
      </c>
      <c r="J336" t="s">
        <v>318</v>
      </c>
      <c r="K336">
        <v>6</v>
      </c>
      <c r="L336" s="3">
        <v>41439</v>
      </c>
      <c r="M336" t="s">
        <v>164</v>
      </c>
      <c r="N336" s="7">
        <v>11.086</v>
      </c>
      <c r="O336" t="s">
        <v>94</v>
      </c>
      <c r="P336" t="s">
        <v>95</v>
      </c>
    </row>
    <row r="337" spans="1:16" x14ac:dyDescent="0.2">
      <c r="A337" t="s">
        <v>348</v>
      </c>
      <c r="B337">
        <v>8312</v>
      </c>
      <c r="C337" t="s">
        <v>267</v>
      </c>
      <c r="D337" t="str">
        <f>VLOOKUP(C:C, [1]Data!$1:$1048576, 3,)</f>
        <v>Certified</v>
      </c>
      <c r="E337">
        <f>VLOOKUP(C:C, [1]Data!$1:$1048576, 5, FALSE)</f>
        <v>2</v>
      </c>
      <c r="F337" t="s">
        <v>259</v>
      </c>
      <c r="G337" t="s">
        <v>257</v>
      </c>
      <c r="H337">
        <v>7</v>
      </c>
      <c r="I337" t="s">
        <v>292</v>
      </c>
      <c r="J337" t="s">
        <v>318</v>
      </c>
      <c r="K337">
        <v>1</v>
      </c>
      <c r="L337" s="3">
        <v>41442</v>
      </c>
      <c r="M337" t="s">
        <v>40</v>
      </c>
      <c r="N337" s="7">
        <v>15.1899</v>
      </c>
      <c r="O337" t="s">
        <v>47</v>
      </c>
      <c r="P337" t="s">
        <v>55</v>
      </c>
    </row>
    <row r="338" spans="1:16" x14ac:dyDescent="0.2">
      <c r="A338" t="s">
        <v>348</v>
      </c>
      <c r="B338">
        <v>9403</v>
      </c>
      <c r="C338" t="s">
        <v>267</v>
      </c>
      <c r="D338" t="str">
        <f>VLOOKUP(C:C, [1]Data!$1:$1048576, 3,)</f>
        <v>Certified</v>
      </c>
      <c r="E338">
        <f>VLOOKUP(C:C, [1]Data!$1:$1048576, 5, FALSE)</f>
        <v>2</v>
      </c>
      <c r="F338" t="s">
        <v>259</v>
      </c>
      <c r="G338" t="s">
        <v>257</v>
      </c>
      <c r="H338">
        <v>7</v>
      </c>
      <c r="I338" t="s">
        <v>292</v>
      </c>
      <c r="J338" t="s">
        <v>318</v>
      </c>
      <c r="K338">
        <v>2</v>
      </c>
      <c r="L338" s="3">
        <v>41443</v>
      </c>
      <c r="M338" t="s">
        <v>69</v>
      </c>
      <c r="N338" s="7">
        <v>14.569699999999999</v>
      </c>
      <c r="O338" t="s">
        <v>41</v>
      </c>
      <c r="P338" t="s">
        <v>70</v>
      </c>
    </row>
    <row r="339" spans="1:16" x14ac:dyDescent="0.2">
      <c r="A339" t="s">
        <v>348</v>
      </c>
      <c r="B339">
        <v>8344</v>
      </c>
      <c r="C339" t="s">
        <v>267</v>
      </c>
      <c r="D339" t="str">
        <f>VLOOKUP(C:C, [1]Data!$1:$1048576, 3,)</f>
        <v>Certified</v>
      </c>
      <c r="E339">
        <f>VLOOKUP(C:C, [1]Data!$1:$1048576, 5, FALSE)</f>
        <v>2</v>
      </c>
      <c r="F339" t="s">
        <v>259</v>
      </c>
      <c r="G339" t="s">
        <v>257</v>
      </c>
      <c r="H339">
        <v>7</v>
      </c>
      <c r="I339" t="s">
        <v>292</v>
      </c>
      <c r="J339" t="s">
        <v>318</v>
      </c>
      <c r="K339">
        <v>4</v>
      </c>
      <c r="L339" s="3">
        <v>41443</v>
      </c>
      <c r="M339" t="s">
        <v>69</v>
      </c>
      <c r="N339" s="7">
        <v>14.7751</v>
      </c>
      <c r="O339" t="s">
        <v>30</v>
      </c>
      <c r="P339" t="s">
        <v>45</v>
      </c>
    </row>
    <row r="340" spans="1:16" x14ac:dyDescent="0.2">
      <c r="A340" t="s">
        <v>348</v>
      </c>
      <c r="B340">
        <v>8720</v>
      </c>
      <c r="C340" t="s">
        <v>267</v>
      </c>
      <c r="D340" t="str">
        <f>VLOOKUP(C:C, [1]Data!$1:$1048576, 3,)</f>
        <v>Certified</v>
      </c>
      <c r="E340">
        <f>VLOOKUP(C:C, [1]Data!$1:$1048576, 5, FALSE)</f>
        <v>2</v>
      </c>
      <c r="F340" t="s">
        <v>259</v>
      </c>
      <c r="G340" t="s">
        <v>257</v>
      </c>
      <c r="H340">
        <v>7</v>
      </c>
      <c r="I340" t="s">
        <v>292</v>
      </c>
      <c r="J340" t="s">
        <v>318</v>
      </c>
      <c r="K340">
        <v>6</v>
      </c>
      <c r="L340" s="3">
        <v>41443</v>
      </c>
      <c r="M340" t="s">
        <v>69</v>
      </c>
      <c r="N340" s="7">
        <v>12.949299999999999</v>
      </c>
      <c r="O340" t="s">
        <v>50</v>
      </c>
      <c r="P340" t="s">
        <v>44</v>
      </c>
    </row>
    <row r="341" spans="1:16" x14ac:dyDescent="0.2">
      <c r="A341" t="s">
        <v>348</v>
      </c>
      <c r="B341">
        <v>7028</v>
      </c>
      <c r="C341" t="s">
        <v>267</v>
      </c>
      <c r="D341" t="str">
        <f>VLOOKUP(C:C, [1]Data!$1:$1048576, 3,)</f>
        <v>Certified</v>
      </c>
      <c r="E341">
        <f>VLOOKUP(C:C, [1]Data!$1:$1048576, 5, FALSE)</f>
        <v>2</v>
      </c>
      <c r="F341" t="s">
        <v>259</v>
      </c>
      <c r="G341" t="s">
        <v>257</v>
      </c>
      <c r="H341">
        <v>7</v>
      </c>
      <c r="I341" t="s">
        <v>292</v>
      </c>
      <c r="J341" t="s">
        <v>318</v>
      </c>
      <c r="K341">
        <v>3</v>
      </c>
      <c r="L341" s="3">
        <v>41444</v>
      </c>
      <c r="M341" t="s">
        <v>69</v>
      </c>
      <c r="N341" s="7">
        <v>6.2035</v>
      </c>
      <c r="O341" t="s">
        <v>56</v>
      </c>
      <c r="P341" t="s">
        <v>45</v>
      </c>
    </row>
    <row r="342" spans="1:16" x14ac:dyDescent="0.2">
      <c r="A342" t="s">
        <v>348</v>
      </c>
      <c r="B342">
        <v>7028</v>
      </c>
      <c r="C342" t="s">
        <v>267</v>
      </c>
      <c r="D342" t="str">
        <f>VLOOKUP(C:C, [1]Data!$1:$1048576, 3,)</f>
        <v>Certified</v>
      </c>
      <c r="E342">
        <f>VLOOKUP(C:C, [1]Data!$1:$1048576, 5, FALSE)</f>
        <v>2</v>
      </c>
      <c r="F342" t="s">
        <v>259</v>
      </c>
      <c r="G342" t="s">
        <v>257</v>
      </c>
      <c r="H342">
        <v>7</v>
      </c>
      <c r="I342" t="s">
        <v>292</v>
      </c>
      <c r="J342" t="s">
        <v>318</v>
      </c>
      <c r="K342">
        <v>3</v>
      </c>
      <c r="L342" s="3">
        <v>41444</v>
      </c>
      <c r="M342" t="s">
        <v>69</v>
      </c>
      <c r="N342" s="7">
        <v>10.3893</v>
      </c>
      <c r="O342" t="s">
        <v>49</v>
      </c>
      <c r="P342" t="s">
        <v>45</v>
      </c>
    </row>
    <row r="343" spans="1:16" x14ac:dyDescent="0.2">
      <c r="A343" t="s">
        <v>348</v>
      </c>
      <c r="B343">
        <v>8344</v>
      </c>
      <c r="C343" t="s">
        <v>267</v>
      </c>
      <c r="D343" t="str">
        <f>VLOOKUP(C:C, [1]Data!$1:$1048576, 3,)</f>
        <v>Certified</v>
      </c>
      <c r="E343">
        <f>VLOOKUP(C:C, [1]Data!$1:$1048576, 5, FALSE)</f>
        <v>2</v>
      </c>
      <c r="F343" t="s">
        <v>259</v>
      </c>
      <c r="G343" t="s">
        <v>257</v>
      </c>
      <c r="H343">
        <v>7</v>
      </c>
      <c r="I343" t="s">
        <v>292</v>
      </c>
      <c r="J343" t="s">
        <v>318</v>
      </c>
      <c r="K343">
        <v>4</v>
      </c>
      <c r="L343" s="3">
        <v>42907</v>
      </c>
      <c r="M343" t="s">
        <v>178</v>
      </c>
      <c r="N343" s="7">
        <v>10.4916</v>
      </c>
      <c r="O343" t="s">
        <v>179</v>
      </c>
      <c r="P343" t="s">
        <v>184</v>
      </c>
    </row>
    <row r="344" spans="1:16" x14ac:dyDescent="0.2">
      <c r="A344" t="s">
        <v>348</v>
      </c>
      <c r="B344">
        <v>7028</v>
      </c>
      <c r="C344" t="s">
        <v>267</v>
      </c>
      <c r="D344" t="str">
        <f>VLOOKUP(C:C, [1]Data!$1:$1048576, 3,)</f>
        <v>Certified</v>
      </c>
      <c r="E344">
        <f>VLOOKUP(C:C, [1]Data!$1:$1048576, 5, FALSE)</f>
        <v>2</v>
      </c>
      <c r="F344" t="s">
        <v>259</v>
      </c>
      <c r="G344" t="s">
        <v>257</v>
      </c>
      <c r="H344">
        <v>7</v>
      </c>
      <c r="I344" t="s">
        <v>292</v>
      </c>
      <c r="J344" t="s">
        <v>318</v>
      </c>
      <c r="K344">
        <v>3</v>
      </c>
      <c r="L344" s="3">
        <v>42907</v>
      </c>
      <c r="M344" t="s">
        <v>178</v>
      </c>
      <c r="N344" s="7">
        <v>4.6231</v>
      </c>
      <c r="O344" t="s">
        <v>181</v>
      </c>
      <c r="P344" t="s">
        <v>195</v>
      </c>
    </row>
    <row r="345" spans="1:16" x14ac:dyDescent="0.2">
      <c r="A345" t="s">
        <v>348</v>
      </c>
      <c r="B345">
        <v>2953</v>
      </c>
      <c r="C345" t="s">
        <v>277</v>
      </c>
      <c r="D345" t="str">
        <f>VLOOKUP(C:C, [1]Data!$1:$1048576, 3,)</f>
        <v>OP</v>
      </c>
      <c r="E345">
        <f>VLOOKUP(C:C, [1]Data!$1:$1048576, 5, FALSE)</f>
        <v>3</v>
      </c>
      <c r="F345" t="s">
        <v>259</v>
      </c>
      <c r="G345" t="s">
        <v>257</v>
      </c>
      <c r="H345">
        <v>6</v>
      </c>
      <c r="I345" t="s">
        <v>292</v>
      </c>
      <c r="J345" t="s">
        <v>317</v>
      </c>
      <c r="K345">
        <v>2</v>
      </c>
      <c r="L345" s="3">
        <v>41436</v>
      </c>
      <c r="M345" t="s">
        <v>128</v>
      </c>
      <c r="N345" s="7">
        <v>10.335800000000001</v>
      </c>
      <c r="O345" t="s">
        <v>1</v>
      </c>
      <c r="P345" t="s">
        <v>95</v>
      </c>
    </row>
    <row r="346" spans="1:16" x14ac:dyDescent="0.2">
      <c r="A346" t="s">
        <v>348</v>
      </c>
      <c r="B346">
        <v>8972</v>
      </c>
      <c r="C346" t="s">
        <v>277</v>
      </c>
      <c r="D346" t="str">
        <f>VLOOKUP(C:C, [1]Data!$1:$1048576, 3,)</f>
        <v>OP</v>
      </c>
      <c r="E346">
        <f>VLOOKUP(C:C, [1]Data!$1:$1048576, 5, FALSE)</f>
        <v>3</v>
      </c>
      <c r="F346" t="s">
        <v>259</v>
      </c>
      <c r="G346" t="s">
        <v>257</v>
      </c>
      <c r="H346">
        <v>6</v>
      </c>
      <c r="I346" t="s">
        <v>292</v>
      </c>
      <c r="J346" t="s">
        <v>317</v>
      </c>
      <c r="K346">
        <v>1</v>
      </c>
      <c r="L346" s="3">
        <v>41437</v>
      </c>
      <c r="M346" t="s">
        <v>141</v>
      </c>
      <c r="N346" s="7">
        <v>16.522200000000002</v>
      </c>
      <c r="O346" t="s">
        <v>145</v>
      </c>
      <c r="P346" t="s">
        <v>146</v>
      </c>
    </row>
    <row r="347" spans="1:16" x14ac:dyDescent="0.2">
      <c r="A347" t="s">
        <v>348</v>
      </c>
      <c r="B347">
        <v>248</v>
      </c>
      <c r="C347" t="s">
        <v>277</v>
      </c>
      <c r="D347" t="str">
        <f>VLOOKUP(C:C, [1]Data!$1:$1048576, 3,)</f>
        <v>OP</v>
      </c>
      <c r="E347">
        <f>VLOOKUP(C:C, [1]Data!$1:$1048576, 5, FALSE)</f>
        <v>3</v>
      </c>
      <c r="F347" t="s">
        <v>259</v>
      </c>
      <c r="G347" t="s">
        <v>257</v>
      </c>
      <c r="H347">
        <v>6</v>
      </c>
      <c r="I347" t="s">
        <v>292</v>
      </c>
      <c r="J347" t="s">
        <v>317</v>
      </c>
      <c r="K347">
        <v>3</v>
      </c>
      <c r="L347" s="3">
        <v>41437</v>
      </c>
      <c r="M347" t="s">
        <v>141</v>
      </c>
      <c r="N347" s="7">
        <v>10.6029</v>
      </c>
      <c r="O347" t="s">
        <v>147</v>
      </c>
      <c r="P347" t="s">
        <v>148</v>
      </c>
    </row>
    <row r="348" spans="1:16" x14ac:dyDescent="0.2">
      <c r="A348" t="s">
        <v>348</v>
      </c>
      <c r="B348">
        <v>7499</v>
      </c>
      <c r="C348" t="s">
        <v>277</v>
      </c>
      <c r="D348" t="str">
        <f>VLOOKUP(C:C, [1]Data!$1:$1048576, 3,)</f>
        <v>OP</v>
      </c>
      <c r="E348">
        <f>VLOOKUP(C:C, [1]Data!$1:$1048576, 5, FALSE)</f>
        <v>3</v>
      </c>
      <c r="F348" t="s">
        <v>259</v>
      </c>
      <c r="G348" t="s">
        <v>257</v>
      </c>
      <c r="H348">
        <v>6</v>
      </c>
      <c r="I348" t="s">
        <v>292</v>
      </c>
      <c r="J348" t="s">
        <v>317</v>
      </c>
      <c r="K348">
        <v>5</v>
      </c>
      <c r="L348" s="3">
        <v>41438</v>
      </c>
      <c r="M348" t="s">
        <v>96</v>
      </c>
      <c r="N348" s="7">
        <v>8.4681999999999995</v>
      </c>
      <c r="O348" t="s">
        <v>94</v>
      </c>
      <c r="P348" t="s">
        <v>95</v>
      </c>
    </row>
    <row r="349" spans="1:16" x14ac:dyDescent="0.2">
      <c r="A349" t="s">
        <v>348</v>
      </c>
      <c r="B349">
        <v>1844</v>
      </c>
      <c r="C349" t="s">
        <v>277</v>
      </c>
      <c r="D349" t="str">
        <f>VLOOKUP(C:C, [1]Data!$1:$1048576, 3,)</f>
        <v>OP</v>
      </c>
      <c r="E349">
        <f>VLOOKUP(C:C, [1]Data!$1:$1048576, 5, FALSE)</f>
        <v>3</v>
      </c>
      <c r="F349" t="s">
        <v>259</v>
      </c>
      <c r="G349" t="s">
        <v>257</v>
      </c>
      <c r="H349">
        <v>6</v>
      </c>
      <c r="I349" t="s">
        <v>292</v>
      </c>
      <c r="J349" t="s">
        <v>317</v>
      </c>
      <c r="K349">
        <v>4</v>
      </c>
      <c r="L349" s="3">
        <v>41442</v>
      </c>
      <c r="M349" t="s">
        <v>40</v>
      </c>
      <c r="N349" s="7">
        <v>5.6726000000000001</v>
      </c>
      <c r="O349" t="s">
        <v>41</v>
      </c>
      <c r="P349" t="s">
        <v>64</v>
      </c>
    </row>
    <row r="350" spans="1:16" x14ac:dyDescent="0.2">
      <c r="A350" t="s">
        <v>348</v>
      </c>
      <c r="B350">
        <v>7499</v>
      </c>
      <c r="C350" t="s">
        <v>277</v>
      </c>
      <c r="D350" t="str">
        <f>VLOOKUP(C:C, [1]Data!$1:$1048576, 3,)</f>
        <v>OP</v>
      </c>
      <c r="E350">
        <f>VLOOKUP(C:C, [1]Data!$1:$1048576, 5, FALSE)</f>
        <v>3</v>
      </c>
      <c r="F350" t="s">
        <v>259</v>
      </c>
      <c r="G350" t="s">
        <v>257</v>
      </c>
      <c r="H350">
        <v>6</v>
      </c>
      <c r="I350" t="s">
        <v>292</v>
      </c>
      <c r="J350" t="s">
        <v>317</v>
      </c>
      <c r="K350">
        <v>5</v>
      </c>
      <c r="L350" s="3">
        <v>41442</v>
      </c>
      <c r="M350" t="s">
        <v>40</v>
      </c>
      <c r="N350" s="7">
        <v>9.1384000000000007</v>
      </c>
      <c r="O350" t="s">
        <v>65</v>
      </c>
      <c r="P350" t="s">
        <v>45</v>
      </c>
    </row>
    <row r="351" spans="1:16" x14ac:dyDescent="0.2">
      <c r="A351" t="s">
        <v>348</v>
      </c>
      <c r="B351">
        <v>9845</v>
      </c>
      <c r="C351" t="s">
        <v>277</v>
      </c>
      <c r="D351" t="str">
        <f>VLOOKUP(C:C, [1]Data!$1:$1048576, 3,)</f>
        <v>OP</v>
      </c>
      <c r="E351">
        <f>VLOOKUP(C:C, [1]Data!$1:$1048576, 5, FALSE)</f>
        <v>3</v>
      </c>
      <c r="F351" t="s">
        <v>259</v>
      </c>
      <c r="G351" t="s">
        <v>257</v>
      </c>
      <c r="H351">
        <v>6</v>
      </c>
      <c r="I351" t="s">
        <v>292</v>
      </c>
      <c r="J351" t="s">
        <v>317</v>
      </c>
      <c r="K351">
        <v>6</v>
      </c>
      <c r="L351" s="3">
        <v>41442</v>
      </c>
      <c r="M351" t="s">
        <v>40</v>
      </c>
      <c r="N351" s="7">
        <v>5.4234</v>
      </c>
      <c r="O351" t="s">
        <v>47</v>
      </c>
      <c r="P351" t="s">
        <v>66</v>
      </c>
    </row>
    <row r="352" spans="1:16" x14ac:dyDescent="0.2">
      <c r="A352" t="s">
        <v>348</v>
      </c>
      <c r="B352">
        <v>1844</v>
      </c>
      <c r="C352" t="s">
        <v>277</v>
      </c>
      <c r="D352" t="str">
        <f>VLOOKUP(C:C, [1]Data!$1:$1048576, 3,)</f>
        <v>OP</v>
      </c>
      <c r="E352">
        <f>VLOOKUP(C:C, [1]Data!$1:$1048576, 5, FALSE)</f>
        <v>3</v>
      </c>
      <c r="F352" t="s">
        <v>259</v>
      </c>
      <c r="G352" t="s">
        <v>257</v>
      </c>
      <c r="H352">
        <v>6</v>
      </c>
      <c r="I352" t="s">
        <v>292</v>
      </c>
      <c r="J352" t="s">
        <v>317</v>
      </c>
      <c r="K352">
        <v>4</v>
      </c>
      <c r="L352" s="3">
        <v>41443</v>
      </c>
      <c r="M352" t="s">
        <v>69</v>
      </c>
      <c r="N352" s="7">
        <v>10.758100000000001</v>
      </c>
      <c r="O352" t="s">
        <v>41</v>
      </c>
      <c r="P352" t="s">
        <v>52</v>
      </c>
    </row>
    <row r="353" spans="1:16" x14ac:dyDescent="0.2">
      <c r="A353" t="s">
        <v>348</v>
      </c>
      <c r="B353">
        <v>1844</v>
      </c>
      <c r="C353" t="s">
        <v>277</v>
      </c>
      <c r="D353" t="str">
        <f>VLOOKUP(C:C, [1]Data!$1:$1048576, 3,)</f>
        <v>OP</v>
      </c>
      <c r="E353">
        <f>VLOOKUP(C:C, [1]Data!$1:$1048576, 5, FALSE)</f>
        <v>3</v>
      </c>
      <c r="F353" t="s">
        <v>259</v>
      </c>
      <c r="G353" t="s">
        <v>257</v>
      </c>
      <c r="H353">
        <v>6</v>
      </c>
      <c r="I353" t="s">
        <v>292</v>
      </c>
      <c r="J353" t="s">
        <v>317</v>
      </c>
      <c r="K353">
        <v>4</v>
      </c>
      <c r="L353" s="3">
        <v>42907</v>
      </c>
      <c r="M353" t="s">
        <v>178</v>
      </c>
      <c r="N353" s="7">
        <v>4.0803000000000003</v>
      </c>
      <c r="O353" t="s">
        <v>181</v>
      </c>
      <c r="P353" t="s">
        <v>189</v>
      </c>
    </row>
    <row r="354" spans="1:16" x14ac:dyDescent="0.2">
      <c r="A354" t="s">
        <v>348</v>
      </c>
      <c r="B354">
        <v>1844</v>
      </c>
      <c r="C354" t="s">
        <v>277</v>
      </c>
      <c r="D354" t="str">
        <f>VLOOKUP(C:C, [1]Data!$1:$1048576, 3,)</f>
        <v>OP</v>
      </c>
      <c r="E354">
        <f>VLOOKUP(C:C, [1]Data!$1:$1048576, 5, FALSE)</f>
        <v>3</v>
      </c>
      <c r="F354" t="s">
        <v>259</v>
      </c>
      <c r="G354" t="s">
        <v>257</v>
      </c>
      <c r="H354">
        <v>6</v>
      </c>
      <c r="I354" t="s">
        <v>292</v>
      </c>
      <c r="J354" t="s">
        <v>317</v>
      </c>
      <c r="K354">
        <v>4</v>
      </c>
      <c r="L354" s="3">
        <v>41448</v>
      </c>
      <c r="M354" s="5" t="s">
        <v>178</v>
      </c>
      <c r="N354" s="7">
        <v>7.5228999999999999</v>
      </c>
      <c r="O354" s="5" t="s">
        <v>181</v>
      </c>
      <c r="P354" s="10" t="s">
        <v>201</v>
      </c>
    </row>
    <row r="355" spans="1:16" x14ac:dyDescent="0.2">
      <c r="A355" t="s">
        <v>348</v>
      </c>
      <c r="B355">
        <v>1844</v>
      </c>
      <c r="C355" t="s">
        <v>277</v>
      </c>
      <c r="D355" t="str">
        <f>VLOOKUP(C:C, [1]Data!$1:$1048576, 3,)</f>
        <v>OP</v>
      </c>
      <c r="E355">
        <f>VLOOKUP(C:C, [1]Data!$1:$1048576, 5, FALSE)</f>
        <v>3</v>
      </c>
      <c r="F355" t="s">
        <v>259</v>
      </c>
      <c r="G355" t="s">
        <v>257</v>
      </c>
      <c r="H355">
        <v>6</v>
      </c>
      <c r="I355" t="s">
        <v>292</v>
      </c>
      <c r="J355" t="s">
        <v>317</v>
      </c>
      <c r="K355">
        <v>4</v>
      </c>
      <c r="L355" s="3">
        <v>41450</v>
      </c>
      <c r="M355" s="5" t="s">
        <v>221</v>
      </c>
      <c r="N355" s="7">
        <v>1.7497</v>
      </c>
      <c r="O355" s="5" t="s">
        <v>181</v>
      </c>
      <c r="P355" s="5" t="s">
        <v>222</v>
      </c>
    </row>
    <row r="356" spans="1:16" x14ac:dyDescent="0.2">
      <c r="A356" t="s">
        <v>348</v>
      </c>
      <c r="B356">
        <v>1844</v>
      </c>
      <c r="C356" t="s">
        <v>277</v>
      </c>
      <c r="D356" t="str">
        <f>VLOOKUP(C:C, [1]Data!$1:$1048576, 3,)</f>
        <v>OP</v>
      </c>
      <c r="E356">
        <f>VLOOKUP(C:C, [1]Data!$1:$1048576, 5, FALSE)</f>
        <v>3</v>
      </c>
      <c r="F356" t="s">
        <v>259</v>
      </c>
      <c r="G356" t="s">
        <v>257</v>
      </c>
      <c r="H356">
        <v>6</v>
      </c>
      <c r="I356" t="s">
        <v>292</v>
      </c>
      <c r="J356" t="s">
        <v>317</v>
      </c>
      <c r="K356">
        <v>4</v>
      </c>
      <c r="L356" s="3">
        <v>41450</v>
      </c>
      <c r="M356" s="5" t="s">
        <v>221</v>
      </c>
      <c r="N356" s="7">
        <v>2.044</v>
      </c>
      <c r="O356" s="5" t="s">
        <v>181</v>
      </c>
      <c r="P356" s="5" t="s">
        <v>223</v>
      </c>
    </row>
    <row r="357" spans="1:16" x14ac:dyDescent="0.2">
      <c r="A357" t="s">
        <v>348</v>
      </c>
      <c r="B357">
        <v>3402</v>
      </c>
      <c r="C357" t="s">
        <v>268</v>
      </c>
      <c r="D357" t="str">
        <f>VLOOKUP(C:C, [1]Data!$1:$1048576, 3,)</f>
        <v>Certified</v>
      </c>
      <c r="E357">
        <f>VLOOKUP(C:C, [1]Data!$1:$1048576, 5, FALSE)</f>
        <v>6</v>
      </c>
      <c r="F357" t="s">
        <v>259</v>
      </c>
      <c r="G357" t="s">
        <v>289</v>
      </c>
      <c r="H357">
        <v>11</v>
      </c>
      <c r="I357" t="s">
        <v>290</v>
      </c>
      <c r="J357" t="s">
        <v>316</v>
      </c>
      <c r="K357">
        <v>3</v>
      </c>
      <c r="L357" s="3">
        <v>41444</v>
      </c>
      <c r="M357" t="s">
        <v>69</v>
      </c>
      <c r="N357" s="7">
        <v>16.963200000000001</v>
      </c>
      <c r="O357" t="s">
        <v>49</v>
      </c>
      <c r="P357" t="s">
        <v>45</v>
      </c>
    </row>
    <row r="358" spans="1:16" x14ac:dyDescent="0.2">
      <c r="A358" t="s">
        <v>348</v>
      </c>
      <c r="B358">
        <v>8415</v>
      </c>
      <c r="C358" t="s">
        <v>268</v>
      </c>
      <c r="D358" t="str">
        <f>VLOOKUP(C:C, [1]Data!$1:$1048576, 3,)</f>
        <v>Certified</v>
      </c>
      <c r="E358">
        <f>VLOOKUP(C:C, [1]Data!$1:$1048576, 5, FALSE)</f>
        <v>6</v>
      </c>
      <c r="F358" t="s">
        <v>259</v>
      </c>
      <c r="G358" t="s">
        <v>289</v>
      </c>
      <c r="H358">
        <v>11</v>
      </c>
      <c r="I358" t="s">
        <v>290</v>
      </c>
      <c r="J358" t="s">
        <v>316</v>
      </c>
      <c r="K358">
        <v>6</v>
      </c>
      <c r="L358" s="3">
        <v>41444</v>
      </c>
      <c r="M358" t="s">
        <v>69</v>
      </c>
      <c r="N358" s="7">
        <v>8.5350000000000001</v>
      </c>
      <c r="O358" t="s">
        <v>43</v>
      </c>
      <c r="P358" t="s">
        <v>44</v>
      </c>
    </row>
    <row r="359" spans="1:16" x14ac:dyDescent="0.2">
      <c r="A359" t="s">
        <v>348</v>
      </c>
      <c r="B359">
        <v>523</v>
      </c>
      <c r="C359" t="s">
        <v>268</v>
      </c>
      <c r="D359" t="str">
        <f>VLOOKUP(C:C, [1]Data!$1:$1048576, 3,)</f>
        <v>Certified</v>
      </c>
      <c r="E359">
        <f>VLOOKUP(C:C, [1]Data!$1:$1048576, 5, FALSE)</f>
        <v>6</v>
      </c>
      <c r="F359" t="s">
        <v>259</v>
      </c>
      <c r="G359" t="s">
        <v>289</v>
      </c>
      <c r="H359">
        <v>11</v>
      </c>
      <c r="I359" t="s">
        <v>290</v>
      </c>
      <c r="J359" t="s">
        <v>316</v>
      </c>
      <c r="K359">
        <v>5</v>
      </c>
      <c r="L359" s="3">
        <v>41444</v>
      </c>
      <c r="M359" t="s">
        <v>3</v>
      </c>
      <c r="N359" s="7">
        <v>7.9199000000000002</v>
      </c>
      <c r="O359" t="s">
        <v>17</v>
      </c>
      <c r="P359" t="s">
        <v>16</v>
      </c>
    </row>
    <row r="360" spans="1:16" x14ac:dyDescent="0.2">
      <c r="A360" t="s">
        <v>348</v>
      </c>
      <c r="B360">
        <v>3734</v>
      </c>
      <c r="C360" t="s">
        <v>268</v>
      </c>
      <c r="D360" t="str">
        <f>VLOOKUP(C:C, [1]Data!$1:$1048576, 3,)</f>
        <v>Certified</v>
      </c>
      <c r="E360">
        <f>VLOOKUP(C:C, [1]Data!$1:$1048576, 5, FALSE)</f>
        <v>6</v>
      </c>
      <c r="F360" t="s">
        <v>259</v>
      </c>
      <c r="G360" t="s">
        <v>289</v>
      </c>
      <c r="H360">
        <v>11</v>
      </c>
      <c r="I360" t="s">
        <v>290</v>
      </c>
      <c r="J360" t="s">
        <v>316</v>
      </c>
      <c r="K360">
        <v>1</v>
      </c>
      <c r="L360" s="3">
        <v>41445</v>
      </c>
      <c r="M360" t="s">
        <v>22</v>
      </c>
      <c r="N360" s="7">
        <v>9.0282</v>
      </c>
      <c r="O360" t="s">
        <v>25</v>
      </c>
      <c r="P360" t="s">
        <v>26</v>
      </c>
    </row>
    <row r="361" spans="1:16" x14ac:dyDescent="0.2">
      <c r="A361" t="s">
        <v>348</v>
      </c>
      <c r="B361">
        <v>944</v>
      </c>
      <c r="C361" t="s">
        <v>268</v>
      </c>
      <c r="D361" t="str">
        <f>VLOOKUP(C:C, [1]Data!$1:$1048576, 3,)</f>
        <v>Certified</v>
      </c>
      <c r="E361">
        <f>VLOOKUP(C:C, [1]Data!$1:$1048576, 5, FALSE)</f>
        <v>6</v>
      </c>
      <c r="F361" t="s">
        <v>259</v>
      </c>
      <c r="G361" t="s">
        <v>289</v>
      </c>
      <c r="H361">
        <v>11</v>
      </c>
      <c r="I361" t="s">
        <v>290</v>
      </c>
      <c r="J361" t="s">
        <v>316</v>
      </c>
      <c r="K361">
        <v>4</v>
      </c>
      <c r="L361" s="3">
        <v>42907</v>
      </c>
      <c r="M361" t="s">
        <v>178</v>
      </c>
      <c r="N361" s="7">
        <v>5.3444000000000003</v>
      </c>
      <c r="O361" t="s">
        <v>179</v>
      </c>
      <c r="P361" t="s">
        <v>184</v>
      </c>
    </row>
    <row r="362" spans="1:16" x14ac:dyDescent="0.2">
      <c r="A362" t="s">
        <v>348</v>
      </c>
      <c r="B362">
        <v>8777</v>
      </c>
      <c r="C362" t="s">
        <v>268</v>
      </c>
      <c r="D362" t="str">
        <f>VLOOKUP(C:C, [1]Data!$1:$1048576, 3,)</f>
        <v>Certified</v>
      </c>
      <c r="E362">
        <f>VLOOKUP(C:C, [1]Data!$1:$1048576, 5, FALSE)</f>
        <v>6</v>
      </c>
      <c r="F362" t="s">
        <v>259</v>
      </c>
      <c r="G362" t="s">
        <v>289</v>
      </c>
      <c r="H362">
        <v>11</v>
      </c>
      <c r="I362" t="s">
        <v>290</v>
      </c>
      <c r="J362" t="s">
        <v>316</v>
      </c>
      <c r="K362">
        <v>2</v>
      </c>
      <c r="L362" s="3">
        <v>42907</v>
      </c>
      <c r="M362" t="s">
        <v>178</v>
      </c>
      <c r="N362" s="7">
        <v>9.5457999999999998</v>
      </c>
      <c r="O362" t="s">
        <v>179</v>
      </c>
      <c r="P362" t="s">
        <v>184</v>
      </c>
    </row>
    <row r="363" spans="1:16" x14ac:dyDescent="0.2">
      <c r="A363" t="s">
        <v>348</v>
      </c>
      <c r="B363">
        <v>523</v>
      </c>
      <c r="C363" t="s">
        <v>268</v>
      </c>
      <c r="D363" t="str">
        <f>VLOOKUP(C:C, [1]Data!$1:$1048576, 3,)</f>
        <v>Certified</v>
      </c>
      <c r="E363">
        <f>VLOOKUP(C:C, [1]Data!$1:$1048576, 5, FALSE)</f>
        <v>6</v>
      </c>
      <c r="F363" t="s">
        <v>259</v>
      </c>
      <c r="G363" t="s">
        <v>289</v>
      </c>
      <c r="H363">
        <v>11</v>
      </c>
      <c r="I363" t="s">
        <v>290</v>
      </c>
      <c r="J363" t="s">
        <v>316</v>
      </c>
      <c r="K363">
        <v>5</v>
      </c>
      <c r="L363" s="3">
        <v>42907</v>
      </c>
      <c r="M363" t="s">
        <v>178</v>
      </c>
      <c r="N363" s="7">
        <v>4.8987999999999996</v>
      </c>
      <c r="O363" t="s">
        <v>181</v>
      </c>
      <c r="P363" t="s">
        <v>189</v>
      </c>
    </row>
    <row r="364" spans="1:16" x14ac:dyDescent="0.2">
      <c r="A364" t="s">
        <v>348</v>
      </c>
      <c r="B364">
        <v>3402</v>
      </c>
      <c r="C364" t="s">
        <v>268</v>
      </c>
      <c r="D364" t="str">
        <f>VLOOKUP(C:C, [1]Data!$1:$1048576, 3,)</f>
        <v>Certified</v>
      </c>
      <c r="E364">
        <f>VLOOKUP(C:C, [1]Data!$1:$1048576, 5, FALSE)</f>
        <v>6</v>
      </c>
      <c r="F364" t="s">
        <v>259</v>
      </c>
      <c r="G364" t="s">
        <v>289</v>
      </c>
      <c r="H364">
        <v>11</v>
      </c>
      <c r="I364" t="s">
        <v>290</v>
      </c>
      <c r="J364" t="s">
        <v>316</v>
      </c>
      <c r="K364">
        <v>3</v>
      </c>
      <c r="L364" s="3">
        <v>41447</v>
      </c>
      <c r="M364" t="s">
        <v>178</v>
      </c>
      <c r="N364" s="7">
        <v>12.3466</v>
      </c>
      <c r="O364" t="s">
        <v>179</v>
      </c>
      <c r="P364" t="s">
        <v>184</v>
      </c>
    </row>
    <row r="365" spans="1:16" x14ac:dyDescent="0.2">
      <c r="A365" t="s">
        <v>348</v>
      </c>
      <c r="B365">
        <v>3734</v>
      </c>
      <c r="C365" t="s">
        <v>268</v>
      </c>
      <c r="D365" t="str">
        <f>VLOOKUP(C:C, [1]Data!$1:$1048576, 3,)</f>
        <v>Certified</v>
      </c>
      <c r="E365">
        <f>VLOOKUP(C:C, [1]Data!$1:$1048576, 5, FALSE)</f>
        <v>6</v>
      </c>
      <c r="F365" t="s">
        <v>259</v>
      </c>
      <c r="G365" t="s">
        <v>289</v>
      </c>
      <c r="H365">
        <v>11</v>
      </c>
      <c r="I365" t="s">
        <v>290</v>
      </c>
      <c r="J365" t="s">
        <v>316</v>
      </c>
      <c r="K365">
        <v>1</v>
      </c>
      <c r="L365" s="3">
        <v>41447</v>
      </c>
      <c r="M365" t="s">
        <v>178</v>
      </c>
      <c r="N365" s="7">
        <v>11.058999999999999</v>
      </c>
      <c r="O365" t="s">
        <v>181</v>
      </c>
      <c r="P365" t="s">
        <v>205</v>
      </c>
    </row>
    <row r="366" spans="1:16" x14ac:dyDescent="0.2">
      <c r="A366" t="s">
        <v>348</v>
      </c>
      <c r="B366">
        <v>722</v>
      </c>
      <c r="C366" t="s">
        <v>285</v>
      </c>
      <c r="D366" t="str">
        <f>VLOOKUP(C:C, [1]Data!$1:$1048576, 3,)</f>
        <v>Certified</v>
      </c>
      <c r="E366">
        <f>VLOOKUP(C:C, [1]Data!$1:$1048576, 5, FALSE)</f>
        <v>6</v>
      </c>
      <c r="F366" t="s">
        <v>259</v>
      </c>
      <c r="G366" t="s">
        <v>289</v>
      </c>
      <c r="H366">
        <v>5</v>
      </c>
      <c r="I366" t="s">
        <v>290</v>
      </c>
      <c r="J366" t="s">
        <v>316</v>
      </c>
      <c r="K366">
        <v>2</v>
      </c>
      <c r="L366" s="3">
        <v>41450</v>
      </c>
      <c r="M366" s="5" t="s">
        <v>221</v>
      </c>
      <c r="N366" s="7">
        <v>4.2743000000000002</v>
      </c>
      <c r="O366" s="5" t="s">
        <v>179</v>
      </c>
      <c r="P366" s="5" t="s">
        <v>184</v>
      </c>
    </row>
    <row r="367" spans="1:16" x14ac:dyDescent="0.2">
      <c r="A367" t="s">
        <v>348</v>
      </c>
      <c r="B367">
        <v>8674</v>
      </c>
      <c r="C367" t="s">
        <v>285</v>
      </c>
      <c r="D367" t="str">
        <f>VLOOKUP(C:C, [1]Data!$1:$1048576, 3,)</f>
        <v>Certified</v>
      </c>
      <c r="E367">
        <f>VLOOKUP(C:C, [1]Data!$1:$1048576, 5, FALSE)</f>
        <v>6</v>
      </c>
      <c r="F367" t="s">
        <v>259</v>
      </c>
      <c r="G367" t="s">
        <v>289</v>
      </c>
      <c r="H367">
        <v>5</v>
      </c>
      <c r="I367" t="s">
        <v>290</v>
      </c>
      <c r="J367" t="s">
        <v>316</v>
      </c>
      <c r="K367">
        <v>3</v>
      </c>
      <c r="L367" s="3">
        <v>41450</v>
      </c>
      <c r="M367" s="5" t="s">
        <v>221</v>
      </c>
      <c r="N367" s="7">
        <v>4.5871000000000004</v>
      </c>
      <c r="O367" s="5" t="s">
        <v>179</v>
      </c>
      <c r="P367" s="5" t="s">
        <v>184</v>
      </c>
    </row>
    <row r="368" spans="1:16" x14ac:dyDescent="0.2">
      <c r="A368" t="s">
        <v>348</v>
      </c>
      <c r="B368">
        <v>4057</v>
      </c>
      <c r="C368" t="s">
        <v>285</v>
      </c>
      <c r="D368" t="str">
        <f>VLOOKUP(C:C, [1]Data!$1:$1048576, 3,)</f>
        <v>Certified</v>
      </c>
      <c r="E368">
        <f>VLOOKUP(C:C, [1]Data!$1:$1048576, 5, FALSE)</f>
        <v>6</v>
      </c>
      <c r="F368" t="s">
        <v>259</v>
      </c>
      <c r="G368" t="s">
        <v>289</v>
      </c>
      <c r="H368">
        <v>5</v>
      </c>
      <c r="I368" t="s">
        <v>290</v>
      </c>
      <c r="J368" t="s">
        <v>316</v>
      </c>
      <c r="K368">
        <v>4</v>
      </c>
      <c r="L368" s="3">
        <v>41451</v>
      </c>
      <c r="M368" s="5" t="s">
        <v>221</v>
      </c>
      <c r="N368" s="7">
        <v>11.6784</v>
      </c>
      <c r="O368" s="5" t="s">
        <v>179</v>
      </c>
      <c r="P368" s="5" t="s">
        <v>184</v>
      </c>
    </row>
    <row r="369" spans="1:16" x14ac:dyDescent="0.2">
      <c r="A369" t="s">
        <v>348</v>
      </c>
      <c r="B369">
        <v>4057</v>
      </c>
      <c r="C369" t="s">
        <v>285</v>
      </c>
      <c r="D369" t="str">
        <f>VLOOKUP(C:C, [1]Data!$1:$1048576, 3,)</f>
        <v>Certified</v>
      </c>
      <c r="E369">
        <f>VLOOKUP(C:C, [1]Data!$1:$1048576, 5, FALSE)</f>
        <v>6</v>
      </c>
      <c r="F369" t="s">
        <v>259</v>
      </c>
      <c r="G369" t="s">
        <v>289</v>
      </c>
      <c r="H369">
        <v>5</v>
      </c>
      <c r="I369" t="s">
        <v>290</v>
      </c>
      <c r="J369" t="s">
        <v>316</v>
      </c>
      <c r="K369">
        <v>4</v>
      </c>
      <c r="L369" s="3">
        <v>41451</v>
      </c>
      <c r="M369" s="5" t="s">
        <v>221</v>
      </c>
      <c r="N369" s="7">
        <v>14.1694</v>
      </c>
      <c r="O369" s="5" t="s">
        <v>179</v>
      </c>
      <c r="P369" s="5" t="s">
        <v>184</v>
      </c>
    </row>
    <row r="370" spans="1:16" x14ac:dyDescent="0.2">
      <c r="A370" t="s">
        <v>348</v>
      </c>
      <c r="B370">
        <v>6457</v>
      </c>
      <c r="C370" t="s">
        <v>285</v>
      </c>
      <c r="D370" t="str">
        <f>VLOOKUP(C:C, [1]Data!$1:$1048576, 3,)</f>
        <v>Certified</v>
      </c>
      <c r="E370">
        <f>VLOOKUP(C:C, [1]Data!$1:$1048576, 5, FALSE)</f>
        <v>6</v>
      </c>
      <c r="F370" t="s">
        <v>259</v>
      </c>
      <c r="G370" t="s">
        <v>289</v>
      </c>
      <c r="H370">
        <v>5</v>
      </c>
      <c r="I370" t="s">
        <v>290</v>
      </c>
      <c r="J370" t="s">
        <v>316</v>
      </c>
      <c r="K370">
        <v>6</v>
      </c>
      <c r="L370" s="3">
        <v>41452</v>
      </c>
      <c r="M370" s="5" t="s">
        <v>221</v>
      </c>
      <c r="N370" s="7">
        <v>8.0451999999999995</v>
      </c>
      <c r="O370" s="5" t="s">
        <v>179</v>
      </c>
      <c r="P370" s="5" t="s">
        <v>184</v>
      </c>
    </row>
    <row r="371" spans="1:16" x14ac:dyDescent="0.2">
      <c r="A371" t="s">
        <v>348</v>
      </c>
      <c r="B371">
        <v>8572</v>
      </c>
      <c r="C371" t="s">
        <v>285</v>
      </c>
      <c r="D371" t="str">
        <f>VLOOKUP(C:C, [1]Data!$1:$1048576, 3,)</f>
        <v>Certified</v>
      </c>
      <c r="E371">
        <f>VLOOKUP(C:C, [1]Data!$1:$1048576, 5, FALSE)</f>
        <v>6</v>
      </c>
      <c r="F371" t="s">
        <v>259</v>
      </c>
      <c r="G371" t="s">
        <v>289</v>
      </c>
      <c r="H371">
        <v>5</v>
      </c>
      <c r="I371" t="s">
        <v>290</v>
      </c>
      <c r="J371" t="s">
        <v>316</v>
      </c>
      <c r="K371">
        <v>5</v>
      </c>
      <c r="L371" s="3">
        <v>41452</v>
      </c>
      <c r="M371" s="5" t="s">
        <v>221</v>
      </c>
      <c r="N371" s="7">
        <v>7.8249000000000004</v>
      </c>
      <c r="O371" s="5" t="s">
        <v>179</v>
      </c>
      <c r="P371" s="5" t="s">
        <v>184</v>
      </c>
    </row>
    <row r="372" spans="1:16" x14ac:dyDescent="0.2">
      <c r="A372" t="s">
        <v>348</v>
      </c>
      <c r="B372">
        <v>8572</v>
      </c>
      <c r="C372" t="s">
        <v>285</v>
      </c>
      <c r="D372" t="str">
        <f>VLOOKUP(C:C, [1]Data!$1:$1048576, 3,)</f>
        <v>Certified</v>
      </c>
      <c r="E372">
        <f>VLOOKUP(C:C, [1]Data!$1:$1048576, 5, FALSE)</f>
        <v>6</v>
      </c>
      <c r="F372" t="s">
        <v>259</v>
      </c>
      <c r="G372" t="s">
        <v>289</v>
      </c>
      <c r="H372">
        <v>5</v>
      </c>
      <c r="I372" t="s">
        <v>290</v>
      </c>
      <c r="J372" t="s">
        <v>316</v>
      </c>
      <c r="K372">
        <v>5</v>
      </c>
      <c r="L372" s="3">
        <v>41452</v>
      </c>
      <c r="M372" s="5" t="s">
        <v>221</v>
      </c>
      <c r="N372" s="7">
        <v>8.4764999999999997</v>
      </c>
      <c r="O372" s="5" t="s">
        <v>179</v>
      </c>
      <c r="P372" s="5" t="s">
        <v>184</v>
      </c>
    </row>
    <row r="373" spans="1:16" x14ac:dyDescent="0.2">
      <c r="A373" t="s">
        <v>348</v>
      </c>
      <c r="B373">
        <v>722</v>
      </c>
      <c r="C373" t="s">
        <v>285</v>
      </c>
      <c r="D373" t="str">
        <f>VLOOKUP(C:C, [1]Data!$1:$1048576, 3,)</f>
        <v>Certified</v>
      </c>
      <c r="E373">
        <f>VLOOKUP(C:C, [1]Data!$1:$1048576, 5, FALSE)</f>
        <v>6</v>
      </c>
      <c r="F373" t="s">
        <v>259</v>
      </c>
      <c r="G373" t="s">
        <v>289</v>
      </c>
      <c r="H373">
        <v>5</v>
      </c>
      <c r="I373" t="s">
        <v>290</v>
      </c>
      <c r="J373" t="s">
        <v>316</v>
      </c>
      <c r="K373">
        <v>2</v>
      </c>
      <c r="L373" s="3">
        <v>41453</v>
      </c>
      <c r="M373" s="5" t="s">
        <v>221</v>
      </c>
      <c r="N373" s="7">
        <v>5.4210000000000003</v>
      </c>
      <c r="O373" s="5" t="s">
        <v>179</v>
      </c>
      <c r="P373" s="5" t="s">
        <v>184</v>
      </c>
    </row>
    <row r="374" spans="1:16" x14ac:dyDescent="0.2">
      <c r="A374" t="s">
        <v>348</v>
      </c>
      <c r="B374">
        <v>5035</v>
      </c>
      <c r="C374" t="s">
        <v>285</v>
      </c>
      <c r="D374" t="str">
        <f>VLOOKUP(C:C, [1]Data!$1:$1048576, 3,)</f>
        <v>Certified</v>
      </c>
      <c r="E374">
        <f>VLOOKUP(C:C, [1]Data!$1:$1048576, 5, FALSE)</f>
        <v>6</v>
      </c>
      <c r="F374" t="s">
        <v>259</v>
      </c>
      <c r="G374" t="s">
        <v>289</v>
      </c>
      <c r="H374">
        <v>5</v>
      </c>
      <c r="I374" t="s">
        <v>290</v>
      </c>
      <c r="J374" t="s">
        <v>316</v>
      </c>
      <c r="K374">
        <v>1</v>
      </c>
      <c r="L374" s="3">
        <v>41456</v>
      </c>
      <c r="M374" s="5" t="s">
        <v>178</v>
      </c>
      <c r="N374" s="7">
        <v>1.7210000000000001</v>
      </c>
      <c r="O374" s="5" t="s">
        <v>181</v>
      </c>
      <c r="P374" s="5" t="s">
        <v>186</v>
      </c>
    </row>
    <row r="375" spans="1:16" x14ac:dyDescent="0.2">
      <c r="A375" t="s">
        <v>348</v>
      </c>
      <c r="B375">
        <v>4066</v>
      </c>
      <c r="C375" t="s">
        <v>278</v>
      </c>
      <c r="D375" t="str">
        <f>VLOOKUP(C:C, [1]Data!$1:$1048576, 3,)</f>
        <v>Certified</v>
      </c>
      <c r="E375">
        <f>VLOOKUP(C:C, [1]Data!$1:$1048576, 5, FALSE)</f>
        <v>7</v>
      </c>
      <c r="F375" t="s">
        <v>259</v>
      </c>
      <c r="G375" t="s">
        <v>257</v>
      </c>
      <c r="H375">
        <v>4</v>
      </c>
      <c r="I375" t="s">
        <v>292</v>
      </c>
      <c r="J375" t="s">
        <v>318</v>
      </c>
      <c r="K375">
        <v>1</v>
      </c>
      <c r="L375" s="3">
        <v>41442</v>
      </c>
      <c r="M375" t="s">
        <v>40</v>
      </c>
      <c r="N375" s="7">
        <v>14.299200000000001</v>
      </c>
      <c r="O375" t="s">
        <v>41</v>
      </c>
      <c r="P375" t="s">
        <v>63</v>
      </c>
    </row>
    <row r="376" spans="1:16" x14ac:dyDescent="0.2">
      <c r="A376" t="s">
        <v>348</v>
      </c>
      <c r="B376">
        <v>2617</v>
      </c>
      <c r="C376" t="s">
        <v>278</v>
      </c>
      <c r="D376" t="str">
        <f>VLOOKUP(C:C, [1]Data!$1:$1048576, 3,)</f>
        <v>Certified</v>
      </c>
      <c r="E376">
        <f>VLOOKUP(C:C, [1]Data!$1:$1048576, 5, FALSE)</f>
        <v>7</v>
      </c>
      <c r="F376" t="s">
        <v>259</v>
      </c>
      <c r="G376" t="s">
        <v>257</v>
      </c>
      <c r="H376">
        <v>4</v>
      </c>
      <c r="I376" t="s">
        <v>292</v>
      </c>
      <c r="J376" t="s">
        <v>318</v>
      </c>
      <c r="K376">
        <v>3</v>
      </c>
      <c r="L376" s="3">
        <v>41443</v>
      </c>
      <c r="M376" t="s">
        <v>69</v>
      </c>
      <c r="N376" s="7">
        <v>7.8125999999999998</v>
      </c>
      <c r="O376" t="s">
        <v>41</v>
      </c>
      <c r="P376" t="s">
        <v>70</v>
      </c>
    </row>
    <row r="377" spans="1:16" x14ac:dyDescent="0.2">
      <c r="A377" t="s">
        <v>348</v>
      </c>
      <c r="B377">
        <v>2617</v>
      </c>
      <c r="C377" t="s">
        <v>278</v>
      </c>
      <c r="D377" t="str">
        <f>VLOOKUP(C:C, [1]Data!$1:$1048576, 3,)</f>
        <v>Certified</v>
      </c>
      <c r="E377">
        <f>VLOOKUP(C:C, [1]Data!$1:$1048576, 5, FALSE)</f>
        <v>7</v>
      </c>
      <c r="F377" t="s">
        <v>259</v>
      </c>
      <c r="G377" t="s">
        <v>257</v>
      </c>
      <c r="H377">
        <v>4</v>
      </c>
      <c r="I377" t="s">
        <v>292</v>
      </c>
      <c r="J377" t="s">
        <v>318</v>
      </c>
      <c r="K377">
        <v>3</v>
      </c>
      <c r="L377" s="3">
        <v>41443</v>
      </c>
      <c r="M377" t="s">
        <v>69</v>
      </c>
      <c r="N377" s="7">
        <v>7.6474000000000002</v>
      </c>
      <c r="O377" t="s">
        <v>71</v>
      </c>
      <c r="P377" t="s">
        <v>45</v>
      </c>
    </row>
    <row r="378" spans="1:16" x14ac:dyDescent="0.2">
      <c r="A378" t="s">
        <v>348</v>
      </c>
      <c r="B378">
        <v>7099</v>
      </c>
      <c r="C378" t="s">
        <v>278</v>
      </c>
      <c r="D378" t="str">
        <f>VLOOKUP(C:C, [1]Data!$1:$1048576, 3,)</f>
        <v>Certified</v>
      </c>
      <c r="E378">
        <f>VLOOKUP(C:C, [1]Data!$1:$1048576, 5, FALSE)</f>
        <v>7</v>
      </c>
      <c r="F378" t="s">
        <v>259</v>
      </c>
      <c r="G378" t="s">
        <v>257</v>
      </c>
      <c r="H378">
        <v>4</v>
      </c>
      <c r="I378" t="s">
        <v>292</v>
      </c>
      <c r="J378" t="s">
        <v>318</v>
      </c>
      <c r="K378">
        <v>4</v>
      </c>
      <c r="L378" s="3">
        <v>41443</v>
      </c>
      <c r="M378" t="s">
        <v>69</v>
      </c>
      <c r="N378" s="7">
        <v>9.31</v>
      </c>
      <c r="O378" t="s">
        <v>49</v>
      </c>
      <c r="P378" t="s">
        <v>45</v>
      </c>
    </row>
    <row r="379" spans="1:16" x14ac:dyDescent="0.2">
      <c r="A379" t="s">
        <v>348</v>
      </c>
      <c r="B379">
        <v>4066</v>
      </c>
      <c r="C379" t="s">
        <v>278</v>
      </c>
      <c r="D379" t="str">
        <f>VLOOKUP(C:C, [1]Data!$1:$1048576, 3,)</f>
        <v>Certified</v>
      </c>
      <c r="E379">
        <f>VLOOKUP(C:C, [1]Data!$1:$1048576, 5, FALSE)</f>
        <v>7</v>
      </c>
      <c r="F379" t="s">
        <v>259</v>
      </c>
      <c r="G379" t="s">
        <v>257</v>
      </c>
      <c r="H379">
        <v>4</v>
      </c>
      <c r="I379" t="s">
        <v>292</v>
      </c>
      <c r="J379" t="s">
        <v>318</v>
      </c>
      <c r="K379">
        <v>1</v>
      </c>
      <c r="L379" s="3">
        <v>41443</v>
      </c>
      <c r="M379" t="s">
        <v>69</v>
      </c>
      <c r="N379" s="7">
        <v>7.3920000000000003</v>
      </c>
      <c r="O379" t="s">
        <v>57</v>
      </c>
      <c r="P379" t="s">
        <v>75</v>
      </c>
    </row>
    <row r="380" spans="1:16" x14ac:dyDescent="0.2">
      <c r="A380" t="s">
        <v>348</v>
      </c>
      <c r="B380">
        <v>5184</v>
      </c>
      <c r="C380" t="s">
        <v>278</v>
      </c>
      <c r="D380" t="str">
        <f>VLOOKUP(C:C, [1]Data!$1:$1048576, 3,)</f>
        <v>Certified</v>
      </c>
      <c r="E380">
        <f>VLOOKUP(C:C, [1]Data!$1:$1048576, 5, FALSE)</f>
        <v>7</v>
      </c>
      <c r="F380" t="s">
        <v>259</v>
      </c>
      <c r="G380" t="s">
        <v>257</v>
      </c>
      <c r="H380">
        <v>4</v>
      </c>
      <c r="I380" t="s">
        <v>292</v>
      </c>
      <c r="J380" t="s">
        <v>318</v>
      </c>
      <c r="K380">
        <v>6</v>
      </c>
      <c r="L380" s="3">
        <v>41444</v>
      </c>
      <c r="M380" t="s">
        <v>3</v>
      </c>
      <c r="N380" s="7">
        <v>4.3727999999999998</v>
      </c>
      <c r="O380" t="s">
        <v>11</v>
      </c>
      <c r="P380" t="s">
        <v>19</v>
      </c>
    </row>
    <row r="381" spans="1:16" x14ac:dyDescent="0.2">
      <c r="A381" t="s">
        <v>348</v>
      </c>
      <c r="B381">
        <v>4882</v>
      </c>
      <c r="C381" t="s">
        <v>278</v>
      </c>
      <c r="D381" t="str">
        <f>VLOOKUP(C:C, [1]Data!$1:$1048576, 3,)</f>
        <v>Certified</v>
      </c>
      <c r="E381">
        <f>VLOOKUP(C:C, [1]Data!$1:$1048576, 5, FALSE)</f>
        <v>7</v>
      </c>
      <c r="F381" t="s">
        <v>259</v>
      </c>
      <c r="G381" t="s">
        <v>257</v>
      </c>
      <c r="H381">
        <v>4</v>
      </c>
      <c r="I381" t="s">
        <v>292</v>
      </c>
      <c r="J381" t="s">
        <v>318</v>
      </c>
      <c r="K381">
        <v>2</v>
      </c>
      <c r="L381" s="3">
        <v>41444</v>
      </c>
      <c r="M381" t="s">
        <v>3</v>
      </c>
      <c r="N381" s="7">
        <v>12.1281</v>
      </c>
      <c r="O381" t="s">
        <v>20</v>
      </c>
      <c r="P381" t="s">
        <v>21</v>
      </c>
    </row>
    <row r="382" spans="1:16" x14ac:dyDescent="0.2">
      <c r="A382" t="s">
        <v>348</v>
      </c>
      <c r="B382">
        <v>2506</v>
      </c>
      <c r="C382" t="s">
        <v>286</v>
      </c>
      <c r="D382" t="str">
        <f>VLOOKUP(C:C, [1]Data!$1:$1048576, 3,)</f>
        <v>Certified</v>
      </c>
      <c r="E382">
        <f>VLOOKUP(C:C, [1]Data!$1:$1048576, 5, FALSE)</f>
        <v>9</v>
      </c>
      <c r="F382" t="s">
        <v>259</v>
      </c>
      <c r="G382" t="s">
        <v>257</v>
      </c>
      <c r="H382">
        <v>11</v>
      </c>
      <c r="I382" t="s">
        <v>292</v>
      </c>
      <c r="J382" t="s">
        <v>316</v>
      </c>
      <c r="K382">
        <v>6</v>
      </c>
      <c r="L382" s="3">
        <v>41454</v>
      </c>
      <c r="M382" s="5" t="s">
        <v>221</v>
      </c>
      <c r="N382" s="7">
        <v>7.9744999999999999</v>
      </c>
      <c r="O382" s="5" t="s">
        <v>179</v>
      </c>
      <c r="P382" s="5" t="s">
        <v>184</v>
      </c>
    </row>
    <row r="383" spans="1:16" x14ac:dyDescent="0.2">
      <c r="A383" t="s">
        <v>348</v>
      </c>
      <c r="B383">
        <v>518</v>
      </c>
      <c r="C383" t="s">
        <v>286</v>
      </c>
      <c r="D383" t="str">
        <f>VLOOKUP(C:C, [1]Data!$1:$1048576, 3,)</f>
        <v>Certified</v>
      </c>
      <c r="E383">
        <f>VLOOKUP(C:C, [1]Data!$1:$1048576, 5, FALSE)</f>
        <v>9</v>
      </c>
      <c r="F383" t="s">
        <v>259</v>
      </c>
      <c r="G383" t="s">
        <v>257</v>
      </c>
      <c r="H383">
        <v>11</v>
      </c>
      <c r="I383" t="s">
        <v>292</v>
      </c>
      <c r="J383" t="s">
        <v>316</v>
      </c>
      <c r="K383">
        <v>5</v>
      </c>
      <c r="L383" s="3">
        <v>41456</v>
      </c>
      <c r="M383" s="5" t="s">
        <v>178</v>
      </c>
      <c r="N383" s="7">
        <v>4.6866000000000003</v>
      </c>
      <c r="O383" s="5" t="s">
        <v>179</v>
      </c>
      <c r="P383" s="5" t="s">
        <v>184</v>
      </c>
    </row>
    <row r="384" spans="1:16" x14ac:dyDescent="0.2">
      <c r="A384" t="s">
        <v>348</v>
      </c>
      <c r="B384">
        <v>1156</v>
      </c>
      <c r="C384" t="s">
        <v>286</v>
      </c>
      <c r="D384" t="str">
        <f>VLOOKUP(C:C, [1]Data!$1:$1048576, 3,)</f>
        <v>Certified</v>
      </c>
      <c r="E384">
        <f>VLOOKUP(C:C, [1]Data!$1:$1048576, 5, FALSE)</f>
        <v>9</v>
      </c>
      <c r="F384" t="s">
        <v>259</v>
      </c>
      <c r="G384" t="s">
        <v>257</v>
      </c>
      <c r="H384">
        <v>11</v>
      </c>
      <c r="I384" t="s">
        <v>292</v>
      </c>
      <c r="J384" t="s">
        <v>316</v>
      </c>
      <c r="K384">
        <v>2</v>
      </c>
      <c r="L384" s="3">
        <v>41456</v>
      </c>
      <c r="M384" s="5" t="s">
        <v>178</v>
      </c>
      <c r="N384" s="7">
        <v>7.9119000000000002</v>
      </c>
      <c r="O384" s="5" t="s">
        <v>179</v>
      </c>
      <c r="P384" s="5" t="s">
        <v>184</v>
      </c>
    </row>
    <row r="385" spans="1:16" x14ac:dyDescent="0.2">
      <c r="A385" t="s">
        <v>348</v>
      </c>
      <c r="B385">
        <v>267</v>
      </c>
      <c r="C385" t="s">
        <v>286</v>
      </c>
      <c r="D385" t="str">
        <f>VLOOKUP(C:C, [1]Data!$1:$1048576, 3,)</f>
        <v>Certified</v>
      </c>
      <c r="E385">
        <f>VLOOKUP(C:C, [1]Data!$1:$1048576, 5, FALSE)</f>
        <v>9</v>
      </c>
      <c r="F385" t="s">
        <v>259</v>
      </c>
      <c r="G385" t="s">
        <v>257</v>
      </c>
      <c r="H385">
        <v>11</v>
      </c>
      <c r="I385" t="s">
        <v>292</v>
      </c>
      <c r="J385" t="s">
        <v>316</v>
      </c>
      <c r="K385">
        <v>3</v>
      </c>
      <c r="L385" s="3">
        <v>41456</v>
      </c>
      <c r="M385" s="5" t="s">
        <v>178</v>
      </c>
      <c r="N385" s="7">
        <v>6.8837999999999999</v>
      </c>
      <c r="O385" s="5" t="s">
        <v>179</v>
      </c>
      <c r="P385" s="5" t="s">
        <v>184</v>
      </c>
    </row>
    <row r="386" spans="1:16" x14ac:dyDescent="0.2">
      <c r="A386" t="s">
        <v>348</v>
      </c>
      <c r="B386">
        <v>267</v>
      </c>
      <c r="C386" t="s">
        <v>286</v>
      </c>
      <c r="D386" t="str">
        <f>VLOOKUP(C:C, [1]Data!$1:$1048576, 3,)</f>
        <v>Certified</v>
      </c>
      <c r="E386">
        <f>VLOOKUP(C:C, [1]Data!$1:$1048576, 5, FALSE)</f>
        <v>9</v>
      </c>
      <c r="F386" t="s">
        <v>259</v>
      </c>
      <c r="G386" t="s">
        <v>257</v>
      </c>
      <c r="H386">
        <v>11</v>
      </c>
      <c r="I386" t="s">
        <v>292</v>
      </c>
      <c r="J386" t="s">
        <v>316</v>
      </c>
      <c r="K386">
        <v>3</v>
      </c>
      <c r="L386" s="3">
        <v>41457</v>
      </c>
      <c r="M386" s="5" t="s">
        <v>221</v>
      </c>
      <c r="N386" s="7">
        <v>6.3034999999999997</v>
      </c>
      <c r="O386" s="5" t="s">
        <v>179</v>
      </c>
      <c r="P386" s="5" t="s">
        <v>184</v>
      </c>
    </row>
    <row r="387" spans="1:16" x14ac:dyDescent="0.2">
      <c r="A387" t="s">
        <v>348</v>
      </c>
      <c r="B387">
        <v>267</v>
      </c>
      <c r="C387" t="s">
        <v>286</v>
      </c>
      <c r="D387" t="str">
        <f>VLOOKUP(C:C, [1]Data!$1:$1048576, 3,)</f>
        <v>Certified</v>
      </c>
      <c r="E387">
        <f>VLOOKUP(C:C, [1]Data!$1:$1048576, 5, FALSE)</f>
        <v>9</v>
      </c>
      <c r="F387" t="s">
        <v>259</v>
      </c>
      <c r="G387" t="s">
        <v>257</v>
      </c>
      <c r="H387">
        <v>11</v>
      </c>
      <c r="I387" t="s">
        <v>292</v>
      </c>
      <c r="J387" t="s">
        <v>316</v>
      </c>
      <c r="K387">
        <v>3</v>
      </c>
      <c r="L387" s="3">
        <v>41459</v>
      </c>
      <c r="M387" s="5" t="s">
        <v>221</v>
      </c>
      <c r="N387" s="7">
        <v>6.9595000000000002</v>
      </c>
      <c r="O387" s="5" t="s">
        <v>179</v>
      </c>
      <c r="P387" s="5" t="s">
        <v>184</v>
      </c>
    </row>
    <row r="388" spans="1:16" x14ac:dyDescent="0.2">
      <c r="A388" t="s">
        <v>348</v>
      </c>
      <c r="B388">
        <v>281</v>
      </c>
      <c r="C388" t="s">
        <v>282</v>
      </c>
      <c r="D388" t="str">
        <f>VLOOKUP(C:C, [1]Data!$1:$1048576, 3,)</f>
        <v>Certified</v>
      </c>
      <c r="E388">
        <f>VLOOKUP(C:C, [1]Data!$1:$1048576, 5, FALSE)</f>
        <v>9</v>
      </c>
      <c r="F388" t="s">
        <v>259</v>
      </c>
      <c r="G388" t="s">
        <v>257</v>
      </c>
      <c r="H388">
        <v>10</v>
      </c>
      <c r="I388" t="s">
        <v>291</v>
      </c>
      <c r="J388" t="s">
        <v>316</v>
      </c>
      <c r="K388">
        <v>4</v>
      </c>
      <c r="L388" s="3">
        <v>41443</v>
      </c>
      <c r="M388" t="s">
        <v>69</v>
      </c>
      <c r="N388" s="7">
        <v>11.6807</v>
      </c>
      <c r="O388" t="s">
        <v>56</v>
      </c>
      <c r="P388" t="s">
        <v>44</v>
      </c>
    </row>
    <row r="389" spans="1:16" x14ac:dyDescent="0.2">
      <c r="A389" t="s">
        <v>348</v>
      </c>
      <c r="B389">
        <v>2706</v>
      </c>
      <c r="C389" t="s">
        <v>282</v>
      </c>
      <c r="D389" t="str">
        <f>VLOOKUP(C:C, [1]Data!$1:$1048576, 3,)</f>
        <v>Certified</v>
      </c>
      <c r="E389">
        <f>VLOOKUP(C:C, [1]Data!$1:$1048576, 5, FALSE)</f>
        <v>9</v>
      </c>
      <c r="F389" t="s">
        <v>259</v>
      </c>
      <c r="G389" t="s">
        <v>257</v>
      </c>
      <c r="H389">
        <v>10</v>
      </c>
      <c r="I389" t="s">
        <v>291</v>
      </c>
      <c r="J389" t="s">
        <v>316</v>
      </c>
      <c r="K389">
        <v>1</v>
      </c>
      <c r="L389" s="3">
        <v>41444</v>
      </c>
      <c r="M389" t="s">
        <v>69</v>
      </c>
      <c r="N389" s="7">
        <v>16.471599999999999</v>
      </c>
      <c r="O389" t="s">
        <v>49</v>
      </c>
      <c r="P389" t="s">
        <v>44</v>
      </c>
    </row>
    <row r="390" spans="1:16" x14ac:dyDescent="0.2">
      <c r="A390" t="s">
        <v>348</v>
      </c>
      <c r="B390">
        <v>2706</v>
      </c>
      <c r="C390" t="s">
        <v>282</v>
      </c>
      <c r="D390" t="str">
        <f>VLOOKUP(C:C, [1]Data!$1:$1048576, 3,)</f>
        <v>Certified</v>
      </c>
      <c r="E390">
        <f>VLOOKUP(C:C, [1]Data!$1:$1048576, 5, FALSE)</f>
        <v>9</v>
      </c>
      <c r="F390" t="s">
        <v>259</v>
      </c>
      <c r="G390" t="s">
        <v>257</v>
      </c>
      <c r="H390">
        <v>10</v>
      </c>
      <c r="I390" t="s">
        <v>291</v>
      </c>
      <c r="J390" t="s">
        <v>316</v>
      </c>
      <c r="K390">
        <v>1</v>
      </c>
      <c r="L390" s="3">
        <v>41444</v>
      </c>
      <c r="M390" t="s">
        <v>69</v>
      </c>
      <c r="N390" s="7">
        <v>15.444800000000001</v>
      </c>
      <c r="O390" t="s">
        <v>57</v>
      </c>
      <c r="P390" t="s">
        <v>34</v>
      </c>
    </row>
    <row r="391" spans="1:16" x14ac:dyDescent="0.2">
      <c r="A391" t="s">
        <v>348</v>
      </c>
      <c r="B391">
        <v>3048</v>
      </c>
      <c r="C391" t="s">
        <v>282</v>
      </c>
      <c r="D391" t="str">
        <f>VLOOKUP(C:C, [1]Data!$1:$1048576, 3,)</f>
        <v>Certified</v>
      </c>
      <c r="E391">
        <f>VLOOKUP(C:C, [1]Data!$1:$1048576, 5, FALSE)</f>
        <v>9</v>
      </c>
      <c r="F391" t="s">
        <v>259</v>
      </c>
      <c r="G391" t="s">
        <v>257</v>
      </c>
      <c r="H391">
        <v>10</v>
      </c>
      <c r="I391" t="s">
        <v>291</v>
      </c>
      <c r="J391" t="s">
        <v>316</v>
      </c>
      <c r="K391">
        <v>5</v>
      </c>
      <c r="L391" s="3">
        <v>41444</v>
      </c>
      <c r="M391" t="s">
        <v>171</v>
      </c>
      <c r="N391" s="7">
        <v>17.791699999999999</v>
      </c>
      <c r="O391" t="s">
        <v>174</v>
      </c>
      <c r="P391" t="s">
        <v>175</v>
      </c>
    </row>
    <row r="392" spans="1:16" x14ac:dyDescent="0.2">
      <c r="A392" t="s">
        <v>348</v>
      </c>
      <c r="B392">
        <v>3046</v>
      </c>
      <c r="C392" t="s">
        <v>282</v>
      </c>
      <c r="D392" t="str">
        <f>VLOOKUP(C:C, [1]Data!$1:$1048576, 3,)</f>
        <v>Certified</v>
      </c>
      <c r="E392">
        <f>VLOOKUP(C:C, [1]Data!$1:$1048576, 5, FALSE)</f>
        <v>9</v>
      </c>
      <c r="F392" t="s">
        <v>259</v>
      </c>
      <c r="G392" t="s">
        <v>257</v>
      </c>
      <c r="H392">
        <v>10</v>
      </c>
      <c r="I392" t="s">
        <v>291</v>
      </c>
      <c r="J392" t="s">
        <v>316</v>
      </c>
      <c r="K392">
        <v>6</v>
      </c>
      <c r="L392" s="3">
        <v>41444</v>
      </c>
      <c r="M392" t="s">
        <v>171</v>
      </c>
      <c r="N392" s="7">
        <v>6.1566999999999998</v>
      </c>
      <c r="O392" t="s">
        <v>172</v>
      </c>
      <c r="P392" t="s">
        <v>110</v>
      </c>
    </row>
    <row r="393" spans="1:16" x14ac:dyDescent="0.2">
      <c r="A393" t="s">
        <v>348</v>
      </c>
      <c r="B393">
        <v>4265</v>
      </c>
      <c r="C393" t="s">
        <v>282</v>
      </c>
      <c r="D393" t="str">
        <f>VLOOKUP(C:C, [1]Data!$1:$1048576, 3,)</f>
        <v>Certified</v>
      </c>
      <c r="E393">
        <f>VLOOKUP(C:C, [1]Data!$1:$1048576, 5, FALSE)</f>
        <v>9</v>
      </c>
      <c r="F393" t="s">
        <v>259</v>
      </c>
      <c r="G393" t="s">
        <v>257</v>
      </c>
      <c r="H393">
        <v>10</v>
      </c>
      <c r="I393" t="s">
        <v>291</v>
      </c>
      <c r="J393" t="s">
        <v>316</v>
      </c>
      <c r="K393">
        <v>3</v>
      </c>
      <c r="L393" s="3">
        <v>42907</v>
      </c>
      <c r="M393" t="s">
        <v>178</v>
      </c>
      <c r="N393" s="7">
        <v>11.001300000000001</v>
      </c>
      <c r="O393" t="s">
        <v>181</v>
      </c>
      <c r="P393" t="s">
        <v>183</v>
      </c>
    </row>
    <row r="394" spans="1:16" x14ac:dyDescent="0.2">
      <c r="A394" t="s">
        <v>348</v>
      </c>
      <c r="B394">
        <v>4035</v>
      </c>
      <c r="C394" t="s">
        <v>282</v>
      </c>
      <c r="D394" t="str">
        <f>VLOOKUP(C:C, [1]Data!$1:$1048576, 3,)</f>
        <v>Certified</v>
      </c>
      <c r="E394">
        <f>VLOOKUP(C:C, [1]Data!$1:$1048576, 5, FALSE)</f>
        <v>9</v>
      </c>
      <c r="F394" t="s">
        <v>259</v>
      </c>
      <c r="G394" t="s">
        <v>257</v>
      </c>
      <c r="H394">
        <v>10</v>
      </c>
      <c r="I394" t="s">
        <v>291</v>
      </c>
      <c r="J394" t="s">
        <v>316</v>
      </c>
      <c r="K394">
        <v>2</v>
      </c>
      <c r="L394" s="3">
        <v>42907</v>
      </c>
      <c r="M394" t="s">
        <v>178</v>
      </c>
      <c r="N394" s="7">
        <v>16.728100000000001</v>
      </c>
      <c r="O394" t="s">
        <v>179</v>
      </c>
      <c r="P394" t="s">
        <v>184</v>
      </c>
    </row>
    <row r="395" spans="1:16" x14ac:dyDescent="0.2">
      <c r="A395" t="s">
        <v>348</v>
      </c>
      <c r="B395">
        <v>3046</v>
      </c>
      <c r="C395" t="s">
        <v>282</v>
      </c>
      <c r="D395" t="str">
        <f>VLOOKUP(C:C, [1]Data!$1:$1048576, 3,)</f>
        <v>Certified</v>
      </c>
      <c r="E395">
        <f>VLOOKUP(C:C, [1]Data!$1:$1048576, 5, FALSE)</f>
        <v>9</v>
      </c>
      <c r="F395" t="s">
        <v>259</v>
      </c>
      <c r="G395" t="s">
        <v>257</v>
      </c>
      <c r="H395">
        <v>10</v>
      </c>
      <c r="I395" t="s">
        <v>291</v>
      </c>
      <c r="J395" t="s">
        <v>316</v>
      </c>
      <c r="K395">
        <v>6</v>
      </c>
      <c r="L395" s="3">
        <v>42907</v>
      </c>
      <c r="M395" t="s">
        <v>178</v>
      </c>
      <c r="N395" s="7">
        <v>7.3075000000000001</v>
      </c>
      <c r="O395" t="s">
        <v>179</v>
      </c>
      <c r="P395" t="s">
        <v>184</v>
      </c>
    </row>
    <row r="396" spans="1:16" x14ac:dyDescent="0.2">
      <c r="A396" t="s">
        <v>348</v>
      </c>
      <c r="B396">
        <v>4265</v>
      </c>
      <c r="C396" t="s">
        <v>282</v>
      </c>
      <c r="D396" t="str">
        <f>VLOOKUP(C:C, [1]Data!$1:$1048576, 3,)</f>
        <v>Certified</v>
      </c>
      <c r="E396">
        <f>VLOOKUP(C:C, [1]Data!$1:$1048576, 5, FALSE)</f>
        <v>9</v>
      </c>
      <c r="F396" t="s">
        <v>259</v>
      </c>
      <c r="G396" t="s">
        <v>257</v>
      </c>
      <c r="H396">
        <v>10</v>
      </c>
      <c r="I396" t="s">
        <v>291</v>
      </c>
      <c r="J396" t="s">
        <v>316</v>
      </c>
      <c r="K396">
        <v>3</v>
      </c>
      <c r="L396" s="3">
        <v>42907</v>
      </c>
      <c r="M396" t="s">
        <v>178</v>
      </c>
      <c r="N396" s="7">
        <v>9.2606999999999999</v>
      </c>
      <c r="O396" t="s">
        <v>179</v>
      </c>
      <c r="P396" t="s">
        <v>184</v>
      </c>
    </row>
    <row r="397" spans="1:16" x14ac:dyDescent="0.2">
      <c r="A397" t="s">
        <v>348</v>
      </c>
      <c r="B397">
        <v>3046</v>
      </c>
      <c r="C397" t="s">
        <v>282</v>
      </c>
      <c r="D397" t="str">
        <f>VLOOKUP(C:C, [1]Data!$1:$1048576, 3,)</f>
        <v>Certified</v>
      </c>
      <c r="E397">
        <f>VLOOKUP(C:C, [1]Data!$1:$1048576, 5, FALSE)</f>
        <v>9</v>
      </c>
      <c r="F397" t="s">
        <v>259</v>
      </c>
      <c r="G397" t="s">
        <v>257</v>
      </c>
      <c r="H397">
        <v>10</v>
      </c>
      <c r="I397" t="s">
        <v>291</v>
      </c>
      <c r="J397" t="s">
        <v>316</v>
      </c>
      <c r="K397">
        <v>6</v>
      </c>
      <c r="L397" s="3">
        <v>42907</v>
      </c>
      <c r="M397" t="s">
        <v>178</v>
      </c>
      <c r="N397" s="7">
        <v>3.4619</v>
      </c>
      <c r="O397" t="s">
        <v>179</v>
      </c>
      <c r="P397" t="s">
        <v>184</v>
      </c>
    </row>
    <row r="398" spans="1:16" x14ac:dyDescent="0.2">
      <c r="A398" t="s">
        <v>348</v>
      </c>
      <c r="B398">
        <v>2706</v>
      </c>
      <c r="C398" t="s">
        <v>282</v>
      </c>
      <c r="D398" t="str">
        <f>VLOOKUP(C:C, [1]Data!$1:$1048576, 3,)</f>
        <v>Certified</v>
      </c>
      <c r="E398">
        <f>VLOOKUP(C:C, [1]Data!$1:$1048576, 5, FALSE)</f>
        <v>9</v>
      </c>
      <c r="F398" t="s">
        <v>259</v>
      </c>
      <c r="G398" t="s">
        <v>257</v>
      </c>
      <c r="H398">
        <v>10</v>
      </c>
      <c r="I398" t="s">
        <v>291</v>
      </c>
      <c r="J398" t="s">
        <v>316</v>
      </c>
      <c r="K398">
        <v>1</v>
      </c>
      <c r="L398" s="3">
        <v>42907</v>
      </c>
      <c r="M398" t="s">
        <v>178</v>
      </c>
      <c r="N398" s="7">
        <v>6.9462999999999999</v>
      </c>
      <c r="O398" t="s">
        <v>181</v>
      </c>
      <c r="P398" t="s">
        <v>199</v>
      </c>
    </row>
    <row r="399" spans="1:16" x14ac:dyDescent="0.2">
      <c r="A399" t="s">
        <v>348</v>
      </c>
      <c r="B399">
        <v>2706</v>
      </c>
      <c r="C399" t="s">
        <v>282</v>
      </c>
      <c r="D399" t="str">
        <f>VLOOKUP(C:C, [1]Data!$1:$1048576, 3,)</f>
        <v>Certified</v>
      </c>
      <c r="E399">
        <f>VLOOKUP(C:C, [1]Data!$1:$1048576, 5, FALSE)</f>
        <v>9</v>
      </c>
      <c r="F399" t="s">
        <v>259</v>
      </c>
      <c r="G399" t="s">
        <v>257</v>
      </c>
      <c r="H399">
        <v>10</v>
      </c>
      <c r="I399" t="s">
        <v>291</v>
      </c>
      <c r="J399" t="s">
        <v>316</v>
      </c>
      <c r="K399">
        <v>1</v>
      </c>
      <c r="L399" s="3">
        <v>42907</v>
      </c>
      <c r="M399" t="s">
        <v>178</v>
      </c>
      <c r="N399" s="7">
        <v>6.6957000000000004</v>
      </c>
      <c r="O399" t="s">
        <v>181</v>
      </c>
      <c r="P399" t="s">
        <v>200</v>
      </c>
    </row>
    <row r="400" spans="1:16" x14ac:dyDescent="0.2">
      <c r="A400" t="s">
        <v>348</v>
      </c>
      <c r="B400">
        <v>2706</v>
      </c>
      <c r="C400" t="s">
        <v>282</v>
      </c>
      <c r="D400" t="str">
        <f>VLOOKUP(C:C, [1]Data!$1:$1048576, 3,)</f>
        <v>Certified</v>
      </c>
      <c r="E400">
        <f>VLOOKUP(C:C, [1]Data!$1:$1048576, 5, FALSE)</f>
        <v>9</v>
      </c>
      <c r="F400" t="s">
        <v>259</v>
      </c>
      <c r="G400" t="s">
        <v>257</v>
      </c>
      <c r="H400">
        <v>10</v>
      </c>
      <c r="I400" t="s">
        <v>291</v>
      </c>
      <c r="J400" t="s">
        <v>316</v>
      </c>
      <c r="K400">
        <v>1</v>
      </c>
      <c r="L400" s="3">
        <v>41447</v>
      </c>
      <c r="M400" t="s">
        <v>178</v>
      </c>
      <c r="N400" s="7">
        <v>9.2685999999999993</v>
      </c>
      <c r="O400" t="s">
        <v>181</v>
      </c>
      <c r="P400" t="s">
        <v>193</v>
      </c>
    </row>
    <row r="401" spans="1:16" x14ac:dyDescent="0.2">
      <c r="A401" t="s">
        <v>348</v>
      </c>
      <c r="B401">
        <v>4035</v>
      </c>
      <c r="C401" t="s">
        <v>282</v>
      </c>
      <c r="D401" t="str">
        <f>VLOOKUP(C:C, [1]Data!$1:$1048576, 3,)</f>
        <v>Certified</v>
      </c>
      <c r="E401">
        <f>VLOOKUP(C:C, [1]Data!$1:$1048576, 5, FALSE)</f>
        <v>9</v>
      </c>
      <c r="F401" t="s">
        <v>259</v>
      </c>
      <c r="G401" t="s">
        <v>257</v>
      </c>
      <c r="H401">
        <v>10</v>
      </c>
      <c r="I401" t="s">
        <v>291</v>
      </c>
      <c r="J401" t="s">
        <v>316</v>
      </c>
      <c r="K401">
        <v>2</v>
      </c>
      <c r="L401" s="3">
        <v>41447</v>
      </c>
      <c r="M401" t="s">
        <v>178</v>
      </c>
      <c r="N401" s="9">
        <v>12.841699999999999</v>
      </c>
      <c r="O401" t="s">
        <v>179</v>
      </c>
      <c r="P401" t="s">
        <v>184</v>
      </c>
    </row>
    <row r="402" spans="1:16" x14ac:dyDescent="0.2">
      <c r="A402" t="s">
        <v>348</v>
      </c>
      <c r="B402">
        <v>3046</v>
      </c>
      <c r="C402" t="s">
        <v>282</v>
      </c>
      <c r="D402" t="str">
        <f>VLOOKUP(C:C, [1]Data!$1:$1048576, 3,)</f>
        <v>Certified</v>
      </c>
      <c r="E402">
        <f>VLOOKUP(C:C, [1]Data!$1:$1048576, 5, FALSE)</f>
        <v>9</v>
      </c>
      <c r="F402" t="s">
        <v>259</v>
      </c>
      <c r="G402" t="s">
        <v>257</v>
      </c>
      <c r="H402">
        <v>10</v>
      </c>
      <c r="I402" t="s">
        <v>291</v>
      </c>
      <c r="J402" t="s">
        <v>316</v>
      </c>
      <c r="K402">
        <v>6</v>
      </c>
      <c r="L402" s="3">
        <v>41448</v>
      </c>
      <c r="M402" s="5" t="s">
        <v>178</v>
      </c>
      <c r="N402" s="7">
        <v>1.1145</v>
      </c>
      <c r="O402" s="5" t="s">
        <v>181</v>
      </c>
      <c r="P402" s="5" t="s">
        <v>214</v>
      </c>
    </row>
    <row r="403" spans="1:16" x14ac:dyDescent="0.2">
      <c r="A403" t="s">
        <v>348</v>
      </c>
      <c r="B403">
        <v>4418</v>
      </c>
      <c r="C403" t="s">
        <v>271</v>
      </c>
      <c r="D403" t="str">
        <f>VLOOKUP(C:C, [1]Data!$1:$1048576, 3,)</f>
        <v>Certified</v>
      </c>
      <c r="E403">
        <f>VLOOKUP(C:C, [1]Data!$1:$1048576, 5, FALSE)</f>
        <v>9</v>
      </c>
      <c r="F403" t="s">
        <v>259</v>
      </c>
      <c r="G403" t="s">
        <v>257</v>
      </c>
      <c r="H403">
        <v>1</v>
      </c>
      <c r="I403" t="s">
        <v>291</v>
      </c>
      <c r="J403" t="s">
        <v>316</v>
      </c>
      <c r="K403">
        <v>5</v>
      </c>
      <c r="L403" s="3">
        <v>41449</v>
      </c>
      <c r="M403" s="5" t="s">
        <v>178</v>
      </c>
      <c r="N403" s="7">
        <v>3.3024</v>
      </c>
      <c r="O403" s="5" t="s">
        <v>179</v>
      </c>
      <c r="P403" s="5" t="s">
        <v>184</v>
      </c>
    </row>
    <row r="404" spans="1:16" x14ac:dyDescent="0.2">
      <c r="A404" t="s">
        <v>348</v>
      </c>
      <c r="B404">
        <v>4418</v>
      </c>
      <c r="C404" t="s">
        <v>271</v>
      </c>
      <c r="D404" t="str">
        <f>VLOOKUP(C:C, [1]Data!$1:$1048576, 3,)</f>
        <v>Certified</v>
      </c>
      <c r="E404">
        <f>VLOOKUP(C:C, [1]Data!$1:$1048576, 5, FALSE)</f>
        <v>9</v>
      </c>
      <c r="F404" t="s">
        <v>259</v>
      </c>
      <c r="G404" t="s">
        <v>257</v>
      </c>
      <c r="H404">
        <v>1</v>
      </c>
      <c r="I404" t="s">
        <v>291</v>
      </c>
      <c r="J404" t="s">
        <v>316</v>
      </c>
      <c r="K404">
        <v>5</v>
      </c>
      <c r="L404" s="3">
        <v>41449</v>
      </c>
      <c r="M404" s="5" t="s">
        <v>178</v>
      </c>
      <c r="N404" s="7">
        <v>4.9032999999999998</v>
      </c>
      <c r="O404" s="5" t="s">
        <v>179</v>
      </c>
      <c r="P404" s="5" t="s">
        <v>184</v>
      </c>
    </row>
    <row r="405" spans="1:16" x14ac:dyDescent="0.2">
      <c r="A405" t="s">
        <v>348</v>
      </c>
      <c r="B405">
        <v>4122</v>
      </c>
      <c r="C405" t="s">
        <v>271</v>
      </c>
      <c r="D405" t="str">
        <f>VLOOKUP(C:C, [1]Data!$1:$1048576, 3,)</f>
        <v>Certified</v>
      </c>
      <c r="E405">
        <f>VLOOKUP(C:C, [1]Data!$1:$1048576, 5, FALSE)</f>
        <v>9</v>
      </c>
      <c r="F405" t="s">
        <v>259</v>
      </c>
      <c r="G405" t="s">
        <v>257</v>
      </c>
      <c r="H405">
        <v>1</v>
      </c>
      <c r="I405" t="s">
        <v>291</v>
      </c>
      <c r="J405" t="s">
        <v>316</v>
      </c>
      <c r="K405">
        <v>6</v>
      </c>
      <c r="L405" s="3">
        <v>41449</v>
      </c>
      <c r="M405" s="5" t="s">
        <v>178</v>
      </c>
      <c r="N405" s="7">
        <v>6.8544999999999998</v>
      </c>
      <c r="O405" s="5" t="s">
        <v>179</v>
      </c>
      <c r="P405" s="5" t="s">
        <v>184</v>
      </c>
    </row>
    <row r="406" spans="1:16" x14ac:dyDescent="0.2">
      <c r="A406" t="s">
        <v>348</v>
      </c>
      <c r="B406">
        <v>4122</v>
      </c>
      <c r="C406" t="s">
        <v>271</v>
      </c>
      <c r="D406" t="str">
        <f>VLOOKUP(C:C, [1]Data!$1:$1048576, 3,)</f>
        <v>Certified</v>
      </c>
      <c r="E406">
        <f>VLOOKUP(C:C, [1]Data!$1:$1048576, 5, FALSE)</f>
        <v>9</v>
      </c>
      <c r="F406" t="s">
        <v>259</v>
      </c>
      <c r="G406" t="s">
        <v>257</v>
      </c>
      <c r="H406">
        <v>1</v>
      </c>
      <c r="I406" t="s">
        <v>291</v>
      </c>
      <c r="J406" t="s">
        <v>316</v>
      </c>
      <c r="K406">
        <v>6</v>
      </c>
      <c r="L406" s="3">
        <v>41449</v>
      </c>
      <c r="M406" s="5" t="s">
        <v>178</v>
      </c>
      <c r="N406" s="7">
        <v>8.3423999999999996</v>
      </c>
      <c r="O406" s="5" t="s">
        <v>179</v>
      </c>
      <c r="P406" s="5" t="s">
        <v>184</v>
      </c>
    </row>
    <row r="407" spans="1:16" x14ac:dyDescent="0.2">
      <c r="A407" t="s">
        <v>348</v>
      </c>
      <c r="B407">
        <v>3212</v>
      </c>
      <c r="C407" t="s">
        <v>271</v>
      </c>
      <c r="D407" t="str">
        <f>VLOOKUP(C:C, [1]Data!$1:$1048576, 3,)</f>
        <v>Certified</v>
      </c>
      <c r="E407">
        <f>VLOOKUP(C:C, [1]Data!$1:$1048576, 5, FALSE)</f>
        <v>9</v>
      </c>
      <c r="F407" t="s">
        <v>259</v>
      </c>
      <c r="G407" t="s">
        <v>257</v>
      </c>
      <c r="H407">
        <v>1</v>
      </c>
      <c r="I407" t="s">
        <v>291</v>
      </c>
      <c r="J407" t="s">
        <v>316</v>
      </c>
      <c r="K407">
        <v>1</v>
      </c>
      <c r="L407" s="3">
        <v>41449</v>
      </c>
      <c r="M407" s="5" t="s">
        <v>178</v>
      </c>
      <c r="N407" s="7">
        <v>5.3529999999999998</v>
      </c>
      <c r="O407" s="5" t="s">
        <v>179</v>
      </c>
      <c r="P407" s="5" t="s">
        <v>184</v>
      </c>
    </row>
    <row r="408" spans="1:16" x14ac:dyDescent="0.2">
      <c r="A408" t="s">
        <v>348</v>
      </c>
      <c r="B408">
        <v>6970</v>
      </c>
      <c r="C408" t="s">
        <v>271</v>
      </c>
      <c r="D408" t="str">
        <f>VLOOKUP(C:C, [1]Data!$1:$1048576, 3,)</f>
        <v>Certified</v>
      </c>
      <c r="E408">
        <f>VLOOKUP(C:C, [1]Data!$1:$1048576, 5, FALSE)</f>
        <v>9</v>
      </c>
      <c r="F408" t="s">
        <v>259</v>
      </c>
      <c r="G408" t="s">
        <v>257</v>
      </c>
      <c r="H408">
        <v>1</v>
      </c>
      <c r="I408" t="s">
        <v>291</v>
      </c>
      <c r="J408" t="s">
        <v>316</v>
      </c>
      <c r="K408">
        <v>3</v>
      </c>
      <c r="L408" s="3">
        <v>41449</v>
      </c>
      <c r="M408" s="5" t="s">
        <v>178</v>
      </c>
      <c r="N408" s="7">
        <v>12.418799999999999</v>
      </c>
      <c r="O408" s="5" t="s">
        <v>181</v>
      </c>
      <c r="P408" s="5" t="s">
        <v>185</v>
      </c>
    </row>
    <row r="409" spans="1:16" x14ac:dyDescent="0.2">
      <c r="A409" t="s">
        <v>348</v>
      </c>
      <c r="B409">
        <v>8264</v>
      </c>
      <c r="C409" t="s">
        <v>271</v>
      </c>
      <c r="D409" t="str">
        <f>VLOOKUP(C:C, [1]Data!$1:$1048576, 3,)</f>
        <v>Certified</v>
      </c>
      <c r="E409">
        <f>VLOOKUP(C:C, [1]Data!$1:$1048576, 5, FALSE)</f>
        <v>9</v>
      </c>
      <c r="F409" t="s">
        <v>259</v>
      </c>
      <c r="G409" t="s">
        <v>257</v>
      </c>
      <c r="H409">
        <v>1</v>
      </c>
      <c r="I409" t="s">
        <v>291</v>
      </c>
      <c r="J409" t="s">
        <v>316</v>
      </c>
      <c r="K409">
        <v>2</v>
      </c>
      <c r="L409" s="3">
        <v>41450</v>
      </c>
      <c r="M409" s="5" t="s">
        <v>221</v>
      </c>
      <c r="N409" s="7">
        <v>7.3136999999999999</v>
      </c>
      <c r="O409" s="5" t="s">
        <v>179</v>
      </c>
      <c r="P409" s="5" t="s">
        <v>184</v>
      </c>
    </row>
    <row r="410" spans="1:16" x14ac:dyDescent="0.2">
      <c r="A410" t="s">
        <v>348</v>
      </c>
      <c r="B410">
        <v>4418</v>
      </c>
      <c r="C410" t="s">
        <v>271</v>
      </c>
      <c r="D410" t="str">
        <f>VLOOKUP(C:C, [1]Data!$1:$1048576, 3,)</f>
        <v>Certified</v>
      </c>
      <c r="E410">
        <f>VLOOKUP(C:C, [1]Data!$1:$1048576, 5, FALSE)</f>
        <v>9</v>
      </c>
      <c r="F410" t="s">
        <v>259</v>
      </c>
      <c r="G410" t="s">
        <v>257</v>
      </c>
      <c r="H410">
        <v>1</v>
      </c>
      <c r="I410" t="s">
        <v>291</v>
      </c>
      <c r="J410" t="s">
        <v>316</v>
      </c>
      <c r="K410">
        <v>5</v>
      </c>
      <c r="L410" s="3">
        <v>41451</v>
      </c>
      <c r="M410" s="5" t="s">
        <v>221</v>
      </c>
      <c r="N410" s="7">
        <v>8.7957999999999998</v>
      </c>
      <c r="O410" s="5" t="s">
        <v>179</v>
      </c>
      <c r="P410" s="5" t="s">
        <v>184</v>
      </c>
    </row>
    <row r="411" spans="1:16" x14ac:dyDescent="0.2">
      <c r="A411" t="s">
        <v>348</v>
      </c>
      <c r="B411">
        <v>9544</v>
      </c>
      <c r="C411" t="s">
        <v>271</v>
      </c>
      <c r="D411" t="str">
        <f>VLOOKUP(C:C, [1]Data!$1:$1048576, 3,)</f>
        <v>Certified</v>
      </c>
      <c r="E411">
        <f>VLOOKUP(C:C, [1]Data!$1:$1048576, 5, FALSE)</f>
        <v>9</v>
      </c>
      <c r="F411" t="s">
        <v>259</v>
      </c>
      <c r="G411" t="s">
        <v>257</v>
      </c>
      <c r="H411">
        <v>1</v>
      </c>
      <c r="I411" t="s">
        <v>291</v>
      </c>
      <c r="J411" t="s">
        <v>316</v>
      </c>
      <c r="K411">
        <v>4</v>
      </c>
      <c r="L411" s="3">
        <v>41451</v>
      </c>
      <c r="M411" s="5" t="s">
        <v>221</v>
      </c>
      <c r="N411" s="7">
        <v>9.9039999999999999</v>
      </c>
      <c r="O411" s="5" t="s">
        <v>179</v>
      </c>
      <c r="P411" s="5" t="s">
        <v>184</v>
      </c>
    </row>
    <row r="412" spans="1:16" x14ac:dyDescent="0.2">
      <c r="A412" t="s">
        <v>348</v>
      </c>
      <c r="B412">
        <v>9544</v>
      </c>
      <c r="C412" t="s">
        <v>271</v>
      </c>
      <c r="D412" t="str">
        <f>VLOOKUP(C:C, [1]Data!$1:$1048576, 3,)</f>
        <v>Certified</v>
      </c>
      <c r="E412">
        <f>VLOOKUP(C:C, [1]Data!$1:$1048576, 5, FALSE)</f>
        <v>9</v>
      </c>
      <c r="F412" t="s">
        <v>259</v>
      </c>
      <c r="G412" t="s">
        <v>257</v>
      </c>
      <c r="H412">
        <v>1</v>
      </c>
      <c r="I412" t="s">
        <v>291</v>
      </c>
      <c r="J412" t="s">
        <v>316</v>
      </c>
      <c r="K412">
        <v>4</v>
      </c>
      <c r="L412" s="3">
        <v>41452</v>
      </c>
      <c r="M412" s="5" t="s">
        <v>221</v>
      </c>
      <c r="N412" s="7">
        <v>5.2268999999999997</v>
      </c>
      <c r="O412" s="5" t="s">
        <v>179</v>
      </c>
      <c r="P412" s="5" t="s">
        <v>184</v>
      </c>
    </row>
    <row r="413" spans="1:16" x14ac:dyDescent="0.2">
      <c r="A413" t="s">
        <v>348</v>
      </c>
      <c r="B413">
        <v>4418</v>
      </c>
      <c r="C413" t="s">
        <v>271</v>
      </c>
      <c r="D413" t="str">
        <f>VLOOKUP(C:C, [1]Data!$1:$1048576, 3,)</f>
        <v>Certified</v>
      </c>
      <c r="E413">
        <f>VLOOKUP(C:C, [1]Data!$1:$1048576, 5, FALSE)</f>
        <v>9</v>
      </c>
      <c r="F413" t="s">
        <v>259</v>
      </c>
      <c r="G413" t="s">
        <v>257</v>
      </c>
      <c r="H413">
        <v>1</v>
      </c>
      <c r="I413" t="s">
        <v>291</v>
      </c>
      <c r="J413" t="s">
        <v>316</v>
      </c>
      <c r="K413">
        <v>5</v>
      </c>
      <c r="L413" s="3">
        <v>41452</v>
      </c>
      <c r="M413" s="5" t="s">
        <v>221</v>
      </c>
      <c r="N413" s="7">
        <v>6.2183999999999999</v>
      </c>
      <c r="O413" s="5" t="s">
        <v>179</v>
      </c>
      <c r="P413" s="5" t="s">
        <v>184</v>
      </c>
    </row>
    <row r="414" spans="1:16" x14ac:dyDescent="0.2">
      <c r="A414" t="s">
        <v>348</v>
      </c>
      <c r="B414">
        <v>6970</v>
      </c>
      <c r="C414" t="s">
        <v>271</v>
      </c>
      <c r="D414" t="str">
        <f>VLOOKUP(C:C, [1]Data!$1:$1048576, 3,)</f>
        <v>Certified</v>
      </c>
      <c r="E414">
        <f>VLOOKUP(C:C, [1]Data!$1:$1048576, 5, FALSE)</f>
        <v>9</v>
      </c>
      <c r="F414" t="s">
        <v>259</v>
      </c>
      <c r="G414" t="s">
        <v>257</v>
      </c>
      <c r="H414">
        <v>1</v>
      </c>
      <c r="I414" t="s">
        <v>291</v>
      </c>
      <c r="J414" t="s">
        <v>316</v>
      </c>
      <c r="K414">
        <v>3</v>
      </c>
      <c r="L414" s="3">
        <v>41452</v>
      </c>
      <c r="M414" s="5" t="s">
        <v>221</v>
      </c>
      <c r="N414" s="7">
        <v>4.7891000000000004</v>
      </c>
      <c r="O414" s="5" t="s">
        <v>179</v>
      </c>
      <c r="P414" s="5" t="s">
        <v>184</v>
      </c>
    </row>
    <row r="415" spans="1:16" x14ac:dyDescent="0.2">
      <c r="A415" t="s">
        <v>348</v>
      </c>
      <c r="B415">
        <v>2209</v>
      </c>
      <c r="C415" t="s">
        <v>284</v>
      </c>
      <c r="D415" t="str">
        <f>VLOOKUP(C:C, [1]Data!$1:$1048576, 3,)</f>
        <v>Certified</v>
      </c>
      <c r="E415">
        <f>VLOOKUP(C:C, [1]Data!$1:$1048576, 5, FALSE)</f>
        <v>12</v>
      </c>
      <c r="F415" t="s">
        <v>259</v>
      </c>
      <c r="G415" t="s">
        <v>257</v>
      </c>
      <c r="H415">
        <v>5</v>
      </c>
      <c r="I415" t="s">
        <v>292</v>
      </c>
      <c r="J415" t="s">
        <v>316</v>
      </c>
      <c r="K415">
        <v>6</v>
      </c>
      <c r="L415" s="3">
        <v>41450</v>
      </c>
      <c r="M415" s="5" t="s">
        <v>221</v>
      </c>
      <c r="N415" s="7">
        <v>5.1901000000000002</v>
      </c>
      <c r="O415" s="5" t="s">
        <v>181</v>
      </c>
      <c r="P415" s="5" t="s">
        <v>226</v>
      </c>
    </row>
    <row r="416" spans="1:16" x14ac:dyDescent="0.2">
      <c r="A416" t="s">
        <v>348</v>
      </c>
      <c r="B416">
        <v>102</v>
      </c>
      <c r="C416" t="s">
        <v>284</v>
      </c>
      <c r="D416" t="str">
        <f>VLOOKUP(C:C, [1]Data!$1:$1048576, 3,)</f>
        <v>Certified</v>
      </c>
      <c r="E416">
        <f>VLOOKUP(C:C, [1]Data!$1:$1048576, 5, FALSE)</f>
        <v>12</v>
      </c>
      <c r="F416" t="s">
        <v>259</v>
      </c>
      <c r="G416" t="s">
        <v>257</v>
      </c>
      <c r="H416">
        <v>5</v>
      </c>
      <c r="I416" t="s">
        <v>292</v>
      </c>
      <c r="J416" t="s">
        <v>316</v>
      </c>
      <c r="K416">
        <v>4</v>
      </c>
      <c r="L416" s="3">
        <v>41450</v>
      </c>
      <c r="M416" s="5" t="s">
        <v>221</v>
      </c>
      <c r="N416" s="7">
        <v>4.6871</v>
      </c>
      <c r="O416" s="5" t="s">
        <v>179</v>
      </c>
      <c r="P416" s="5" t="s">
        <v>184</v>
      </c>
    </row>
    <row r="417" spans="1:16" x14ac:dyDescent="0.2">
      <c r="A417" t="s">
        <v>348</v>
      </c>
      <c r="B417">
        <v>2139</v>
      </c>
      <c r="C417" t="s">
        <v>284</v>
      </c>
      <c r="D417" t="str">
        <f>VLOOKUP(C:C, [1]Data!$1:$1048576, 3,)</f>
        <v>Certified</v>
      </c>
      <c r="E417">
        <f>VLOOKUP(C:C, [1]Data!$1:$1048576, 5, FALSE)</f>
        <v>12</v>
      </c>
      <c r="F417" t="s">
        <v>259</v>
      </c>
      <c r="G417" t="s">
        <v>257</v>
      </c>
      <c r="H417">
        <v>5</v>
      </c>
      <c r="I417" t="s">
        <v>292</v>
      </c>
      <c r="J417" t="s">
        <v>316</v>
      </c>
      <c r="K417">
        <v>3</v>
      </c>
      <c r="L417" s="3">
        <v>41452</v>
      </c>
      <c r="M417" s="5" t="s">
        <v>221</v>
      </c>
      <c r="N417" s="7">
        <v>10.3826</v>
      </c>
      <c r="O417" s="5" t="s">
        <v>181</v>
      </c>
      <c r="P417" s="5" t="s">
        <v>185</v>
      </c>
    </row>
    <row r="418" spans="1:16" x14ac:dyDescent="0.2">
      <c r="A418" t="s">
        <v>348</v>
      </c>
      <c r="B418">
        <v>2139</v>
      </c>
      <c r="C418" t="s">
        <v>284</v>
      </c>
      <c r="D418" t="str">
        <f>VLOOKUP(C:C, [1]Data!$1:$1048576, 3,)</f>
        <v>Certified</v>
      </c>
      <c r="E418">
        <f>VLOOKUP(C:C, [1]Data!$1:$1048576, 5, FALSE)</f>
        <v>12</v>
      </c>
      <c r="F418" t="s">
        <v>259</v>
      </c>
      <c r="G418" t="s">
        <v>257</v>
      </c>
      <c r="H418">
        <v>5</v>
      </c>
      <c r="I418" t="s">
        <v>292</v>
      </c>
      <c r="J418" t="s">
        <v>316</v>
      </c>
      <c r="K418">
        <v>3</v>
      </c>
      <c r="L418" s="3">
        <v>41452</v>
      </c>
      <c r="M418" s="5" t="s">
        <v>221</v>
      </c>
      <c r="N418" s="7">
        <v>7.7380000000000004</v>
      </c>
      <c r="O418" s="5" t="s">
        <v>179</v>
      </c>
      <c r="P418" s="5" t="s">
        <v>184</v>
      </c>
    </row>
    <row r="419" spans="1:16" x14ac:dyDescent="0.2">
      <c r="A419" t="s">
        <v>348</v>
      </c>
      <c r="B419">
        <v>2139</v>
      </c>
      <c r="C419" t="s">
        <v>284</v>
      </c>
      <c r="D419" t="str">
        <f>VLOOKUP(C:C, [1]Data!$1:$1048576, 3,)</f>
        <v>Certified</v>
      </c>
      <c r="E419">
        <f>VLOOKUP(C:C, [1]Data!$1:$1048576, 5, FALSE)</f>
        <v>12</v>
      </c>
      <c r="F419" t="s">
        <v>259</v>
      </c>
      <c r="G419" t="s">
        <v>257</v>
      </c>
      <c r="H419">
        <v>5</v>
      </c>
      <c r="I419" t="s">
        <v>292</v>
      </c>
      <c r="J419" t="s">
        <v>316</v>
      </c>
      <c r="K419">
        <v>3</v>
      </c>
      <c r="L419" s="3">
        <v>41453</v>
      </c>
      <c r="M419" s="5" t="s">
        <v>221</v>
      </c>
      <c r="N419" s="8">
        <v>8.5008999999999997</v>
      </c>
      <c r="O419" s="5" t="s">
        <v>179</v>
      </c>
      <c r="P419" s="5" t="s">
        <v>184</v>
      </c>
    </row>
    <row r="420" spans="1:16" x14ac:dyDescent="0.2">
      <c r="A420" t="s">
        <v>348</v>
      </c>
      <c r="B420">
        <v>653</v>
      </c>
      <c r="C420" t="s">
        <v>284</v>
      </c>
      <c r="D420" t="str">
        <f>VLOOKUP(C:C, [1]Data!$1:$1048576, 3,)</f>
        <v>Certified</v>
      </c>
      <c r="E420">
        <f>VLOOKUP(C:C, [1]Data!$1:$1048576, 5, FALSE)</f>
        <v>12</v>
      </c>
      <c r="F420" t="s">
        <v>259</v>
      </c>
      <c r="G420" t="s">
        <v>257</v>
      </c>
      <c r="H420">
        <v>5</v>
      </c>
      <c r="I420" t="s">
        <v>292</v>
      </c>
      <c r="J420" t="s">
        <v>316</v>
      </c>
      <c r="K420">
        <v>2</v>
      </c>
      <c r="L420" s="3">
        <v>41453</v>
      </c>
      <c r="M420" s="5" t="s">
        <v>221</v>
      </c>
      <c r="N420" s="7">
        <v>5.9683000000000002</v>
      </c>
      <c r="O420" s="5" t="s">
        <v>181</v>
      </c>
      <c r="P420" s="5" t="s">
        <v>238</v>
      </c>
    </row>
    <row r="421" spans="1:16" x14ac:dyDescent="0.2">
      <c r="A421" t="s">
        <v>348</v>
      </c>
      <c r="B421">
        <v>102</v>
      </c>
      <c r="C421" t="s">
        <v>284</v>
      </c>
      <c r="D421" t="str">
        <f>VLOOKUP(C:C, [1]Data!$1:$1048576, 3,)</f>
        <v>Certified</v>
      </c>
      <c r="E421">
        <f>VLOOKUP(C:C, [1]Data!$1:$1048576, 5, FALSE)</f>
        <v>12</v>
      </c>
      <c r="F421" t="s">
        <v>259</v>
      </c>
      <c r="G421" t="s">
        <v>257</v>
      </c>
      <c r="H421">
        <v>5</v>
      </c>
      <c r="I421" t="s">
        <v>292</v>
      </c>
      <c r="J421" t="s">
        <v>316</v>
      </c>
      <c r="K421">
        <v>4</v>
      </c>
      <c r="L421" s="3">
        <v>41454</v>
      </c>
      <c r="M421" s="5" t="s">
        <v>221</v>
      </c>
      <c r="N421" s="7">
        <v>18.258900000000001</v>
      </c>
      <c r="O421" s="5" t="s">
        <v>181</v>
      </c>
      <c r="P421" s="5" t="s">
        <v>240</v>
      </c>
    </row>
    <row r="422" spans="1:16" x14ac:dyDescent="0.2">
      <c r="A422" t="s">
        <v>348</v>
      </c>
      <c r="B422">
        <v>7123</v>
      </c>
      <c r="C422" t="s">
        <v>284</v>
      </c>
      <c r="D422" t="str">
        <f>VLOOKUP(C:C, [1]Data!$1:$1048576, 3,)</f>
        <v>Certified</v>
      </c>
      <c r="E422">
        <f>VLOOKUP(C:C, [1]Data!$1:$1048576, 5, FALSE)</f>
        <v>12</v>
      </c>
      <c r="F422" t="s">
        <v>259</v>
      </c>
      <c r="G422" t="s">
        <v>257</v>
      </c>
      <c r="H422">
        <v>5</v>
      </c>
      <c r="I422" t="s">
        <v>292</v>
      </c>
      <c r="J422" t="s">
        <v>316</v>
      </c>
      <c r="K422">
        <v>1</v>
      </c>
      <c r="L422" s="3">
        <v>41454</v>
      </c>
      <c r="M422" s="5" t="s">
        <v>221</v>
      </c>
      <c r="N422" s="7">
        <v>9.1902000000000008</v>
      </c>
      <c r="O422" s="5" t="s">
        <v>181</v>
      </c>
      <c r="P422" s="5" t="s">
        <v>240</v>
      </c>
    </row>
    <row r="423" spans="1:16" x14ac:dyDescent="0.2">
      <c r="A423" t="s">
        <v>348</v>
      </c>
      <c r="B423">
        <v>2139</v>
      </c>
      <c r="C423" t="s">
        <v>284</v>
      </c>
      <c r="D423" t="str">
        <f>VLOOKUP(C:C, [1]Data!$1:$1048576, 3,)</f>
        <v>Certified</v>
      </c>
      <c r="E423">
        <f>VLOOKUP(C:C, [1]Data!$1:$1048576, 5, FALSE)</f>
        <v>12</v>
      </c>
      <c r="F423" t="s">
        <v>259</v>
      </c>
      <c r="G423" t="s">
        <v>257</v>
      </c>
      <c r="H423">
        <v>5</v>
      </c>
      <c r="I423" t="s">
        <v>292</v>
      </c>
      <c r="J423" t="s">
        <v>316</v>
      </c>
      <c r="K423">
        <v>3</v>
      </c>
      <c r="L423" s="3">
        <v>41456</v>
      </c>
      <c r="M423" s="5" t="s">
        <v>178</v>
      </c>
      <c r="N423" s="7">
        <v>5.1418999999999997</v>
      </c>
      <c r="O423" s="5" t="s">
        <v>179</v>
      </c>
      <c r="P423" s="5" t="s">
        <v>184</v>
      </c>
    </row>
    <row r="424" spans="1:16" x14ac:dyDescent="0.2">
      <c r="A424" t="s">
        <v>348</v>
      </c>
      <c r="B424">
        <v>2139</v>
      </c>
      <c r="C424" t="s">
        <v>284</v>
      </c>
      <c r="D424" t="str">
        <f>VLOOKUP(C:C, [1]Data!$1:$1048576, 3,)</f>
        <v>Certified</v>
      </c>
      <c r="E424">
        <f>VLOOKUP(C:C, [1]Data!$1:$1048576, 5, FALSE)</f>
        <v>12</v>
      </c>
      <c r="F424" t="s">
        <v>259</v>
      </c>
      <c r="G424" t="s">
        <v>257</v>
      </c>
      <c r="H424">
        <v>5</v>
      </c>
      <c r="I424" t="s">
        <v>292</v>
      </c>
      <c r="J424" t="s">
        <v>316</v>
      </c>
      <c r="K424">
        <v>3</v>
      </c>
      <c r="L424" s="3">
        <v>41457</v>
      </c>
      <c r="M424" s="5" t="s">
        <v>221</v>
      </c>
      <c r="N424" s="7">
        <v>4.1477000000000004</v>
      </c>
      <c r="O424" s="5" t="s">
        <v>179</v>
      </c>
      <c r="P424" s="5" t="s">
        <v>184</v>
      </c>
    </row>
    <row r="425" spans="1:16" x14ac:dyDescent="0.2">
      <c r="A425" t="s">
        <v>348</v>
      </c>
      <c r="B425">
        <v>2139</v>
      </c>
      <c r="C425" t="s">
        <v>284</v>
      </c>
      <c r="D425" t="str">
        <f>VLOOKUP(C:C, [1]Data!$1:$1048576, 3,)</f>
        <v>Certified</v>
      </c>
      <c r="E425">
        <f>VLOOKUP(C:C, [1]Data!$1:$1048576, 5, FALSE)</f>
        <v>12</v>
      </c>
      <c r="F425" t="s">
        <v>259</v>
      </c>
      <c r="G425" t="s">
        <v>257</v>
      </c>
      <c r="H425">
        <v>5</v>
      </c>
      <c r="I425" t="s">
        <v>292</v>
      </c>
      <c r="J425" t="s">
        <v>316</v>
      </c>
      <c r="K425">
        <v>3</v>
      </c>
      <c r="L425" s="3">
        <v>41457</v>
      </c>
      <c r="M425" s="5" t="s">
        <v>221</v>
      </c>
      <c r="N425" s="7">
        <v>3.8315999999999999</v>
      </c>
      <c r="O425" s="5" t="s">
        <v>179</v>
      </c>
      <c r="P425" s="5" t="s">
        <v>184</v>
      </c>
    </row>
    <row r="426" spans="1:16" x14ac:dyDescent="0.2">
      <c r="A426" t="s">
        <v>348</v>
      </c>
      <c r="B426">
        <v>4831</v>
      </c>
      <c r="C426" t="s">
        <v>266</v>
      </c>
      <c r="D426" t="str">
        <f>VLOOKUP(C:C, [1]Data!$1:$1048576, 3,)</f>
        <v>OP</v>
      </c>
      <c r="E426">
        <f>VLOOKUP(C:C, [1]Data!$1:$1048576, 5, FALSE)</f>
        <v>14</v>
      </c>
      <c r="F426" t="s">
        <v>259</v>
      </c>
      <c r="G426" t="s">
        <v>289</v>
      </c>
      <c r="H426">
        <v>2</v>
      </c>
      <c r="I426" t="s">
        <v>290</v>
      </c>
      <c r="J426" t="s">
        <v>317</v>
      </c>
      <c r="K426">
        <v>2</v>
      </c>
      <c r="L426" s="3">
        <v>41436</v>
      </c>
      <c r="M426" t="s">
        <v>93</v>
      </c>
      <c r="N426" s="7">
        <v>15.033200000000001</v>
      </c>
      <c r="O426" t="s">
        <v>1</v>
      </c>
      <c r="P426" t="s">
        <v>95</v>
      </c>
    </row>
    <row r="427" spans="1:16" x14ac:dyDescent="0.2">
      <c r="A427" t="s">
        <v>348</v>
      </c>
      <c r="B427">
        <v>3840</v>
      </c>
      <c r="C427" t="s">
        <v>266</v>
      </c>
      <c r="D427" t="str">
        <f>VLOOKUP(C:C, [1]Data!$1:$1048576, 3,)</f>
        <v>OP</v>
      </c>
      <c r="E427">
        <f>VLOOKUP(C:C, [1]Data!$1:$1048576, 5, FALSE)</f>
        <v>14</v>
      </c>
      <c r="F427" t="s">
        <v>259</v>
      </c>
      <c r="G427" t="s">
        <v>289</v>
      </c>
      <c r="H427">
        <v>2</v>
      </c>
      <c r="I427" t="s">
        <v>290</v>
      </c>
      <c r="J427" t="s">
        <v>317</v>
      </c>
      <c r="K427">
        <v>6</v>
      </c>
      <c r="L427" s="3">
        <v>41437</v>
      </c>
      <c r="M427" t="s">
        <v>141</v>
      </c>
      <c r="N427" s="7">
        <v>6.9444999999999997</v>
      </c>
      <c r="O427" t="s">
        <v>145</v>
      </c>
      <c r="P427" t="s">
        <v>146</v>
      </c>
    </row>
    <row r="428" spans="1:16" x14ac:dyDescent="0.2">
      <c r="A428" t="s">
        <v>348</v>
      </c>
      <c r="B428">
        <v>4831</v>
      </c>
      <c r="C428" t="s">
        <v>266</v>
      </c>
      <c r="D428" t="str">
        <f>VLOOKUP(C:C, [1]Data!$1:$1048576, 3,)</f>
        <v>OP</v>
      </c>
      <c r="E428">
        <f>VLOOKUP(C:C, [1]Data!$1:$1048576, 5, FALSE)</f>
        <v>14</v>
      </c>
      <c r="F428" t="s">
        <v>259</v>
      </c>
      <c r="G428" t="s">
        <v>289</v>
      </c>
      <c r="H428">
        <v>2</v>
      </c>
      <c r="I428" t="s">
        <v>290</v>
      </c>
      <c r="J428" t="s">
        <v>317</v>
      </c>
      <c r="K428">
        <v>2</v>
      </c>
      <c r="L428" s="3">
        <v>41438</v>
      </c>
      <c r="M428" t="s">
        <v>159</v>
      </c>
      <c r="N428" s="7">
        <v>11.144600000000001</v>
      </c>
      <c r="O428" t="s">
        <v>145</v>
      </c>
      <c r="P428" t="s">
        <v>143</v>
      </c>
    </row>
    <row r="429" spans="1:16" x14ac:dyDescent="0.2">
      <c r="A429" t="s">
        <v>348</v>
      </c>
      <c r="B429">
        <v>7433</v>
      </c>
      <c r="C429" t="s">
        <v>266</v>
      </c>
      <c r="D429" t="str">
        <f>VLOOKUP(C:C, [1]Data!$1:$1048576, 3,)</f>
        <v>OP</v>
      </c>
      <c r="E429">
        <f>VLOOKUP(C:C, [1]Data!$1:$1048576, 5, FALSE)</f>
        <v>14</v>
      </c>
      <c r="F429" t="s">
        <v>259</v>
      </c>
      <c r="G429" t="s">
        <v>289</v>
      </c>
      <c r="H429">
        <v>2</v>
      </c>
      <c r="I429" t="s">
        <v>290</v>
      </c>
      <c r="J429" t="s">
        <v>317</v>
      </c>
      <c r="K429">
        <v>1</v>
      </c>
      <c r="L429" s="3">
        <v>41438</v>
      </c>
      <c r="M429" t="s">
        <v>159</v>
      </c>
      <c r="N429" s="7">
        <v>7.9997999999999996</v>
      </c>
      <c r="O429" t="s">
        <v>150</v>
      </c>
      <c r="P429" t="s">
        <v>153</v>
      </c>
    </row>
    <row r="430" spans="1:16" x14ac:dyDescent="0.2">
      <c r="A430" t="s">
        <v>348</v>
      </c>
      <c r="B430">
        <v>7433</v>
      </c>
      <c r="C430" t="s">
        <v>266</v>
      </c>
      <c r="D430" t="str">
        <f>VLOOKUP(C:C, [1]Data!$1:$1048576, 3,)</f>
        <v>OP</v>
      </c>
      <c r="E430">
        <f>VLOOKUP(C:C, [1]Data!$1:$1048576, 5, FALSE)</f>
        <v>14</v>
      </c>
      <c r="F430" t="s">
        <v>259</v>
      </c>
      <c r="G430" t="s">
        <v>289</v>
      </c>
      <c r="H430">
        <v>2</v>
      </c>
      <c r="I430" t="s">
        <v>290</v>
      </c>
      <c r="J430" t="s">
        <v>317</v>
      </c>
      <c r="K430">
        <v>1</v>
      </c>
      <c r="L430" s="3">
        <v>41443</v>
      </c>
      <c r="M430" t="s">
        <v>69</v>
      </c>
      <c r="N430" s="7">
        <v>8.6057000000000006</v>
      </c>
      <c r="O430" t="s">
        <v>41</v>
      </c>
      <c r="P430" t="s">
        <v>32</v>
      </c>
    </row>
    <row r="431" spans="1:16" x14ac:dyDescent="0.2">
      <c r="A431" t="s">
        <v>348</v>
      </c>
      <c r="B431">
        <v>7433</v>
      </c>
      <c r="C431" t="s">
        <v>266</v>
      </c>
      <c r="D431" t="str">
        <f>VLOOKUP(C:C, [1]Data!$1:$1048576, 3,)</f>
        <v>OP</v>
      </c>
      <c r="E431">
        <f>VLOOKUP(C:C, [1]Data!$1:$1048576, 5, FALSE)</f>
        <v>14</v>
      </c>
      <c r="F431" t="s">
        <v>259</v>
      </c>
      <c r="G431" t="s">
        <v>289</v>
      </c>
      <c r="H431">
        <v>2</v>
      </c>
      <c r="I431" t="s">
        <v>290</v>
      </c>
      <c r="J431" t="s">
        <v>317</v>
      </c>
      <c r="K431">
        <v>1</v>
      </c>
      <c r="L431" s="3">
        <v>41444</v>
      </c>
      <c r="M431" t="s">
        <v>69</v>
      </c>
      <c r="N431" s="7">
        <v>6.1660000000000004</v>
      </c>
      <c r="O431" t="s">
        <v>41</v>
      </c>
      <c r="P431" t="s">
        <v>52</v>
      </c>
    </row>
    <row r="432" spans="1:16" x14ac:dyDescent="0.2">
      <c r="A432" t="s">
        <v>348</v>
      </c>
      <c r="B432">
        <v>1230</v>
      </c>
      <c r="C432" t="s">
        <v>264</v>
      </c>
      <c r="D432" t="str">
        <f>VLOOKUP(C:C, [1]Data!$1:$1048576, 3,)</f>
        <v>Certified</v>
      </c>
      <c r="E432">
        <f>VLOOKUP(C:C, [1]Data!$1:$1048576, 5, FALSE)</f>
        <v>16</v>
      </c>
      <c r="F432" t="s">
        <v>259</v>
      </c>
      <c r="G432" t="s">
        <v>289</v>
      </c>
      <c r="H432">
        <v>8</v>
      </c>
      <c r="I432" t="s">
        <v>290</v>
      </c>
      <c r="J432" t="s">
        <v>316</v>
      </c>
      <c r="K432">
        <v>5</v>
      </c>
      <c r="L432" s="3">
        <v>41432</v>
      </c>
      <c r="M432" t="s">
        <v>96</v>
      </c>
      <c r="N432" s="7">
        <v>7.8227000000000002</v>
      </c>
      <c r="O432" t="s">
        <v>97</v>
      </c>
      <c r="P432" t="s">
        <v>98</v>
      </c>
    </row>
    <row r="433" spans="1:16" x14ac:dyDescent="0.2">
      <c r="A433" t="s">
        <v>348</v>
      </c>
      <c r="B433">
        <v>6560</v>
      </c>
      <c r="C433" t="s">
        <v>264</v>
      </c>
      <c r="D433" t="str">
        <f>VLOOKUP(C:C, [1]Data!$1:$1048576, 3,)</f>
        <v>Certified</v>
      </c>
      <c r="E433">
        <f>VLOOKUP(C:C, [1]Data!$1:$1048576, 5, FALSE)</f>
        <v>16</v>
      </c>
      <c r="F433" t="s">
        <v>259</v>
      </c>
      <c r="G433" t="s">
        <v>289</v>
      </c>
      <c r="H433">
        <v>8</v>
      </c>
      <c r="I433" t="s">
        <v>290</v>
      </c>
      <c r="J433" t="s">
        <v>316</v>
      </c>
      <c r="K433">
        <v>6</v>
      </c>
      <c r="L433" s="3">
        <v>41433</v>
      </c>
      <c r="M433" t="s">
        <v>93</v>
      </c>
      <c r="N433" s="7">
        <v>9.5173000000000005</v>
      </c>
      <c r="O433" t="s">
        <v>1</v>
      </c>
      <c r="P433" t="s">
        <v>95</v>
      </c>
    </row>
    <row r="434" spans="1:16" x14ac:dyDescent="0.2">
      <c r="A434" t="s">
        <v>348</v>
      </c>
      <c r="B434">
        <v>5432</v>
      </c>
      <c r="C434" t="s">
        <v>264</v>
      </c>
      <c r="D434" t="str">
        <f>VLOOKUP(C:C, [1]Data!$1:$1048576, 3,)</f>
        <v>Certified</v>
      </c>
      <c r="E434">
        <f>VLOOKUP(C:C, [1]Data!$1:$1048576, 5, FALSE)</f>
        <v>16</v>
      </c>
      <c r="F434" t="s">
        <v>259</v>
      </c>
      <c r="G434" t="s">
        <v>289</v>
      </c>
      <c r="H434">
        <v>8</v>
      </c>
      <c r="I434" t="s">
        <v>290</v>
      </c>
      <c r="J434" t="s">
        <v>316</v>
      </c>
      <c r="K434">
        <v>1</v>
      </c>
      <c r="L434" s="3">
        <v>41433</v>
      </c>
      <c r="M434" t="s">
        <v>93</v>
      </c>
      <c r="N434" s="7">
        <v>13.9856</v>
      </c>
      <c r="O434" t="s">
        <v>1</v>
      </c>
      <c r="P434" t="s">
        <v>95</v>
      </c>
    </row>
    <row r="435" spans="1:16" x14ac:dyDescent="0.2">
      <c r="A435" t="s">
        <v>348</v>
      </c>
      <c r="B435">
        <v>566</v>
      </c>
      <c r="C435" t="s">
        <v>264</v>
      </c>
      <c r="D435" t="str">
        <f>VLOOKUP(C:C, [1]Data!$1:$1048576, 3,)</f>
        <v>Certified</v>
      </c>
      <c r="E435">
        <f>VLOOKUP(C:C, [1]Data!$1:$1048576, 5, FALSE)</f>
        <v>16</v>
      </c>
      <c r="F435" t="s">
        <v>259</v>
      </c>
      <c r="G435" t="s">
        <v>289</v>
      </c>
      <c r="H435">
        <v>8</v>
      </c>
      <c r="I435" t="s">
        <v>290</v>
      </c>
      <c r="J435" t="s">
        <v>316</v>
      </c>
      <c r="K435">
        <v>2</v>
      </c>
      <c r="L435" s="3">
        <v>41434</v>
      </c>
      <c r="M435" t="s">
        <v>96</v>
      </c>
      <c r="N435" s="7">
        <v>9.8934999999999995</v>
      </c>
      <c r="O435" t="s">
        <v>97</v>
      </c>
      <c r="P435" t="s">
        <v>98</v>
      </c>
    </row>
    <row r="436" spans="1:16" x14ac:dyDescent="0.2">
      <c r="A436" t="s">
        <v>348</v>
      </c>
      <c r="B436">
        <v>9225</v>
      </c>
      <c r="C436" t="s">
        <v>264</v>
      </c>
      <c r="D436" t="str">
        <f>VLOOKUP(C:C, [1]Data!$1:$1048576, 3,)</f>
        <v>Certified</v>
      </c>
      <c r="E436">
        <f>VLOOKUP(C:C, [1]Data!$1:$1048576, 5, FALSE)</f>
        <v>16</v>
      </c>
      <c r="F436" t="s">
        <v>259</v>
      </c>
      <c r="G436" t="s">
        <v>289</v>
      </c>
      <c r="H436">
        <v>8</v>
      </c>
      <c r="I436" t="s">
        <v>290</v>
      </c>
      <c r="J436" t="s">
        <v>316</v>
      </c>
      <c r="K436">
        <v>3</v>
      </c>
      <c r="L436" s="3">
        <v>41435</v>
      </c>
      <c r="M436" t="s">
        <v>96</v>
      </c>
      <c r="N436" s="7">
        <v>8.9479000000000006</v>
      </c>
      <c r="O436" t="s">
        <v>97</v>
      </c>
      <c r="P436" t="s">
        <v>98</v>
      </c>
    </row>
    <row r="437" spans="1:16" x14ac:dyDescent="0.2">
      <c r="A437" t="s">
        <v>348</v>
      </c>
      <c r="B437">
        <v>6844</v>
      </c>
      <c r="C437" t="s">
        <v>264</v>
      </c>
      <c r="D437" t="str">
        <f>VLOOKUP(C:C, [1]Data!$1:$1048576, 3,)</f>
        <v>Certified</v>
      </c>
      <c r="E437">
        <f>VLOOKUP(C:C, [1]Data!$1:$1048576, 5, FALSE)</f>
        <v>16</v>
      </c>
      <c r="F437" t="s">
        <v>259</v>
      </c>
      <c r="G437" t="s">
        <v>289</v>
      </c>
      <c r="H437">
        <v>8</v>
      </c>
      <c r="I437" t="s">
        <v>290</v>
      </c>
      <c r="J437" t="s">
        <v>316</v>
      </c>
      <c r="K437">
        <v>4</v>
      </c>
      <c r="L437" s="3">
        <v>41435</v>
      </c>
      <c r="M437" t="s">
        <v>96</v>
      </c>
      <c r="N437" s="7">
        <v>17.1951</v>
      </c>
      <c r="O437" t="s">
        <v>99</v>
      </c>
      <c r="P437" t="s">
        <v>95</v>
      </c>
    </row>
    <row r="438" spans="1:16" x14ac:dyDescent="0.2">
      <c r="A438" t="s">
        <v>348</v>
      </c>
      <c r="B438">
        <v>6249</v>
      </c>
      <c r="C438" t="s">
        <v>269</v>
      </c>
      <c r="D438" t="str">
        <f>VLOOKUP(C:C, [1]Data!$1:$1048576, 3,)</f>
        <v>Certified</v>
      </c>
      <c r="E438">
        <f>VLOOKUP(C:C, [1]Data!$1:$1048576, 5, FALSE)</f>
        <v>17</v>
      </c>
      <c r="F438" t="s">
        <v>259</v>
      </c>
      <c r="G438" t="s">
        <v>257</v>
      </c>
      <c r="H438">
        <v>9</v>
      </c>
      <c r="I438" t="s">
        <v>292</v>
      </c>
      <c r="J438" t="s">
        <v>316</v>
      </c>
      <c r="K438">
        <v>2</v>
      </c>
      <c r="L438" s="3">
        <v>41444</v>
      </c>
      <c r="M438" t="s">
        <v>69</v>
      </c>
      <c r="N438" s="7">
        <v>17.4374</v>
      </c>
      <c r="O438" t="s">
        <v>65</v>
      </c>
      <c r="P438" t="s">
        <v>44</v>
      </c>
    </row>
    <row r="439" spans="1:16" x14ac:dyDescent="0.2">
      <c r="A439" t="s">
        <v>348</v>
      </c>
      <c r="B439">
        <v>4619</v>
      </c>
      <c r="C439" t="s">
        <v>269</v>
      </c>
      <c r="D439" t="str">
        <f>VLOOKUP(C:C, [1]Data!$1:$1048576, 3,)</f>
        <v>Certified</v>
      </c>
      <c r="E439">
        <f>VLOOKUP(C:C, [1]Data!$1:$1048576, 5, FALSE)</f>
        <v>17</v>
      </c>
      <c r="F439" t="s">
        <v>259</v>
      </c>
      <c r="G439" t="s">
        <v>257</v>
      </c>
      <c r="H439">
        <v>9</v>
      </c>
      <c r="I439" t="s">
        <v>292</v>
      </c>
      <c r="J439" t="s">
        <v>316</v>
      </c>
      <c r="K439">
        <v>6</v>
      </c>
      <c r="L439" s="3">
        <v>41444</v>
      </c>
      <c r="M439" t="s">
        <v>171</v>
      </c>
      <c r="N439" s="7">
        <v>10.683</v>
      </c>
      <c r="O439" t="s">
        <v>101</v>
      </c>
      <c r="P439" t="s">
        <v>177</v>
      </c>
    </row>
    <row r="440" spans="1:16" x14ac:dyDescent="0.2">
      <c r="A440" t="s">
        <v>348</v>
      </c>
      <c r="B440">
        <v>1979</v>
      </c>
      <c r="C440" t="s">
        <v>269</v>
      </c>
      <c r="D440" t="str">
        <f>VLOOKUP(C:C, [1]Data!$1:$1048576, 3,)</f>
        <v>Certified</v>
      </c>
      <c r="E440">
        <f>VLOOKUP(C:C, [1]Data!$1:$1048576, 5, FALSE)</f>
        <v>17</v>
      </c>
      <c r="F440" t="s">
        <v>259</v>
      </c>
      <c r="G440" t="s">
        <v>257</v>
      </c>
      <c r="H440">
        <v>9</v>
      </c>
      <c r="I440" t="s">
        <v>292</v>
      </c>
      <c r="J440" t="s">
        <v>316</v>
      </c>
      <c r="K440">
        <v>1</v>
      </c>
      <c r="L440" s="3">
        <v>42907</v>
      </c>
      <c r="M440" t="s">
        <v>178</v>
      </c>
      <c r="N440" s="7">
        <v>9.5284999999999993</v>
      </c>
      <c r="O440" t="s">
        <v>181</v>
      </c>
      <c r="P440" t="s">
        <v>186</v>
      </c>
    </row>
    <row r="441" spans="1:16" x14ac:dyDescent="0.2">
      <c r="A441" t="s">
        <v>348</v>
      </c>
      <c r="B441">
        <v>1371</v>
      </c>
      <c r="C441" t="s">
        <v>269</v>
      </c>
      <c r="D441" t="str">
        <f>VLOOKUP(C:C, [1]Data!$1:$1048576, 3,)</f>
        <v>Certified</v>
      </c>
      <c r="E441">
        <f>VLOOKUP(C:C, [1]Data!$1:$1048576, 5, FALSE)</f>
        <v>17</v>
      </c>
      <c r="F441" t="s">
        <v>259</v>
      </c>
      <c r="G441" t="s">
        <v>257</v>
      </c>
      <c r="H441">
        <v>9</v>
      </c>
      <c r="I441" t="s">
        <v>292</v>
      </c>
      <c r="J441" t="s">
        <v>316</v>
      </c>
      <c r="K441">
        <v>3</v>
      </c>
      <c r="L441" s="3">
        <v>42907</v>
      </c>
      <c r="M441" t="s">
        <v>178</v>
      </c>
      <c r="N441" s="7">
        <v>13.065099999999999</v>
      </c>
      <c r="O441" t="s">
        <v>181</v>
      </c>
      <c r="P441" t="s">
        <v>202</v>
      </c>
    </row>
    <row r="442" spans="1:16" x14ac:dyDescent="0.2">
      <c r="A442" t="s">
        <v>348</v>
      </c>
      <c r="B442">
        <v>154</v>
      </c>
      <c r="C442" t="s">
        <v>269</v>
      </c>
      <c r="D442" t="str">
        <f>VLOOKUP(C:C, [1]Data!$1:$1048576, 3,)</f>
        <v>Certified</v>
      </c>
      <c r="E442">
        <f>VLOOKUP(C:C, [1]Data!$1:$1048576, 5, FALSE)</f>
        <v>17</v>
      </c>
      <c r="F442" t="s">
        <v>259</v>
      </c>
      <c r="G442" t="s">
        <v>257</v>
      </c>
      <c r="H442">
        <v>9</v>
      </c>
      <c r="I442" t="s">
        <v>292</v>
      </c>
      <c r="J442" t="s">
        <v>316</v>
      </c>
      <c r="K442">
        <v>4</v>
      </c>
      <c r="L442" s="3">
        <v>42907</v>
      </c>
      <c r="M442" t="s">
        <v>178</v>
      </c>
      <c r="N442" s="7">
        <v>9.7925000000000004</v>
      </c>
      <c r="O442" t="s">
        <v>179</v>
      </c>
      <c r="P442" t="s">
        <v>184</v>
      </c>
    </row>
    <row r="443" spans="1:16" x14ac:dyDescent="0.2">
      <c r="A443" t="s">
        <v>348</v>
      </c>
      <c r="B443">
        <v>681</v>
      </c>
      <c r="C443" t="s">
        <v>269</v>
      </c>
      <c r="D443" t="str">
        <f>VLOOKUP(C:C, [1]Data!$1:$1048576, 3,)</f>
        <v>Certified</v>
      </c>
      <c r="E443">
        <f>VLOOKUP(C:C, [1]Data!$1:$1048576, 5, FALSE)</f>
        <v>17</v>
      </c>
      <c r="F443" t="s">
        <v>259</v>
      </c>
      <c r="G443" t="s">
        <v>257</v>
      </c>
      <c r="H443">
        <v>9</v>
      </c>
      <c r="I443" t="s">
        <v>292</v>
      </c>
      <c r="J443" t="s">
        <v>316</v>
      </c>
      <c r="K443">
        <v>5</v>
      </c>
      <c r="L443" s="3">
        <v>42907</v>
      </c>
      <c r="M443" t="s">
        <v>178</v>
      </c>
      <c r="N443" s="7">
        <v>5.0148000000000001</v>
      </c>
      <c r="O443" t="s">
        <v>179</v>
      </c>
      <c r="P443" t="s">
        <v>184</v>
      </c>
    </row>
    <row r="444" spans="1:16" x14ac:dyDescent="0.2">
      <c r="A444" t="s">
        <v>348</v>
      </c>
      <c r="B444">
        <v>6249</v>
      </c>
      <c r="C444" t="s">
        <v>269</v>
      </c>
      <c r="D444" t="str">
        <f>VLOOKUP(C:C, [1]Data!$1:$1048576, 3,)</f>
        <v>Certified</v>
      </c>
      <c r="E444">
        <f>VLOOKUP(C:C, [1]Data!$1:$1048576, 5, FALSE)</f>
        <v>17</v>
      </c>
      <c r="F444" t="s">
        <v>259</v>
      </c>
      <c r="G444" t="s">
        <v>257</v>
      </c>
      <c r="H444">
        <v>9</v>
      </c>
      <c r="I444" t="s">
        <v>292</v>
      </c>
      <c r="J444" t="s">
        <v>316</v>
      </c>
      <c r="K444">
        <v>2</v>
      </c>
      <c r="L444" s="3">
        <v>41447</v>
      </c>
      <c r="M444" t="s">
        <v>178</v>
      </c>
      <c r="N444" s="7">
        <v>8.843</v>
      </c>
      <c r="O444" t="s">
        <v>179</v>
      </c>
      <c r="P444" t="s">
        <v>184</v>
      </c>
    </row>
    <row r="445" spans="1:16" x14ac:dyDescent="0.2">
      <c r="A445" t="s">
        <v>348</v>
      </c>
      <c r="B445">
        <v>1979</v>
      </c>
      <c r="C445" t="s">
        <v>269</v>
      </c>
      <c r="D445" t="str">
        <f>VLOOKUP(C:C, [1]Data!$1:$1048576, 3,)</f>
        <v>Certified</v>
      </c>
      <c r="E445">
        <f>VLOOKUP(C:C, [1]Data!$1:$1048576, 5, FALSE)</f>
        <v>17</v>
      </c>
      <c r="F445" t="s">
        <v>259</v>
      </c>
      <c r="G445" t="s">
        <v>257</v>
      </c>
      <c r="H445">
        <v>9</v>
      </c>
      <c r="I445" t="s">
        <v>292</v>
      </c>
      <c r="J445" t="s">
        <v>316</v>
      </c>
      <c r="K445">
        <v>1</v>
      </c>
      <c r="L445" s="3">
        <v>41447</v>
      </c>
      <c r="M445" t="s">
        <v>178</v>
      </c>
      <c r="N445" s="7">
        <v>11.667899999999999</v>
      </c>
      <c r="O445" t="s">
        <v>181</v>
      </c>
      <c r="P445" t="s">
        <v>194</v>
      </c>
    </row>
    <row r="446" spans="1:16" x14ac:dyDescent="0.2">
      <c r="A446" t="s">
        <v>348</v>
      </c>
      <c r="B446">
        <v>154</v>
      </c>
      <c r="C446" t="s">
        <v>269</v>
      </c>
      <c r="D446" t="str">
        <f>VLOOKUP(C:C, [1]Data!$1:$1048576, 3,)</f>
        <v>Certified</v>
      </c>
      <c r="E446">
        <f>VLOOKUP(C:C, [1]Data!$1:$1048576, 5, FALSE)</f>
        <v>17</v>
      </c>
      <c r="F446" t="s">
        <v>259</v>
      </c>
      <c r="G446" t="s">
        <v>257</v>
      </c>
      <c r="H446">
        <v>9</v>
      </c>
      <c r="I446" t="s">
        <v>292</v>
      </c>
      <c r="J446" t="s">
        <v>316</v>
      </c>
      <c r="K446">
        <v>4</v>
      </c>
      <c r="L446" s="3">
        <v>41448</v>
      </c>
      <c r="M446" s="5" t="s">
        <v>178</v>
      </c>
      <c r="N446" s="7">
        <v>7.6471</v>
      </c>
      <c r="O446" s="5" t="s">
        <v>179</v>
      </c>
      <c r="P446" s="5" t="s">
        <v>184</v>
      </c>
    </row>
    <row r="447" spans="1:16" x14ac:dyDescent="0.2">
      <c r="A447" t="s">
        <v>348</v>
      </c>
      <c r="B447">
        <v>4619</v>
      </c>
      <c r="C447" t="s">
        <v>269</v>
      </c>
      <c r="D447" t="str">
        <f>VLOOKUP(C:C, [1]Data!$1:$1048576, 3,)</f>
        <v>Certified</v>
      </c>
      <c r="E447">
        <f>VLOOKUP(C:C, [1]Data!$1:$1048576, 5, FALSE)</f>
        <v>17</v>
      </c>
      <c r="F447" t="s">
        <v>259</v>
      </c>
      <c r="G447" t="s">
        <v>257</v>
      </c>
      <c r="H447">
        <v>9</v>
      </c>
      <c r="I447" t="s">
        <v>292</v>
      </c>
      <c r="J447" t="s">
        <v>316</v>
      </c>
      <c r="K447">
        <v>6</v>
      </c>
      <c r="L447" s="3">
        <v>41449</v>
      </c>
      <c r="M447" s="5" t="s">
        <v>178</v>
      </c>
      <c r="N447" s="7">
        <v>4.5778999999999996</v>
      </c>
      <c r="O447" s="5" t="s">
        <v>181</v>
      </c>
      <c r="P447" s="5" t="s">
        <v>219</v>
      </c>
    </row>
    <row r="448" spans="1:16" x14ac:dyDescent="0.2">
      <c r="A448" t="s">
        <v>348</v>
      </c>
      <c r="B448">
        <v>6406</v>
      </c>
      <c r="C448" t="s">
        <v>279</v>
      </c>
      <c r="D448" t="str">
        <f>VLOOKUP(C:C, [1]Data!$1:$1048576, 3,)</f>
        <v>Certified</v>
      </c>
      <c r="E448">
        <f>VLOOKUP(C:C, [1]Data!$1:$1048576, 5, FALSE)</f>
        <v>17</v>
      </c>
      <c r="F448" t="s">
        <v>259</v>
      </c>
      <c r="G448" t="s">
        <v>289</v>
      </c>
      <c r="H448">
        <v>4</v>
      </c>
      <c r="I448" t="s">
        <v>290</v>
      </c>
      <c r="J448" t="s">
        <v>318</v>
      </c>
      <c r="K448">
        <v>3</v>
      </c>
      <c r="L448" s="3">
        <v>41441</v>
      </c>
      <c r="M448" t="s">
        <v>40</v>
      </c>
      <c r="N448" s="7">
        <v>15.15</v>
      </c>
      <c r="O448" t="s">
        <v>43</v>
      </c>
      <c r="P448" t="s">
        <v>45</v>
      </c>
    </row>
    <row r="449" spans="1:16" x14ac:dyDescent="0.2">
      <c r="A449" t="s">
        <v>348</v>
      </c>
      <c r="B449">
        <v>7143</v>
      </c>
      <c r="C449" t="s">
        <v>279</v>
      </c>
      <c r="D449" t="str">
        <f>VLOOKUP(C:C, [1]Data!$1:$1048576, 3,)</f>
        <v>Certified</v>
      </c>
      <c r="E449">
        <f>VLOOKUP(C:C, [1]Data!$1:$1048576, 5, FALSE)</f>
        <v>17</v>
      </c>
      <c r="F449" t="s">
        <v>259</v>
      </c>
      <c r="G449" t="s">
        <v>289</v>
      </c>
      <c r="H449">
        <v>4</v>
      </c>
      <c r="I449" t="s">
        <v>290</v>
      </c>
      <c r="J449" t="s">
        <v>318</v>
      </c>
      <c r="K449">
        <v>4</v>
      </c>
      <c r="L449" s="3">
        <v>41442</v>
      </c>
      <c r="M449" t="s">
        <v>40</v>
      </c>
      <c r="N449" s="7">
        <v>10.1744</v>
      </c>
      <c r="O449" t="s">
        <v>47</v>
      </c>
      <c r="P449" t="s">
        <v>60</v>
      </c>
    </row>
    <row r="450" spans="1:16" x14ac:dyDescent="0.2">
      <c r="A450" t="s">
        <v>348</v>
      </c>
      <c r="B450">
        <v>4184</v>
      </c>
      <c r="C450" t="s">
        <v>279</v>
      </c>
      <c r="D450" t="str">
        <f>VLOOKUP(C:C, [1]Data!$1:$1048576, 3,)</f>
        <v>Certified</v>
      </c>
      <c r="E450">
        <f>VLOOKUP(C:C, [1]Data!$1:$1048576, 5, FALSE)</f>
        <v>17</v>
      </c>
      <c r="F450" t="s">
        <v>259</v>
      </c>
      <c r="G450" t="s">
        <v>289</v>
      </c>
      <c r="H450">
        <v>4</v>
      </c>
      <c r="I450" t="s">
        <v>290</v>
      </c>
      <c r="J450" t="s">
        <v>318</v>
      </c>
      <c r="K450">
        <v>2</v>
      </c>
      <c r="L450" s="3">
        <v>41442</v>
      </c>
      <c r="M450" t="s">
        <v>40</v>
      </c>
      <c r="N450" s="7">
        <v>6.0728</v>
      </c>
      <c r="O450" t="s">
        <v>41</v>
      </c>
      <c r="P450" t="s">
        <v>61</v>
      </c>
    </row>
    <row r="451" spans="1:16" x14ac:dyDescent="0.2">
      <c r="A451" t="s">
        <v>348</v>
      </c>
      <c r="B451">
        <v>4184</v>
      </c>
      <c r="C451" t="s">
        <v>279</v>
      </c>
      <c r="D451" t="str">
        <f>VLOOKUP(C:C, [1]Data!$1:$1048576, 3,)</f>
        <v>Certified</v>
      </c>
      <c r="E451">
        <f>VLOOKUP(C:C, [1]Data!$1:$1048576, 5, FALSE)</f>
        <v>17</v>
      </c>
      <c r="F451" t="s">
        <v>259</v>
      </c>
      <c r="G451" t="s">
        <v>289</v>
      </c>
      <c r="H451">
        <v>4</v>
      </c>
      <c r="I451" t="s">
        <v>290</v>
      </c>
      <c r="J451" t="s">
        <v>318</v>
      </c>
      <c r="K451">
        <v>2</v>
      </c>
      <c r="L451" s="3">
        <v>41442</v>
      </c>
      <c r="M451" t="s">
        <v>40</v>
      </c>
      <c r="N451" s="7">
        <v>3.2972000000000001</v>
      </c>
      <c r="O451" t="s">
        <v>62</v>
      </c>
      <c r="P451" t="s">
        <v>61</v>
      </c>
    </row>
    <row r="452" spans="1:16" x14ac:dyDescent="0.2">
      <c r="A452" t="s">
        <v>348</v>
      </c>
      <c r="B452">
        <v>6601</v>
      </c>
      <c r="C452" t="s">
        <v>279</v>
      </c>
      <c r="D452" t="str">
        <f>VLOOKUP(C:C, [1]Data!$1:$1048576, 3,)</f>
        <v>Certified</v>
      </c>
      <c r="E452">
        <f>VLOOKUP(C:C, [1]Data!$1:$1048576, 5, FALSE)</f>
        <v>17</v>
      </c>
      <c r="F452" t="s">
        <v>259</v>
      </c>
      <c r="G452" t="s">
        <v>289</v>
      </c>
      <c r="H452">
        <v>4</v>
      </c>
      <c r="I452" t="s">
        <v>290</v>
      </c>
      <c r="J452" t="s">
        <v>318</v>
      </c>
      <c r="K452">
        <v>6</v>
      </c>
      <c r="L452" s="3">
        <v>41442</v>
      </c>
      <c r="M452" t="s">
        <v>40</v>
      </c>
      <c r="N452" s="7">
        <v>12.204000000000001</v>
      </c>
      <c r="O452" t="s">
        <v>56</v>
      </c>
      <c r="P452" t="s">
        <v>45</v>
      </c>
    </row>
    <row r="453" spans="1:16" x14ac:dyDescent="0.2">
      <c r="A453" t="s">
        <v>348</v>
      </c>
      <c r="B453">
        <v>6406</v>
      </c>
      <c r="C453" t="s">
        <v>279</v>
      </c>
      <c r="D453" t="str">
        <f>VLOOKUP(C:C, [1]Data!$1:$1048576, 3,)</f>
        <v>Certified</v>
      </c>
      <c r="E453">
        <f>VLOOKUP(C:C, [1]Data!$1:$1048576, 5, FALSE)</f>
        <v>17</v>
      </c>
      <c r="F453" t="s">
        <v>259</v>
      </c>
      <c r="G453" t="s">
        <v>289</v>
      </c>
      <c r="H453">
        <v>4</v>
      </c>
      <c r="I453" t="s">
        <v>290</v>
      </c>
      <c r="J453" t="s">
        <v>318</v>
      </c>
      <c r="K453">
        <v>3</v>
      </c>
      <c r="L453" s="3">
        <v>41442</v>
      </c>
      <c r="M453" t="s">
        <v>40</v>
      </c>
      <c r="N453" s="7">
        <v>9.6754999999999995</v>
      </c>
      <c r="O453" t="s">
        <v>50</v>
      </c>
      <c r="P453" t="s">
        <v>44</v>
      </c>
    </row>
    <row r="454" spans="1:16" x14ac:dyDescent="0.2">
      <c r="A454" t="s">
        <v>348</v>
      </c>
      <c r="B454">
        <v>3591</v>
      </c>
      <c r="C454" t="s">
        <v>279</v>
      </c>
      <c r="D454" t="str">
        <f>VLOOKUP(C:C, [1]Data!$1:$1048576, 3,)</f>
        <v>Certified</v>
      </c>
      <c r="E454">
        <f>VLOOKUP(C:C, [1]Data!$1:$1048576, 5, FALSE)</f>
        <v>17</v>
      </c>
      <c r="F454" t="s">
        <v>259</v>
      </c>
      <c r="G454" t="s">
        <v>289</v>
      </c>
      <c r="H454">
        <v>4</v>
      </c>
      <c r="I454" t="s">
        <v>290</v>
      </c>
      <c r="J454" t="s">
        <v>318</v>
      </c>
      <c r="K454">
        <v>5</v>
      </c>
      <c r="L454" s="3">
        <v>41444</v>
      </c>
      <c r="M454" t="s">
        <v>69</v>
      </c>
      <c r="N454" s="7">
        <v>3.5070999999999999</v>
      </c>
      <c r="O454" t="s">
        <v>57</v>
      </c>
      <c r="P454" t="s">
        <v>35</v>
      </c>
    </row>
    <row r="455" spans="1:16" x14ac:dyDescent="0.2">
      <c r="A455" t="s">
        <v>348</v>
      </c>
      <c r="B455">
        <v>3089</v>
      </c>
      <c r="C455" t="s">
        <v>279</v>
      </c>
      <c r="D455" t="str">
        <f>VLOOKUP(C:C, [1]Data!$1:$1048576, 3,)</f>
        <v>Certified</v>
      </c>
      <c r="E455">
        <f>VLOOKUP(C:C, [1]Data!$1:$1048576, 5, FALSE)</f>
        <v>17</v>
      </c>
      <c r="F455" t="s">
        <v>259</v>
      </c>
      <c r="G455" t="s">
        <v>289</v>
      </c>
      <c r="H455">
        <v>4</v>
      </c>
      <c r="I455" t="s">
        <v>290</v>
      </c>
      <c r="J455" t="s">
        <v>318</v>
      </c>
      <c r="K455">
        <v>1</v>
      </c>
      <c r="L455" s="3">
        <v>41444</v>
      </c>
      <c r="M455" t="s">
        <v>171</v>
      </c>
      <c r="N455" s="7">
        <v>6.8479000000000001</v>
      </c>
      <c r="O455" t="s">
        <v>172</v>
      </c>
      <c r="P455" t="s">
        <v>173</v>
      </c>
    </row>
    <row r="456" spans="1:16" x14ac:dyDescent="0.2">
      <c r="A456" t="s">
        <v>348</v>
      </c>
      <c r="B456">
        <v>3089</v>
      </c>
      <c r="C456" t="s">
        <v>279</v>
      </c>
      <c r="D456" t="str">
        <f>VLOOKUP(C:C, [1]Data!$1:$1048576, 3,)</f>
        <v>Certified</v>
      </c>
      <c r="E456">
        <f>VLOOKUP(C:C, [1]Data!$1:$1048576, 5, FALSE)</f>
        <v>17</v>
      </c>
      <c r="F456" t="s">
        <v>259</v>
      </c>
      <c r="G456" t="s">
        <v>289</v>
      </c>
      <c r="H456">
        <v>4</v>
      </c>
      <c r="I456" t="s">
        <v>290</v>
      </c>
      <c r="J456" t="s">
        <v>318</v>
      </c>
      <c r="K456">
        <v>1</v>
      </c>
      <c r="L456" s="3">
        <v>41444</v>
      </c>
      <c r="M456" t="s">
        <v>3</v>
      </c>
      <c r="N456" s="7">
        <v>11.3424</v>
      </c>
      <c r="O456" t="s">
        <v>7</v>
      </c>
      <c r="P456" t="s">
        <v>18</v>
      </c>
    </row>
    <row r="457" spans="1:16" x14ac:dyDescent="0.2">
      <c r="A457" t="s">
        <v>348</v>
      </c>
      <c r="B457" s="4">
        <v>4184</v>
      </c>
      <c r="C457" t="s">
        <v>279</v>
      </c>
      <c r="D457" t="str">
        <f>VLOOKUP(C:C, [1]Data!$1:$1048576, 3,)</f>
        <v>Certified</v>
      </c>
      <c r="E457">
        <f>VLOOKUP(C:C, [1]Data!$1:$1048576, 5, FALSE)</f>
        <v>17</v>
      </c>
      <c r="F457" t="s">
        <v>259</v>
      </c>
      <c r="G457" t="s">
        <v>289</v>
      </c>
      <c r="H457">
        <v>4</v>
      </c>
      <c r="I457" t="s">
        <v>290</v>
      </c>
      <c r="J457" t="s">
        <v>318</v>
      </c>
      <c r="K457">
        <v>2</v>
      </c>
      <c r="L457" s="3">
        <v>42907</v>
      </c>
      <c r="M457" t="s">
        <v>178</v>
      </c>
      <c r="N457" s="7">
        <v>6.2144000000000004</v>
      </c>
      <c r="O457" t="s">
        <v>181</v>
      </c>
      <c r="P457" t="s">
        <v>193</v>
      </c>
    </row>
    <row r="458" spans="1:16" x14ac:dyDescent="0.2">
      <c r="A458" t="s">
        <v>348</v>
      </c>
      <c r="B458">
        <v>4184</v>
      </c>
      <c r="C458" t="s">
        <v>279</v>
      </c>
      <c r="D458" t="str">
        <f>VLOOKUP(C:C, [1]Data!$1:$1048576, 3,)</f>
        <v>Certified</v>
      </c>
      <c r="E458">
        <f>VLOOKUP(C:C, [1]Data!$1:$1048576, 5, FALSE)</f>
        <v>17</v>
      </c>
      <c r="F458" t="s">
        <v>259</v>
      </c>
      <c r="G458" t="s">
        <v>289</v>
      </c>
      <c r="H458">
        <v>4</v>
      </c>
      <c r="I458" t="s">
        <v>290</v>
      </c>
      <c r="J458" t="s">
        <v>318</v>
      </c>
      <c r="K458">
        <v>2</v>
      </c>
      <c r="L458" s="3">
        <v>42907</v>
      </c>
      <c r="M458" t="s">
        <v>178</v>
      </c>
      <c r="N458" s="7">
        <v>6.1759000000000004</v>
      </c>
      <c r="O458" t="s">
        <v>181</v>
      </c>
      <c r="P458" t="s">
        <v>192</v>
      </c>
    </row>
    <row r="459" spans="1:16" x14ac:dyDescent="0.2">
      <c r="A459" t="s">
        <v>348</v>
      </c>
      <c r="B459">
        <v>4184</v>
      </c>
      <c r="C459" t="s">
        <v>279</v>
      </c>
      <c r="D459" t="str">
        <f>VLOOKUP(C:C, [1]Data!$1:$1048576, 3,)</f>
        <v>Certified</v>
      </c>
      <c r="E459">
        <f>VLOOKUP(C:C, [1]Data!$1:$1048576, 5, FALSE)</f>
        <v>17</v>
      </c>
      <c r="F459" t="s">
        <v>259</v>
      </c>
      <c r="G459" t="s">
        <v>289</v>
      </c>
      <c r="H459">
        <v>4</v>
      </c>
      <c r="I459" t="s">
        <v>290</v>
      </c>
      <c r="J459" t="s">
        <v>318</v>
      </c>
      <c r="K459">
        <v>2</v>
      </c>
      <c r="L459" s="3">
        <v>42907</v>
      </c>
      <c r="M459" t="s">
        <v>178</v>
      </c>
      <c r="N459" s="7">
        <v>3.0775999999999999</v>
      </c>
      <c r="O459" t="s">
        <v>181</v>
      </c>
      <c r="P459" t="s">
        <v>196</v>
      </c>
    </row>
    <row r="460" spans="1:16" x14ac:dyDescent="0.2">
      <c r="A460" t="s">
        <v>348</v>
      </c>
      <c r="B460">
        <v>3437</v>
      </c>
      <c r="C460" t="s">
        <v>270</v>
      </c>
      <c r="D460" t="str">
        <f>VLOOKUP(C:C, [1]Data!$1:$1048576, 3,)</f>
        <v>OP</v>
      </c>
      <c r="E460">
        <f>VLOOKUP(C:C, [1]Data!$1:$1048576, 5, FALSE)</f>
        <v>21</v>
      </c>
      <c r="F460" t="s">
        <v>259</v>
      </c>
      <c r="G460" t="s">
        <v>289</v>
      </c>
      <c r="H460">
        <v>3</v>
      </c>
      <c r="I460" t="s">
        <v>290</v>
      </c>
      <c r="J460" t="s">
        <v>317</v>
      </c>
      <c r="K460">
        <v>1</v>
      </c>
      <c r="L460" s="3">
        <v>41447</v>
      </c>
      <c r="M460" t="s">
        <v>178</v>
      </c>
      <c r="N460" s="7">
        <v>11.4369</v>
      </c>
      <c r="O460" t="s">
        <v>179</v>
      </c>
      <c r="P460" t="s">
        <v>184</v>
      </c>
    </row>
    <row r="461" spans="1:16" x14ac:dyDescent="0.2">
      <c r="A461" t="s">
        <v>348</v>
      </c>
      <c r="B461">
        <v>3943</v>
      </c>
      <c r="C461" t="s">
        <v>270</v>
      </c>
      <c r="D461" t="str">
        <f>VLOOKUP(C:C, [1]Data!$1:$1048576, 3,)</f>
        <v>OP</v>
      </c>
      <c r="E461">
        <f>VLOOKUP(C:C, [1]Data!$1:$1048576, 5, FALSE)</f>
        <v>21</v>
      </c>
      <c r="F461" t="s">
        <v>259</v>
      </c>
      <c r="G461" t="s">
        <v>289</v>
      </c>
      <c r="H461">
        <v>3</v>
      </c>
      <c r="I461" t="s">
        <v>290</v>
      </c>
      <c r="J461" t="s">
        <v>317</v>
      </c>
      <c r="K461">
        <v>6</v>
      </c>
      <c r="L461" s="3">
        <v>41447</v>
      </c>
      <c r="M461" t="s">
        <v>178</v>
      </c>
      <c r="N461" s="7">
        <v>10.114000000000001</v>
      </c>
      <c r="O461" t="s">
        <v>181</v>
      </c>
      <c r="P461" t="s">
        <v>194</v>
      </c>
    </row>
    <row r="462" spans="1:16" x14ac:dyDescent="0.2">
      <c r="A462" t="s">
        <v>348</v>
      </c>
      <c r="B462">
        <v>3437</v>
      </c>
      <c r="C462" t="s">
        <v>270</v>
      </c>
      <c r="D462" t="str">
        <f>VLOOKUP(C:C, [1]Data!$1:$1048576, 3,)</f>
        <v>OP</v>
      </c>
      <c r="E462">
        <f>VLOOKUP(C:C, [1]Data!$1:$1048576, 5, FALSE)</f>
        <v>21</v>
      </c>
      <c r="F462" t="s">
        <v>259</v>
      </c>
      <c r="G462" t="s">
        <v>289</v>
      </c>
      <c r="H462">
        <v>3</v>
      </c>
      <c r="I462" t="s">
        <v>290</v>
      </c>
      <c r="J462" t="s">
        <v>317</v>
      </c>
      <c r="K462">
        <v>1</v>
      </c>
      <c r="L462" s="3">
        <v>41447</v>
      </c>
      <c r="M462" t="s">
        <v>178</v>
      </c>
      <c r="N462" s="9">
        <v>5.5609000000000002</v>
      </c>
      <c r="O462" t="s">
        <v>179</v>
      </c>
      <c r="P462" t="s">
        <v>184</v>
      </c>
    </row>
    <row r="463" spans="1:16" x14ac:dyDescent="0.2">
      <c r="A463" t="s">
        <v>348</v>
      </c>
      <c r="B463">
        <v>6034</v>
      </c>
      <c r="C463" t="s">
        <v>270</v>
      </c>
      <c r="D463" t="str">
        <f>VLOOKUP(C:C, [1]Data!$1:$1048576, 3,)</f>
        <v>OP</v>
      </c>
      <c r="E463">
        <f>VLOOKUP(C:C, [1]Data!$1:$1048576, 5, FALSE)</f>
        <v>21</v>
      </c>
      <c r="F463" t="s">
        <v>259</v>
      </c>
      <c r="G463" t="s">
        <v>289</v>
      </c>
      <c r="H463">
        <v>3</v>
      </c>
      <c r="I463" t="s">
        <v>290</v>
      </c>
      <c r="J463" t="s">
        <v>317</v>
      </c>
      <c r="K463">
        <v>5</v>
      </c>
      <c r="L463" s="3">
        <v>41448</v>
      </c>
      <c r="M463" t="s">
        <v>178</v>
      </c>
      <c r="N463" s="7">
        <v>3.6596000000000002</v>
      </c>
      <c r="O463" t="s">
        <v>179</v>
      </c>
      <c r="P463" t="s">
        <v>184</v>
      </c>
    </row>
    <row r="464" spans="1:16" x14ac:dyDescent="0.2">
      <c r="A464" t="s">
        <v>348</v>
      </c>
      <c r="B464">
        <v>2627</v>
      </c>
      <c r="C464" t="s">
        <v>270</v>
      </c>
      <c r="D464" t="str">
        <f>VLOOKUP(C:C, [1]Data!$1:$1048576, 3,)</f>
        <v>OP</v>
      </c>
      <c r="E464">
        <f>VLOOKUP(C:C, [1]Data!$1:$1048576, 5, FALSE)</f>
        <v>21</v>
      </c>
      <c r="F464" t="s">
        <v>259</v>
      </c>
      <c r="G464" t="s">
        <v>289</v>
      </c>
      <c r="H464">
        <v>3</v>
      </c>
      <c r="I464" t="s">
        <v>290</v>
      </c>
      <c r="J464" t="s">
        <v>317</v>
      </c>
      <c r="K464">
        <v>2</v>
      </c>
      <c r="L464" s="3">
        <v>41448</v>
      </c>
      <c r="M464" s="5" t="s">
        <v>178</v>
      </c>
      <c r="N464" s="7">
        <v>3.8940000000000001</v>
      </c>
      <c r="O464" s="5" t="s">
        <v>179</v>
      </c>
      <c r="P464" s="5" t="s">
        <v>184</v>
      </c>
    </row>
    <row r="465" spans="1:16" x14ac:dyDescent="0.2">
      <c r="A465" t="s">
        <v>348</v>
      </c>
      <c r="B465">
        <v>2058</v>
      </c>
      <c r="C465" t="s">
        <v>270</v>
      </c>
      <c r="D465" t="str">
        <f>VLOOKUP(C:C, [1]Data!$1:$1048576, 3,)</f>
        <v>OP</v>
      </c>
      <c r="E465">
        <f>VLOOKUP(C:C, [1]Data!$1:$1048576, 5, FALSE)</f>
        <v>21</v>
      </c>
      <c r="F465" t="s">
        <v>259</v>
      </c>
      <c r="G465" t="s">
        <v>289</v>
      </c>
      <c r="H465">
        <v>3</v>
      </c>
      <c r="I465" t="s">
        <v>290</v>
      </c>
      <c r="J465" t="s">
        <v>317</v>
      </c>
      <c r="K465">
        <v>4</v>
      </c>
      <c r="L465" s="3">
        <v>41448</v>
      </c>
      <c r="M465" s="5" t="s">
        <v>178</v>
      </c>
      <c r="N465" s="7">
        <v>11.416499999999999</v>
      </c>
      <c r="O465" s="5" t="s">
        <v>181</v>
      </c>
      <c r="P465" s="5" t="s">
        <v>216</v>
      </c>
    </row>
    <row r="466" spans="1:16" x14ac:dyDescent="0.2">
      <c r="A466" t="s">
        <v>348</v>
      </c>
      <c r="B466">
        <v>3943</v>
      </c>
      <c r="C466" t="s">
        <v>270</v>
      </c>
      <c r="D466" t="str">
        <f>VLOOKUP(C:C, [1]Data!$1:$1048576, 3,)</f>
        <v>OP</v>
      </c>
      <c r="E466">
        <f>VLOOKUP(C:C, [1]Data!$1:$1048576, 5, FALSE)</f>
        <v>21</v>
      </c>
      <c r="F466" t="s">
        <v>259</v>
      </c>
      <c r="G466" t="s">
        <v>289</v>
      </c>
      <c r="H466">
        <v>3</v>
      </c>
      <c r="I466" t="s">
        <v>290</v>
      </c>
      <c r="J466" t="s">
        <v>317</v>
      </c>
      <c r="K466">
        <v>6</v>
      </c>
      <c r="L466" s="3">
        <v>41449</v>
      </c>
      <c r="M466" s="5" t="s">
        <v>178</v>
      </c>
      <c r="N466" s="7">
        <v>3.0794000000000001</v>
      </c>
      <c r="O466" s="5" t="s">
        <v>181</v>
      </c>
      <c r="P466" s="5" t="s">
        <v>215</v>
      </c>
    </row>
    <row r="467" spans="1:16" x14ac:dyDescent="0.2">
      <c r="A467" t="s">
        <v>348</v>
      </c>
      <c r="B467">
        <v>6034</v>
      </c>
      <c r="C467" t="s">
        <v>270</v>
      </c>
      <c r="D467" t="str">
        <f>VLOOKUP(C:C, [1]Data!$1:$1048576, 3,)</f>
        <v>OP</v>
      </c>
      <c r="E467">
        <f>VLOOKUP(C:C, [1]Data!$1:$1048576, 5, FALSE)</f>
        <v>21</v>
      </c>
      <c r="F467" t="s">
        <v>259</v>
      </c>
      <c r="G467" t="s">
        <v>289</v>
      </c>
      <c r="H467">
        <v>3</v>
      </c>
      <c r="I467" t="s">
        <v>290</v>
      </c>
      <c r="J467" t="s">
        <v>317</v>
      </c>
      <c r="K467">
        <v>5</v>
      </c>
      <c r="L467" s="3">
        <v>41449</v>
      </c>
      <c r="M467" s="5" t="s">
        <v>178</v>
      </c>
      <c r="N467" s="7">
        <v>4.4795999999999996</v>
      </c>
      <c r="O467" s="5" t="s">
        <v>179</v>
      </c>
      <c r="P467" s="5" t="s">
        <v>184</v>
      </c>
    </row>
    <row r="468" spans="1:16" x14ac:dyDescent="0.2">
      <c r="A468" t="s">
        <v>348</v>
      </c>
      <c r="B468">
        <v>3943</v>
      </c>
      <c r="C468" t="s">
        <v>270</v>
      </c>
      <c r="D468" t="str">
        <f>VLOOKUP(C:C, [1]Data!$1:$1048576, 3,)</f>
        <v>OP</v>
      </c>
      <c r="E468">
        <f>VLOOKUP(C:C, [1]Data!$1:$1048576, 5, FALSE)</f>
        <v>21</v>
      </c>
      <c r="F468" t="s">
        <v>259</v>
      </c>
      <c r="G468" t="s">
        <v>289</v>
      </c>
      <c r="H468">
        <v>3</v>
      </c>
      <c r="I468" t="s">
        <v>290</v>
      </c>
      <c r="J468" t="s">
        <v>317</v>
      </c>
      <c r="K468">
        <v>6</v>
      </c>
      <c r="L468" s="3">
        <v>41449</v>
      </c>
      <c r="M468" s="5" t="s">
        <v>178</v>
      </c>
      <c r="N468" s="7">
        <v>3.7444000000000002</v>
      </c>
      <c r="O468" s="5" t="s">
        <v>179</v>
      </c>
      <c r="P468" s="5" t="s">
        <v>184</v>
      </c>
    </row>
    <row r="469" spans="1:16" x14ac:dyDescent="0.2">
      <c r="A469" t="s">
        <v>348</v>
      </c>
      <c r="B469">
        <v>3943</v>
      </c>
      <c r="C469" t="s">
        <v>270</v>
      </c>
      <c r="D469" t="str">
        <f>VLOOKUP(C:C, [1]Data!$1:$1048576, 3,)</f>
        <v>OP</v>
      </c>
      <c r="E469">
        <f>VLOOKUP(C:C, [1]Data!$1:$1048576, 5, FALSE)</f>
        <v>21</v>
      </c>
      <c r="F469" t="s">
        <v>259</v>
      </c>
      <c r="G469" t="s">
        <v>289</v>
      </c>
      <c r="H469">
        <v>3</v>
      </c>
      <c r="I469" t="s">
        <v>290</v>
      </c>
      <c r="J469" t="s">
        <v>317</v>
      </c>
      <c r="K469">
        <v>6</v>
      </c>
      <c r="L469" s="3">
        <v>41449</v>
      </c>
      <c r="M469" s="5" t="s">
        <v>178</v>
      </c>
      <c r="N469" s="7">
        <v>2.6259999999999999</v>
      </c>
      <c r="O469" s="5" t="s">
        <v>181</v>
      </c>
      <c r="P469" s="5" t="s">
        <v>218</v>
      </c>
    </row>
    <row r="470" spans="1:16" x14ac:dyDescent="0.2">
      <c r="A470" t="s">
        <v>348</v>
      </c>
      <c r="B470">
        <v>897</v>
      </c>
      <c r="C470" t="s">
        <v>272</v>
      </c>
      <c r="D470" t="str">
        <f>VLOOKUP(C:C, [1]Data!$1:$1048576, 3,)</f>
        <v>Certified</v>
      </c>
      <c r="E470">
        <f>VLOOKUP(C:C, [1]Data!$1:$1048576, 5, FALSE)</f>
        <v>23</v>
      </c>
      <c r="F470" t="s">
        <v>259</v>
      </c>
      <c r="G470" t="s">
        <v>289</v>
      </c>
      <c r="H470">
        <v>1</v>
      </c>
      <c r="I470" t="s">
        <v>290</v>
      </c>
      <c r="J470" t="s">
        <v>316</v>
      </c>
      <c r="K470">
        <v>5</v>
      </c>
      <c r="L470" s="3">
        <v>41450</v>
      </c>
      <c r="M470" s="5" t="s">
        <v>221</v>
      </c>
      <c r="N470" s="7">
        <v>4.8807</v>
      </c>
      <c r="O470" s="5" t="s">
        <v>179</v>
      </c>
      <c r="P470" s="5" t="s">
        <v>184</v>
      </c>
    </row>
    <row r="471" spans="1:16" x14ac:dyDescent="0.2">
      <c r="A471" t="s">
        <v>348</v>
      </c>
      <c r="B471">
        <v>8341</v>
      </c>
      <c r="C471" t="s">
        <v>272</v>
      </c>
      <c r="D471" t="str">
        <f>VLOOKUP(C:C, [1]Data!$1:$1048576, 3,)</f>
        <v>Certified</v>
      </c>
      <c r="E471">
        <f>VLOOKUP(C:C, [1]Data!$1:$1048576, 5, FALSE)</f>
        <v>23</v>
      </c>
      <c r="F471" t="s">
        <v>259</v>
      </c>
      <c r="G471" t="s">
        <v>289</v>
      </c>
      <c r="H471">
        <v>1</v>
      </c>
      <c r="I471" t="s">
        <v>290</v>
      </c>
      <c r="J471" t="s">
        <v>316</v>
      </c>
      <c r="K471">
        <v>6</v>
      </c>
      <c r="L471" s="3">
        <v>41450</v>
      </c>
      <c r="M471" s="5" t="s">
        <v>221</v>
      </c>
      <c r="N471">
        <v>8.4878</v>
      </c>
      <c r="O471" s="5" t="s">
        <v>179</v>
      </c>
      <c r="P471" s="5" t="s">
        <v>184</v>
      </c>
    </row>
    <row r="472" spans="1:16" x14ac:dyDescent="0.2">
      <c r="A472" t="s">
        <v>348</v>
      </c>
      <c r="B472">
        <v>7902</v>
      </c>
      <c r="C472" t="s">
        <v>272</v>
      </c>
      <c r="D472" t="str">
        <f>VLOOKUP(C:C, [1]Data!$1:$1048576, 3,)</f>
        <v>Certified</v>
      </c>
      <c r="E472">
        <f>VLOOKUP(C:C, [1]Data!$1:$1048576, 5, FALSE)</f>
        <v>23</v>
      </c>
      <c r="F472" t="s">
        <v>259</v>
      </c>
      <c r="G472" t="s">
        <v>289</v>
      </c>
      <c r="H472">
        <v>1</v>
      </c>
      <c r="I472" t="s">
        <v>290</v>
      </c>
      <c r="J472" t="s">
        <v>316</v>
      </c>
      <c r="K472">
        <v>1</v>
      </c>
      <c r="L472" s="3">
        <v>41450</v>
      </c>
      <c r="M472" s="5" t="s">
        <v>221</v>
      </c>
      <c r="N472" s="7">
        <v>5.0319000000000003</v>
      </c>
      <c r="O472" s="5" t="s">
        <v>179</v>
      </c>
      <c r="P472" s="5" t="s">
        <v>184</v>
      </c>
    </row>
    <row r="473" spans="1:16" x14ac:dyDescent="0.2">
      <c r="A473" t="s">
        <v>348</v>
      </c>
      <c r="B473">
        <v>5983</v>
      </c>
      <c r="C473" t="s">
        <v>272</v>
      </c>
      <c r="D473" t="str">
        <f>VLOOKUP(C:C, [1]Data!$1:$1048576, 3,)</f>
        <v>Certified</v>
      </c>
      <c r="E473">
        <f>VLOOKUP(C:C, [1]Data!$1:$1048576, 5, FALSE)</f>
        <v>23</v>
      </c>
      <c r="F473" t="s">
        <v>259</v>
      </c>
      <c r="G473" t="s">
        <v>289</v>
      </c>
      <c r="H473">
        <v>1</v>
      </c>
      <c r="I473" t="s">
        <v>290</v>
      </c>
      <c r="J473" t="s">
        <v>316</v>
      </c>
      <c r="K473">
        <v>2</v>
      </c>
      <c r="L473" s="3">
        <v>41450</v>
      </c>
      <c r="M473" s="5" t="s">
        <v>221</v>
      </c>
      <c r="N473" s="7">
        <v>10.0091</v>
      </c>
      <c r="O473" s="5" t="s">
        <v>181</v>
      </c>
      <c r="P473" s="5" t="s">
        <v>224</v>
      </c>
    </row>
    <row r="474" spans="1:16" x14ac:dyDescent="0.2">
      <c r="A474" t="s">
        <v>348</v>
      </c>
      <c r="B474">
        <v>897</v>
      </c>
      <c r="C474" t="s">
        <v>272</v>
      </c>
      <c r="D474" t="str">
        <f>VLOOKUP(C:C, [1]Data!$1:$1048576, 3,)</f>
        <v>Certified</v>
      </c>
      <c r="E474">
        <f>VLOOKUP(C:C, [1]Data!$1:$1048576, 5, FALSE)</f>
        <v>23</v>
      </c>
      <c r="F474" t="s">
        <v>259</v>
      </c>
      <c r="G474" t="s">
        <v>289</v>
      </c>
      <c r="H474">
        <v>1</v>
      </c>
      <c r="I474" t="s">
        <v>290</v>
      </c>
      <c r="J474" t="s">
        <v>316</v>
      </c>
      <c r="K474">
        <v>5</v>
      </c>
      <c r="L474" s="3">
        <v>41451</v>
      </c>
      <c r="M474" s="5" t="s">
        <v>221</v>
      </c>
      <c r="N474" s="7">
        <v>4.2880000000000003</v>
      </c>
      <c r="O474" s="5" t="s">
        <v>179</v>
      </c>
      <c r="P474" s="5" t="s">
        <v>184</v>
      </c>
    </row>
    <row r="475" spans="1:16" x14ac:dyDescent="0.2">
      <c r="A475" t="s">
        <v>348</v>
      </c>
      <c r="B475">
        <v>5983</v>
      </c>
      <c r="C475" t="s">
        <v>272</v>
      </c>
      <c r="D475" t="str">
        <f>VLOOKUP(C:C, [1]Data!$1:$1048576, 3,)</f>
        <v>Certified</v>
      </c>
      <c r="E475">
        <f>VLOOKUP(C:C, [1]Data!$1:$1048576, 5, FALSE)</f>
        <v>23</v>
      </c>
      <c r="F475" t="s">
        <v>259</v>
      </c>
      <c r="G475" t="s">
        <v>289</v>
      </c>
      <c r="H475">
        <v>1</v>
      </c>
      <c r="I475" t="s">
        <v>290</v>
      </c>
      <c r="J475" t="s">
        <v>316</v>
      </c>
      <c r="K475">
        <v>2</v>
      </c>
      <c r="L475" s="3">
        <v>41454</v>
      </c>
      <c r="M475" s="5" t="s">
        <v>221</v>
      </c>
      <c r="N475" s="7">
        <v>4.0208000000000004</v>
      </c>
      <c r="O475" s="5" t="s">
        <v>179</v>
      </c>
      <c r="P475" s="5" t="s">
        <v>184</v>
      </c>
    </row>
    <row r="476" spans="1:16" x14ac:dyDescent="0.2">
      <c r="A476" t="s">
        <v>348</v>
      </c>
      <c r="B476">
        <v>9661</v>
      </c>
      <c r="C476" t="s">
        <v>272</v>
      </c>
      <c r="D476" t="str">
        <f>VLOOKUP(C:C, [1]Data!$1:$1048576, 3,)</f>
        <v>Certified</v>
      </c>
      <c r="E476">
        <f>VLOOKUP(C:C, [1]Data!$1:$1048576, 5, FALSE)</f>
        <v>23</v>
      </c>
      <c r="F476" t="s">
        <v>259</v>
      </c>
      <c r="G476" t="s">
        <v>289</v>
      </c>
      <c r="H476">
        <v>1</v>
      </c>
      <c r="I476" t="s">
        <v>290</v>
      </c>
      <c r="J476" t="s">
        <v>316</v>
      </c>
      <c r="K476">
        <v>3</v>
      </c>
      <c r="L476" s="3">
        <v>41456</v>
      </c>
      <c r="M476" s="5" t="s">
        <v>178</v>
      </c>
      <c r="N476" s="7">
        <v>9.1046999999999993</v>
      </c>
      <c r="O476" s="5" t="s">
        <v>181</v>
      </c>
      <c r="P476" s="5" t="s">
        <v>246</v>
      </c>
    </row>
    <row r="477" spans="1:16" x14ac:dyDescent="0.2">
      <c r="A477" t="s">
        <v>348</v>
      </c>
      <c r="B477">
        <v>9463</v>
      </c>
      <c r="C477" t="s">
        <v>272</v>
      </c>
      <c r="D477" t="str">
        <f>VLOOKUP(C:C, [1]Data!$1:$1048576, 3,)</f>
        <v>Certified</v>
      </c>
      <c r="E477">
        <f>VLOOKUP(C:C, [1]Data!$1:$1048576, 5, FALSE)</f>
        <v>23</v>
      </c>
      <c r="F477" t="s">
        <v>259</v>
      </c>
      <c r="G477" t="s">
        <v>289</v>
      </c>
      <c r="H477">
        <v>1</v>
      </c>
      <c r="I477" t="s">
        <v>290</v>
      </c>
      <c r="J477" t="s">
        <v>316</v>
      </c>
      <c r="K477">
        <v>4</v>
      </c>
      <c r="L477" s="3">
        <v>41460</v>
      </c>
      <c r="M477" s="5" t="s">
        <v>221</v>
      </c>
      <c r="N477" s="7">
        <v>2.8239000000000001</v>
      </c>
      <c r="O477" s="5" t="s">
        <v>181</v>
      </c>
      <c r="P477" s="5" t="s">
        <v>256</v>
      </c>
    </row>
    <row r="478" spans="1:16" x14ac:dyDescent="0.2">
      <c r="A478" t="s">
        <v>348</v>
      </c>
      <c r="B478">
        <v>6089</v>
      </c>
      <c r="C478" t="s">
        <v>275</v>
      </c>
      <c r="D478" t="str">
        <f>VLOOKUP(C:C, [1]Data!$1:$1048576, 3,)</f>
        <v>OP</v>
      </c>
      <c r="E478">
        <f>VLOOKUP(C:C, [1]Data!$1:$1048576, 5, FALSE)</f>
        <v>35</v>
      </c>
      <c r="F478" t="s">
        <v>259</v>
      </c>
      <c r="G478" t="s">
        <v>257</v>
      </c>
      <c r="H478">
        <v>2</v>
      </c>
      <c r="I478" t="s">
        <v>291</v>
      </c>
      <c r="J478" t="s">
        <v>317</v>
      </c>
      <c r="K478">
        <v>6</v>
      </c>
      <c r="L478" s="3">
        <v>41434</v>
      </c>
      <c r="M478" t="s">
        <v>96</v>
      </c>
      <c r="N478" s="7">
        <v>11.7182</v>
      </c>
      <c r="O478" t="s">
        <v>1</v>
      </c>
      <c r="P478" t="s">
        <v>95</v>
      </c>
    </row>
    <row r="479" spans="1:16" x14ac:dyDescent="0.2">
      <c r="A479" t="s">
        <v>348</v>
      </c>
      <c r="B479">
        <v>9094</v>
      </c>
      <c r="C479" t="s">
        <v>275</v>
      </c>
      <c r="D479" t="str">
        <f>VLOOKUP(C:C, [1]Data!$1:$1048576, 3,)</f>
        <v>OP</v>
      </c>
      <c r="E479">
        <f>VLOOKUP(C:C, [1]Data!$1:$1048576, 5, FALSE)</f>
        <v>35</v>
      </c>
      <c r="F479" t="s">
        <v>259</v>
      </c>
      <c r="G479" t="s">
        <v>257</v>
      </c>
      <c r="H479">
        <v>2</v>
      </c>
      <c r="I479" t="s">
        <v>291</v>
      </c>
      <c r="J479" t="s">
        <v>317</v>
      </c>
      <c r="K479">
        <v>1</v>
      </c>
      <c r="L479" s="3">
        <v>41435</v>
      </c>
      <c r="M479" t="s">
        <v>96</v>
      </c>
      <c r="N479" s="7">
        <v>9.3803000000000001</v>
      </c>
      <c r="O479" t="s">
        <v>125</v>
      </c>
      <c r="P479" t="s">
        <v>126</v>
      </c>
    </row>
    <row r="480" spans="1:16" x14ac:dyDescent="0.2">
      <c r="A480" t="s">
        <v>348</v>
      </c>
      <c r="B480">
        <v>5701</v>
      </c>
      <c r="C480" t="s">
        <v>275</v>
      </c>
      <c r="D480" t="str">
        <f>VLOOKUP(C:C, [1]Data!$1:$1048576, 3,)</f>
        <v>OP</v>
      </c>
      <c r="E480">
        <f>VLOOKUP(C:C, [1]Data!$1:$1048576, 5, FALSE)</f>
        <v>35</v>
      </c>
      <c r="F480" t="s">
        <v>259</v>
      </c>
      <c r="G480" t="s">
        <v>257</v>
      </c>
      <c r="H480">
        <v>2</v>
      </c>
      <c r="I480" t="s">
        <v>291</v>
      </c>
      <c r="J480" t="s">
        <v>317</v>
      </c>
      <c r="K480">
        <v>2</v>
      </c>
      <c r="L480" s="3">
        <v>41437</v>
      </c>
      <c r="M480" t="s">
        <v>141</v>
      </c>
      <c r="N480" s="7">
        <v>12.6793</v>
      </c>
      <c r="O480" t="s">
        <v>139</v>
      </c>
      <c r="P480" t="s">
        <v>140</v>
      </c>
    </row>
    <row r="481" spans="1:16" x14ac:dyDescent="0.2">
      <c r="A481" t="s">
        <v>348</v>
      </c>
      <c r="B481">
        <v>5413</v>
      </c>
      <c r="C481" t="s">
        <v>275</v>
      </c>
      <c r="D481" t="str">
        <f>VLOOKUP(C:C, [1]Data!$1:$1048576, 3,)</f>
        <v>OP</v>
      </c>
      <c r="E481">
        <f>VLOOKUP(C:C, [1]Data!$1:$1048576, 5, FALSE)</f>
        <v>35</v>
      </c>
      <c r="F481" t="s">
        <v>259</v>
      </c>
      <c r="G481" t="s">
        <v>257</v>
      </c>
      <c r="H481">
        <v>2</v>
      </c>
      <c r="I481" t="s">
        <v>291</v>
      </c>
      <c r="J481" t="s">
        <v>317</v>
      </c>
      <c r="K481">
        <v>3</v>
      </c>
      <c r="L481" s="3">
        <v>41438</v>
      </c>
      <c r="M481" t="s">
        <v>159</v>
      </c>
      <c r="N481" s="7">
        <v>11.64</v>
      </c>
      <c r="O481" t="s">
        <v>154</v>
      </c>
      <c r="P481" t="s">
        <v>157</v>
      </c>
    </row>
    <row r="482" spans="1:16" x14ac:dyDescent="0.2">
      <c r="A482" t="s">
        <v>348</v>
      </c>
      <c r="B482">
        <v>5356</v>
      </c>
      <c r="C482" t="s">
        <v>276</v>
      </c>
      <c r="D482" t="str">
        <f>VLOOKUP(C:C, [1]Data!$1:$1048576, 3,)</f>
        <v>Certified</v>
      </c>
      <c r="E482" t="str">
        <f>VLOOKUP(C:C, [1]Data!$1:$1048576, 5, FALSE)</f>
        <v>NA</v>
      </c>
      <c r="F482" t="s">
        <v>259</v>
      </c>
      <c r="G482" t="s">
        <v>289</v>
      </c>
      <c r="H482">
        <v>6</v>
      </c>
      <c r="I482" t="s">
        <v>290</v>
      </c>
      <c r="J482" t="s">
        <v>317</v>
      </c>
      <c r="K482">
        <v>1</v>
      </c>
      <c r="L482" s="3">
        <v>41436</v>
      </c>
      <c r="M482" t="s">
        <v>93</v>
      </c>
      <c r="N482" s="7">
        <v>6.0843999999999996</v>
      </c>
      <c r="O482" t="s">
        <v>2</v>
      </c>
      <c r="P482" t="s">
        <v>130</v>
      </c>
    </row>
    <row r="483" spans="1:16" x14ac:dyDescent="0.2">
      <c r="A483" t="s">
        <v>348</v>
      </c>
      <c r="B483">
        <v>4738</v>
      </c>
      <c r="C483" t="s">
        <v>276</v>
      </c>
      <c r="D483" t="str">
        <f>VLOOKUP(C:C, [1]Data!$1:$1048576, 3,)</f>
        <v>Certified</v>
      </c>
      <c r="E483" t="str">
        <f>VLOOKUP(C:C, [1]Data!$1:$1048576, 5, FALSE)</f>
        <v>NA</v>
      </c>
      <c r="F483" t="s">
        <v>259</v>
      </c>
      <c r="G483" t="s">
        <v>289</v>
      </c>
      <c r="H483">
        <v>6</v>
      </c>
      <c r="I483" t="s">
        <v>290</v>
      </c>
      <c r="J483" t="s">
        <v>317</v>
      </c>
      <c r="K483">
        <v>4</v>
      </c>
      <c r="L483" s="3">
        <v>41437</v>
      </c>
      <c r="M483" t="s">
        <v>141</v>
      </c>
      <c r="N483" s="7">
        <v>13.496499999999999</v>
      </c>
      <c r="O483" t="s">
        <v>115</v>
      </c>
      <c r="P483" t="s">
        <v>133</v>
      </c>
    </row>
    <row r="484" spans="1:16" x14ac:dyDescent="0.2">
      <c r="A484" t="s">
        <v>348</v>
      </c>
      <c r="B484">
        <v>6013</v>
      </c>
      <c r="C484" t="s">
        <v>276</v>
      </c>
      <c r="D484" t="str">
        <f>VLOOKUP(C:C, [1]Data!$1:$1048576, 3,)</f>
        <v>Certified</v>
      </c>
      <c r="E484" t="str">
        <f>VLOOKUP(C:C, [1]Data!$1:$1048576, 5, FALSE)</f>
        <v>NA</v>
      </c>
      <c r="F484" t="s">
        <v>259</v>
      </c>
      <c r="G484" t="s">
        <v>289</v>
      </c>
      <c r="H484">
        <v>6</v>
      </c>
      <c r="I484" t="s">
        <v>290</v>
      </c>
      <c r="J484" t="s">
        <v>317</v>
      </c>
      <c r="K484">
        <v>5</v>
      </c>
      <c r="L484" s="3">
        <v>41437</v>
      </c>
      <c r="M484" t="s">
        <v>141</v>
      </c>
      <c r="N484" s="7">
        <v>11.917400000000001</v>
      </c>
      <c r="O484" t="s">
        <v>139</v>
      </c>
      <c r="P484" t="s">
        <v>153</v>
      </c>
    </row>
    <row r="485" spans="1:16" x14ac:dyDescent="0.2">
      <c r="A485" t="s">
        <v>348</v>
      </c>
      <c r="B485">
        <v>7613</v>
      </c>
      <c r="C485" t="s">
        <v>276</v>
      </c>
      <c r="D485" t="str">
        <f>VLOOKUP(C:C, [1]Data!$1:$1048576, 3,)</f>
        <v>Certified</v>
      </c>
      <c r="E485" t="str">
        <f>VLOOKUP(C:C, [1]Data!$1:$1048576, 5, FALSE)</f>
        <v>NA</v>
      </c>
      <c r="F485" t="s">
        <v>259</v>
      </c>
      <c r="G485" t="s">
        <v>289</v>
      </c>
      <c r="H485">
        <v>6</v>
      </c>
      <c r="I485" t="s">
        <v>290</v>
      </c>
      <c r="J485" t="s">
        <v>317</v>
      </c>
      <c r="K485">
        <v>3</v>
      </c>
      <c r="L485" s="3">
        <v>41438</v>
      </c>
      <c r="M485" t="s">
        <v>159</v>
      </c>
      <c r="N485" s="7">
        <v>5.6058000000000003</v>
      </c>
      <c r="O485" t="s">
        <v>160</v>
      </c>
      <c r="P485" t="s">
        <v>146</v>
      </c>
    </row>
    <row r="486" spans="1:16" x14ac:dyDescent="0.2">
      <c r="A486" t="s">
        <v>348</v>
      </c>
      <c r="B486">
        <v>7975</v>
      </c>
      <c r="C486" t="s">
        <v>276</v>
      </c>
      <c r="D486" t="str">
        <f>VLOOKUP(C:C, [1]Data!$1:$1048576, 3,)</f>
        <v>Certified</v>
      </c>
      <c r="E486" t="str">
        <f>VLOOKUP(C:C, [1]Data!$1:$1048576, 5, FALSE)</f>
        <v>NA</v>
      </c>
      <c r="F486" t="s">
        <v>259</v>
      </c>
      <c r="G486" t="s">
        <v>289</v>
      </c>
      <c r="H486">
        <v>6</v>
      </c>
      <c r="I486" t="s">
        <v>290</v>
      </c>
      <c r="J486" t="s">
        <v>317</v>
      </c>
      <c r="K486">
        <v>2</v>
      </c>
      <c r="L486" s="3">
        <v>41438</v>
      </c>
      <c r="M486" t="s">
        <v>159</v>
      </c>
      <c r="N486" s="7">
        <v>9.8401999999999994</v>
      </c>
      <c r="O486" t="s">
        <v>142</v>
      </c>
      <c r="P486" t="s">
        <v>143</v>
      </c>
    </row>
    <row r="487" spans="1:16" x14ac:dyDescent="0.2">
      <c r="A487" t="s">
        <v>348</v>
      </c>
      <c r="B487">
        <v>7613</v>
      </c>
      <c r="C487" t="s">
        <v>276</v>
      </c>
      <c r="D487" t="str">
        <f>VLOOKUP(C:C, [1]Data!$1:$1048576, 3,)</f>
        <v>Certified</v>
      </c>
      <c r="E487" t="str">
        <f>VLOOKUP(C:C, [1]Data!$1:$1048576, 5, FALSE)</f>
        <v>NA</v>
      </c>
      <c r="F487" t="s">
        <v>259</v>
      </c>
      <c r="G487" t="s">
        <v>289</v>
      </c>
      <c r="H487">
        <v>6</v>
      </c>
      <c r="I487" t="s">
        <v>290</v>
      </c>
      <c r="J487" t="s">
        <v>317</v>
      </c>
      <c r="K487">
        <v>3</v>
      </c>
      <c r="L487" s="3">
        <v>41438</v>
      </c>
      <c r="M487" t="s">
        <v>159</v>
      </c>
      <c r="N487" s="7">
        <v>8.0420999999999996</v>
      </c>
      <c r="O487" t="s">
        <v>139</v>
      </c>
      <c r="P487" t="s">
        <v>153</v>
      </c>
    </row>
    <row r="488" spans="1:16" x14ac:dyDescent="0.2">
      <c r="A488" t="s">
        <v>348</v>
      </c>
      <c r="B488">
        <v>699</v>
      </c>
      <c r="C488" t="s">
        <v>276</v>
      </c>
      <c r="D488" t="str">
        <f>VLOOKUP(C:C, [1]Data!$1:$1048576, 3,)</f>
        <v>Certified</v>
      </c>
      <c r="E488" t="str">
        <f>VLOOKUP(C:C, [1]Data!$1:$1048576, 5, FALSE)</f>
        <v>NA</v>
      </c>
      <c r="F488" t="s">
        <v>259</v>
      </c>
      <c r="G488" t="s">
        <v>289</v>
      </c>
      <c r="H488">
        <v>6</v>
      </c>
      <c r="I488" t="s">
        <v>290</v>
      </c>
      <c r="J488" t="s">
        <v>317</v>
      </c>
      <c r="K488">
        <v>6</v>
      </c>
      <c r="L488" s="3">
        <v>41438</v>
      </c>
      <c r="M488" t="s">
        <v>96</v>
      </c>
      <c r="N488" s="7">
        <v>8.0543999999999993</v>
      </c>
      <c r="O488" t="s">
        <v>94</v>
      </c>
      <c r="P488" t="s">
        <v>95</v>
      </c>
    </row>
    <row r="489" spans="1:16" x14ac:dyDescent="0.2">
      <c r="A489" t="s">
        <v>348</v>
      </c>
      <c r="B489">
        <v>6013</v>
      </c>
      <c r="C489" t="s">
        <v>276</v>
      </c>
      <c r="D489" t="str">
        <f>VLOOKUP(C:C, [1]Data!$1:$1048576, 3,)</f>
        <v>Certified</v>
      </c>
      <c r="E489" t="str">
        <f>VLOOKUP(C:C, [1]Data!$1:$1048576, 5, FALSE)</f>
        <v>NA</v>
      </c>
      <c r="F489" t="s">
        <v>259</v>
      </c>
      <c r="G489" t="s">
        <v>289</v>
      </c>
      <c r="H489">
        <v>6</v>
      </c>
      <c r="I489" t="s">
        <v>290</v>
      </c>
      <c r="J489" t="s">
        <v>317</v>
      </c>
      <c r="K489">
        <v>5</v>
      </c>
      <c r="L489" s="3">
        <v>41438</v>
      </c>
      <c r="M489" t="s">
        <v>96</v>
      </c>
      <c r="N489" s="7">
        <v>6.7628000000000004</v>
      </c>
      <c r="O489" t="s">
        <v>94</v>
      </c>
      <c r="P489" t="s">
        <v>95</v>
      </c>
    </row>
    <row r="490" spans="1:16" x14ac:dyDescent="0.2">
      <c r="A490" t="s">
        <v>348</v>
      </c>
      <c r="B490">
        <v>6013</v>
      </c>
      <c r="C490" t="s">
        <v>276</v>
      </c>
      <c r="D490" t="str">
        <f>VLOOKUP(C:C, [1]Data!$1:$1048576, 3,)</f>
        <v>Certified</v>
      </c>
      <c r="E490" t="str">
        <f>VLOOKUP(C:C, [1]Data!$1:$1048576, 5, FALSE)</f>
        <v>NA</v>
      </c>
      <c r="F490" t="s">
        <v>259</v>
      </c>
      <c r="G490" t="s">
        <v>289</v>
      </c>
      <c r="H490">
        <v>6</v>
      </c>
      <c r="I490" t="s">
        <v>290</v>
      </c>
      <c r="J490" t="s">
        <v>317</v>
      </c>
      <c r="K490">
        <v>5</v>
      </c>
      <c r="L490" s="3">
        <v>42907</v>
      </c>
      <c r="M490" t="s">
        <v>178</v>
      </c>
      <c r="N490" s="7">
        <v>6.5332999999999997</v>
      </c>
      <c r="O490" t="s">
        <v>179</v>
      </c>
      <c r="P490" t="s">
        <v>184</v>
      </c>
    </row>
    <row r="491" spans="1:16" x14ac:dyDescent="0.2">
      <c r="A491" t="s">
        <v>348</v>
      </c>
      <c r="B491">
        <v>9681</v>
      </c>
      <c r="C491" t="s">
        <v>265</v>
      </c>
      <c r="D491" t="str">
        <f>VLOOKUP(C:C, [1]Data!$1:$1048576, 3,)</f>
        <v>OP</v>
      </c>
      <c r="E491" t="str">
        <f>VLOOKUP(C:C, [1]Data!$1:$1048576, 5, FALSE)</f>
        <v>NA</v>
      </c>
      <c r="F491" t="s">
        <v>259</v>
      </c>
      <c r="G491" t="s">
        <v>257</v>
      </c>
      <c r="H491">
        <v>8</v>
      </c>
      <c r="I491" t="s">
        <v>292</v>
      </c>
      <c r="J491" t="s">
        <v>316</v>
      </c>
      <c r="K491">
        <v>3</v>
      </c>
      <c r="L491" s="3">
        <v>41434</v>
      </c>
      <c r="M491" t="s">
        <v>96</v>
      </c>
      <c r="N491" s="7">
        <v>14.094900000000001</v>
      </c>
      <c r="O491" t="s">
        <v>1</v>
      </c>
      <c r="P491" t="s">
        <v>95</v>
      </c>
    </row>
    <row r="492" spans="1:16" x14ac:dyDescent="0.2">
      <c r="A492" t="s">
        <v>348</v>
      </c>
      <c r="B492">
        <v>9068</v>
      </c>
      <c r="C492" t="s">
        <v>265</v>
      </c>
      <c r="D492" t="str">
        <f>VLOOKUP(C:C, [1]Data!$1:$1048576, 3,)</f>
        <v>OP</v>
      </c>
      <c r="E492" t="str">
        <f>VLOOKUP(C:C, [1]Data!$1:$1048576, 5, FALSE)</f>
        <v>NA</v>
      </c>
      <c r="F492" t="s">
        <v>259</v>
      </c>
      <c r="G492" t="s">
        <v>257</v>
      </c>
      <c r="H492">
        <v>8</v>
      </c>
      <c r="I492" t="s">
        <v>292</v>
      </c>
      <c r="J492" t="s">
        <v>316</v>
      </c>
      <c r="K492">
        <v>6</v>
      </c>
      <c r="L492" s="3">
        <v>41434</v>
      </c>
      <c r="M492" t="s">
        <v>96</v>
      </c>
      <c r="N492" s="7">
        <v>10.5122</v>
      </c>
      <c r="O492" t="s">
        <v>1</v>
      </c>
      <c r="P492" t="s">
        <v>98</v>
      </c>
    </row>
    <row r="493" spans="1:16" x14ac:dyDescent="0.2">
      <c r="A493" t="s">
        <v>348</v>
      </c>
      <c r="B493">
        <v>5235</v>
      </c>
      <c r="C493" t="s">
        <v>265</v>
      </c>
      <c r="D493" t="str">
        <f>VLOOKUP(C:C, [1]Data!$1:$1048576, 3,)</f>
        <v>OP</v>
      </c>
      <c r="E493" t="str">
        <f>VLOOKUP(C:C, [1]Data!$1:$1048576, 5, FALSE)</f>
        <v>NA</v>
      </c>
      <c r="F493" t="s">
        <v>259</v>
      </c>
      <c r="G493" t="s">
        <v>257</v>
      </c>
      <c r="H493">
        <v>8</v>
      </c>
      <c r="I493" t="s">
        <v>292</v>
      </c>
      <c r="J493" t="s">
        <v>316</v>
      </c>
      <c r="K493">
        <v>1</v>
      </c>
      <c r="L493" s="3">
        <v>41435</v>
      </c>
      <c r="M493" t="s">
        <v>96</v>
      </c>
      <c r="N493" s="7">
        <v>8.7570999999999994</v>
      </c>
      <c r="O493" t="s">
        <v>121</v>
      </c>
      <c r="P493" t="s">
        <v>124</v>
      </c>
    </row>
    <row r="494" spans="1:16" x14ac:dyDescent="0.2">
      <c r="A494" t="s">
        <v>348</v>
      </c>
      <c r="B494">
        <v>8394</v>
      </c>
      <c r="C494" t="s">
        <v>265</v>
      </c>
      <c r="D494" t="str">
        <f>VLOOKUP(C:C, [1]Data!$1:$1048576, 3,)</f>
        <v>OP</v>
      </c>
      <c r="E494" t="str">
        <f>VLOOKUP(C:C, [1]Data!$1:$1048576, 5, FALSE)</f>
        <v>NA</v>
      </c>
      <c r="F494" t="s">
        <v>259</v>
      </c>
      <c r="G494" t="s">
        <v>257</v>
      </c>
      <c r="H494">
        <v>8</v>
      </c>
      <c r="I494" t="s">
        <v>292</v>
      </c>
      <c r="J494" t="s">
        <v>316</v>
      </c>
      <c r="K494">
        <v>4</v>
      </c>
      <c r="L494" s="3">
        <v>41436</v>
      </c>
      <c r="M494" t="s">
        <v>93</v>
      </c>
      <c r="N494" s="7">
        <v>15.9572</v>
      </c>
      <c r="O494" t="s">
        <v>131</v>
      </c>
      <c r="P494" t="s">
        <v>132</v>
      </c>
    </row>
    <row r="495" spans="1:16" x14ac:dyDescent="0.2">
      <c r="A495" t="s">
        <v>348</v>
      </c>
      <c r="B495">
        <v>9671</v>
      </c>
      <c r="C495" t="s">
        <v>265</v>
      </c>
      <c r="D495" t="str">
        <f>VLOOKUP(C:C, [1]Data!$1:$1048576, 3,)</f>
        <v>OP</v>
      </c>
      <c r="E495" t="str">
        <f>VLOOKUP(C:C, [1]Data!$1:$1048576, 5, FALSE)</f>
        <v>NA</v>
      </c>
      <c r="F495" t="s">
        <v>259</v>
      </c>
      <c r="G495" t="s">
        <v>257</v>
      </c>
      <c r="H495">
        <v>8</v>
      </c>
      <c r="I495" t="s">
        <v>292</v>
      </c>
      <c r="J495" t="s">
        <v>316</v>
      </c>
      <c r="K495">
        <v>5</v>
      </c>
      <c r="L495" s="3">
        <v>41436</v>
      </c>
      <c r="M495" t="s">
        <v>93</v>
      </c>
      <c r="N495" s="7">
        <v>15.074199999999999</v>
      </c>
      <c r="O495" t="s">
        <v>2</v>
      </c>
      <c r="P495" t="s">
        <v>133</v>
      </c>
    </row>
    <row r="496" spans="1:16" x14ac:dyDescent="0.2">
      <c r="A496" t="s">
        <v>348</v>
      </c>
      <c r="B496">
        <v>5235</v>
      </c>
      <c r="C496" t="s">
        <v>265</v>
      </c>
      <c r="D496" t="str">
        <f>VLOOKUP(C:C, [1]Data!$1:$1048576, 3,)</f>
        <v>OP</v>
      </c>
      <c r="E496" t="str">
        <f>VLOOKUP(C:C, [1]Data!$1:$1048576, 5, FALSE)</f>
        <v>NA</v>
      </c>
      <c r="F496" t="s">
        <v>259</v>
      </c>
      <c r="G496" t="s">
        <v>257</v>
      </c>
      <c r="H496">
        <v>8</v>
      </c>
      <c r="I496" t="s">
        <v>292</v>
      </c>
      <c r="J496" t="s">
        <v>316</v>
      </c>
      <c r="K496">
        <v>1</v>
      </c>
      <c r="L496" s="3">
        <v>41436</v>
      </c>
      <c r="M496" t="s">
        <v>93</v>
      </c>
      <c r="N496" s="7">
        <v>5.7697000000000003</v>
      </c>
      <c r="O496" t="s">
        <v>2</v>
      </c>
      <c r="P496" t="s">
        <v>135</v>
      </c>
    </row>
    <row r="497" spans="1:16" x14ac:dyDescent="0.2">
      <c r="A497" t="s">
        <v>348</v>
      </c>
      <c r="B497">
        <v>5235</v>
      </c>
      <c r="C497" t="s">
        <v>265</v>
      </c>
      <c r="D497" t="str">
        <f>VLOOKUP(C:C, [1]Data!$1:$1048576, 3,)</f>
        <v>OP</v>
      </c>
      <c r="E497" t="str">
        <f>VLOOKUP(C:C, [1]Data!$1:$1048576, 5, FALSE)</f>
        <v>NA</v>
      </c>
      <c r="F497" t="s">
        <v>259</v>
      </c>
      <c r="G497" t="s">
        <v>257</v>
      </c>
      <c r="H497">
        <v>8</v>
      </c>
      <c r="I497" t="s">
        <v>292</v>
      </c>
      <c r="J497" t="s">
        <v>316</v>
      </c>
      <c r="K497">
        <v>1</v>
      </c>
      <c r="L497" s="3">
        <v>41437</v>
      </c>
      <c r="M497" t="s">
        <v>141</v>
      </c>
      <c r="N497" s="7">
        <v>1.427</v>
      </c>
      <c r="O497" t="s">
        <v>2</v>
      </c>
      <c r="P497" t="s">
        <v>138</v>
      </c>
    </row>
    <row r="498" spans="1:16" x14ac:dyDescent="0.2">
      <c r="A498" t="s">
        <v>348</v>
      </c>
      <c r="B498">
        <v>5235</v>
      </c>
      <c r="C498" t="s">
        <v>265</v>
      </c>
      <c r="D498" t="str">
        <f>VLOOKUP(C:C, [1]Data!$1:$1048576, 3,)</f>
        <v>OP</v>
      </c>
      <c r="E498" t="str">
        <f>VLOOKUP(C:C, [1]Data!$1:$1048576, 5, FALSE)</f>
        <v>NA</v>
      </c>
      <c r="F498" t="s">
        <v>259</v>
      </c>
      <c r="G498" t="s">
        <v>257</v>
      </c>
      <c r="H498">
        <v>8</v>
      </c>
      <c r="I498" t="s">
        <v>292</v>
      </c>
      <c r="J498" t="s">
        <v>316</v>
      </c>
      <c r="K498">
        <v>1</v>
      </c>
      <c r="L498" s="3">
        <v>41437</v>
      </c>
      <c r="M498" t="s">
        <v>141</v>
      </c>
      <c r="N498" s="7">
        <v>8.5340000000000007</v>
      </c>
      <c r="O498" t="s">
        <v>144</v>
      </c>
      <c r="P498" t="s">
        <v>143</v>
      </c>
    </row>
    <row r="499" spans="1:16" x14ac:dyDescent="0.2">
      <c r="A499" t="s">
        <v>348</v>
      </c>
      <c r="B499">
        <v>1223</v>
      </c>
      <c r="C499" t="s">
        <v>265</v>
      </c>
      <c r="D499" t="str">
        <f>VLOOKUP(C:C, [1]Data!$1:$1048576, 3,)</f>
        <v>OP</v>
      </c>
      <c r="E499" t="str">
        <f>VLOOKUP(C:C, [1]Data!$1:$1048576, 5, FALSE)</f>
        <v>NA</v>
      </c>
      <c r="F499" t="s">
        <v>259</v>
      </c>
      <c r="G499" t="s">
        <v>257</v>
      </c>
      <c r="H499">
        <v>8</v>
      </c>
      <c r="I499" t="s">
        <v>292</v>
      </c>
      <c r="J499" t="s">
        <v>316</v>
      </c>
      <c r="K499">
        <v>2</v>
      </c>
      <c r="L499" s="3">
        <v>41438</v>
      </c>
      <c r="M499" t="s">
        <v>159</v>
      </c>
      <c r="N499" s="7">
        <v>5.6280999999999999</v>
      </c>
      <c r="O499" t="s">
        <v>149</v>
      </c>
      <c r="P499" t="s">
        <v>146</v>
      </c>
    </row>
    <row r="500" spans="1:16" x14ac:dyDescent="0.2">
      <c r="A500" t="s">
        <v>348</v>
      </c>
      <c r="B500">
        <v>5235</v>
      </c>
      <c r="C500" t="s">
        <v>265</v>
      </c>
      <c r="D500" t="str">
        <f>VLOOKUP(C:C, [1]Data!$1:$1048576, 3,)</f>
        <v>OP</v>
      </c>
      <c r="E500" t="str">
        <f>VLOOKUP(C:C, [1]Data!$1:$1048576, 5, FALSE)</f>
        <v>NA</v>
      </c>
      <c r="F500" t="s">
        <v>259</v>
      </c>
      <c r="G500" t="s">
        <v>257</v>
      </c>
      <c r="H500">
        <v>8</v>
      </c>
      <c r="I500" t="s">
        <v>292</v>
      </c>
      <c r="J500" t="s">
        <v>316</v>
      </c>
      <c r="K500">
        <v>1</v>
      </c>
      <c r="L500" s="3">
        <v>41439</v>
      </c>
      <c r="M500" t="s">
        <v>164</v>
      </c>
      <c r="N500" s="7">
        <v>9.3089999999999993</v>
      </c>
      <c r="O500" t="s">
        <v>80</v>
      </c>
      <c r="P500" t="s">
        <v>81</v>
      </c>
    </row>
    <row r="501" spans="1:16" x14ac:dyDescent="0.2">
      <c r="A501" t="s">
        <v>348</v>
      </c>
      <c r="B501">
        <v>8394</v>
      </c>
      <c r="C501" t="s">
        <v>265</v>
      </c>
      <c r="D501" t="str">
        <f>VLOOKUP(C:C, [1]Data!$1:$1048576, 3,)</f>
        <v>OP</v>
      </c>
      <c r="E501" t="str">
        <f>VLOOKUP(C:C, [1]Data!$1:$1048576, 5, FALSE)</f>
        <v>NA</v>
      </c>
      <c r="F501" t="s">
        <v>259</v>
      </c>
      <c r="G501" t="s">
        <v>257</v>
      </c>
      <c r="H501">
        <v>8</v>
      </c>
      <c r="I501" t="s">
        <v>292</v>
      </c>
      <c r="J501" t="s">
        <v>316</v>
      </c>
      <c r="K501">
        <v>4</v>
      </c>
      <c r="L501" s="3">
        <v>41441</v>
      </c>
      <c r="M501" t="s">
        <v>40</v>
      </c>
      <c r="N501" s="7">
        <v>10.928800000000001</v>
      </c>
      <c r="O501" t="s">
        <v>49</v>
      </c>
      <c r="P501" t="s">
        <v>45</v>
      </c>
    </row>
    <row r="502" spans="1:16" x14ac:dyDescent="0.2">
      <c r="A502" t="s">
        <v>348</v>
      </c>
      <c r="B502">
        <v>9275</v>
      </c>
      <c r="C502" t="e">
        <v>#N/A</v>
      </c>
      <c r="D502" t="e">
        <f>VLOOKUP(C:C, [1]Data!$1:$1048576, 3,)</f>
        <v>#N/A</v>
      </c>
      <c r="E502" t="e">
        <f>VLOOKUP(C:C, [1]Data!$1:$1048576, 5, FALSE)</f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s="3">
        <v>41435</v>
      </c>
      <c r="M502" t="s">
        <v>96</v>
      </c>
      <c r="N502" s="7">
        <v>14.6227</v>
      </c>
      <c r="O502" t="s">
        <v>94</v>
      </c>
      <c r="P502" t="s">
        <v>95</v>
      </c>
    </row>
    <row r="503" spans="1:16" x14ac:dyDescent="0.2">
      <c r="A503" t="s">
        <v>348</v>
      </c>
      <c r="B503" s="11" t="s">
        <v>261</v>
      </c>
      <c r="C503" t="e">
        <v>#N/A</v>
      </c>
      <c r="D503" t="e">
        <f>VLOOKUP(C:C, [1]Data!$1:$1048576, 3,)</f>
        <v>#N/A</v>
      </c>
      <c r="E503" t="e">
        <f>VLOOKUP(C:C, [1]Data!$1:$1048576, 5, FALSE)</f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s="3">
        <v>41436</v>
      </c>
      <c r="M503" t="s">
        <v>93</v>
      </c>
      <c r="N503" s="7">
        <v>7.4356</v>
      </c>
      <c r="O503" t="s">
        <v>2</v>
      </c>
      <c r="P503" t="s">
        <v>133</v>
      </c>
    </row>
    <row r="504" spans="1:16" x14ac:dyDescent="0.2">
      <c r="A504" t="s">
        <v>348</v>
      </c>
      <c r="B504">
        <v>4662</v>
      </c>
      <c r="C504" t="e">
        <v>#N/A</v>
      </c>
      <c r="D504" t="e">
        <f>VLOOKUP(C:C, [1]Data!$1:$1048576, 3,)</f>
        <v>#N/A</v>
      </c>
      <c r="E504" t="e">
        <f>VLOOKUP(C:C, [1]Data!$1:$1048576, 5, FALSE)</f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 s="3">
        <v>41437</v>
      </c>
      <c r="M504" t="s">
        <v>141</v>
      </c>
      <c r="N504" s="7">
        <v>12.224299999999999</v>
      </c>
      <c r="O504" t="s">
        <v>145</v>
      </c>
      <c r="P504" t="s">
        <v>143</v>
      </c>
    </row>
    <row r="505" spans="1:16" x14ac:dyDescent="0.2">
      <c r="A505" t="s">
        <v>348</v>
      </c>
      <c r="B505">
        <v>7269</v>
      </c>
      <c r="C505" t="e">
        <v>#N/A</v>
      </c>
      <c r="D505" t="e">
        <f>VLOOKUP(C:C, [1]Data!$1:$1048576, 3,)</f>
        <v>#N/A</v>
      </c>
      <c r="E505" t="e">
        <f>VLOOKUP(C:C, [1]Data!$1:$1048576, 5, FALSE)</f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 s="3">
        <v>41437</v>
      </c>
      <c r="M505" t="s">
        <v>141</v>
      </c>
      <c r="N505" s="7">
        <v>9.9838000000000005</v>
      </c>
      <c r="O505" t="s">
        <v>152</v>
      </c>
      <c r="P505" t="s">
        <v>151</v>
      </c>
    </row>
    <row r="506" spans="1:16" x14ac:dyDescent="0.2">
      <c r="A506" t="s">
        <v>348</v>
      </c>
      <c r="B506">
        <v>479</v>
      </c>
      <c r="C506" t="e">
        <v>#N/A</v>
      </c>
      <c r="D506" t="e">
        <f>VLOOKUP(C:C, [1]Data!$1:$1048576, 3,)</f>
        <v>#N/A</v>
      </c>
      <c r="E506" t="e">
        <f>VLOOKUP(C:C, [1]Data!$1:$1048576, 5, FALSE)</f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 s="3">
        <v>41437</v>
      </c>
      <c r="M506" t="s">
        <v>141</v>
      </c>
      <c r="N506" s="7">
        <v>8.4888999999999992</v>
      </c>
      <c r="O506" t="s">
        <v>149</v>
      </c>
      <c r="P506" t="s">
        <v>143</v>
      </c>
    </row>
    <row r="507" spans="1:16" x14ac:dyDescent="0.2">
      <c r="A507" t="s">
        <v>348</v>
      </c>
      <c r="B507">
        <v>7107</v>
      </c>
      <c r="C507" t="e">
        <v>#N/A</v>
      </c>
      <c r="D507" t="e">
        <f>VLOOKUP(C:C, [1]Data!$1:$1048576, 3,)</f>
        <v>#N/A</v>
      </c>
      <c r="E507" t="e">
        <f>VLOOKUP(C:C, [1]Data!$1:$1048576, 5, FALSE)</f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 s="3">
        <v>41438</v>
      </c>
      <c r="M507" t="s">
        <v>159</v>
      </c>
      <c r="N507" s="7">
        <v>7.4359000000000002</v>
      </c>
      <c r="O507" t="s">
        <v>145</v>
      </c>
      <c r="P507" t="s">
        <v>146</v>
      </c>
    </row>
    <row r="508" spans="1:16" x14ac:dyDescent="0.2">
      <c r="A508" t="s">
        <v>348</v>
      </c>
      <c r="B508">
        <v>7107</v>
      </c>
      <c r="C508" t="e">
        <v>#N/A</v>
      </c>
      <c r="D508" t="e">
        <f>VLOOKUP(C:C, [1]Data!$1:$1048576, 3,)</f>
        <v>#N/A</v>
      </c>
      <c r="E508" t="e">
        <f>VLOOKUP(C:C, [1]Data!$1:$1048576, 5, FALSE)</f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s="3">
        <v>41438</v>
      </c>
      <c r="M508" t="s">
        <v>159</v>
      </c>
      <c r="N508" s="7">
        <v>8.0701999999999998</v>
      </c>
      <c r="O508" t="s">
        <v>142</v>
      </c>
      <c r="P508" t="s">
        <v>146</v>
      </c>
    </row>
    <row r="509" spans="1:16" x14ac:dyDescent="0.2">
      <c r="A509" t="s">
        <v>348</v>
      </c>
      <c r="B509">
        <v>7269</v>
      </c>
      <c r="C509" t="e">
        <v>#N/A</v>
      </c>
      <c r="D509" t="e">
        <f>VLOOKUP(C:C, [1]Data!$1:$1048576, 3,)</f>
        <v>#N/A</v>
      </c>
      <c r="E509" t="e">
        <f>VLOOKUP(C:C, [1]Data!$1:$1048576, 5, FALSE)</f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s="3">
        <v>41438</v>
      </c>
      <c r="M509" t="s">
        <v>159</v>
      </c>
      <c r="N509" s="7">
        <v>8.3668999999999993</v>
      </c>
      <c r="O509" t="s">
        <v>139</v>
      </c>
      <c r="P509" t="s">
        <v>148</v>
      </c>
    </row>
    <row r="510" spans="1:16" x14ac:dyDescent="0.2">
      <c r="A510" t="s">
        <v>348</v>
      </c>
      <c r="B510">
        <v>482</v>
      </c>
      <c r="C510" t="e">
        <v>#N/A</v>
      </c>
      <c r="D510" t="e">
        <f>VLOOKUP(C:C, [1]Data!$1:$1048576, 3,)</f>
        <v>#N/A</v>
      </c>
      <c r="E510" t="e">
        <f>VLOOKUP(C:C, [1]Data!$1:$1048576, 5, FALSE)</f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s="3">
        <v>41443</v>
      </c>
      <c r="M510" t="s">
        <v>69</v>
      </c>
      <c r="N510" s="7">
        <v>11.179500000000001</v>
      </c>
      <c r="O510" t="s">
        <v>43</v>
      </c>
      <c r="P510" t="s">
        <v>44</v>
      </c>
    </row>
    <row r="511" spans="1:16" x14ac:dyDescent="0.2">
      <c r="A511" t="s">
        <v>348</v>
      </c>
      <c r="B511">
        <v>9823</v>
      </c>
      <c r="C511" t="e">
        <v>#N/A</v>
      </c>
      <c r="D511" t="e">
        <f>VLOOKUP(C:C, [1]Data!$1:$1048576, 3,)</f>
        <v>#N/A</v>
      </c>
      <c r="E511" t="e">
        <f>VLOOKUP(C:C, [1]Data!$1:$1048576, 5, FALSE)</f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 s="3">
        <v>41443</v>
      </c>
      <c r="M511" t="s">
        <v>69</v>
      </c>
      <c r="N511" s="7">
        <v>15.478300000000001</v>
      </c>
      <c r="O511" t="s">
        <v>56</v>
      </c>
      <c r="P511" t="s">
        <v>44</v>
      </c>
    </row>
    <row r="512" spans="1:16" x14ac:dyDescent="0.2">
      <c r="A512" t="s">
        <v>348</v>
      </c>
      <c r="B512">
        <v>4475</v>
      </c>
      <c r="C512" t="e">
        <v>#N/A</v>
      </c>
      <c r="D512" t="e">
        <f>VLOOKUP(C:C, [1]Data!$1:$1048576, 3,)</f>
        <v>#N/A</v>
      </c>
      <c r="E512" t="e">
        <f>VLOOKUP(C:C, [1]Data!$1:$1048576, 5, FALSE)</f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 s="3">
        <v>41443</v>
      </c>
      <c r="M512" t="s">
        <v>69</v>
      </c>
      <c r="N512" s="7">
        <v>16.223099999999999</v>
      </c>
      <c r="O512" t="s">
        <v>71</v>
      </c>
      <c r="P512" t="s">
        <v>44</v>
      </c>
    </row>
    <row r="513" spans="1:16" x14ac:dyDescent="0.2">
      <c r="A513" t="s">
        <v>348</v>
      </c>
      <c r="B513">
        <v>6940</v>
      </c>
      <c r="C513" t="e">
        <v>#N/A</v>
      </c>
      <c r="D513" t="e">
        <f>VLOOKUP(C:C, [1]Data!$1:$1048576, 3,)</f>
        <v>#N/A</v>
      </c>
      <c r="E513" t="e">
        <f>VLOOKUP(C:C, [1]Data!$1:$1048576, 5, FALSE)</f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 s="3">
        <v>41443</v>
      </c>
      <c r="M513" t="s">
        <v>69</v>
      </c>
      <c r="N513" s="7">
        <v>11.0487</v>
      </c>
      <c r="O513" t="s">
        <v>41</v>
      </c>
      <c r="P513" t="s">
        <v>31</v>
      </c>
    </row>
    <row r="514" spans="1:16" x14ac:dyDescent="0.2">
      <c r="A514" t="s">
        <v>348</v>
      </c>
      <c r="B514">
        <v>4475</v>
      </c>
      <c r="C514" t="e">
        <v>#N/A</v>
      </c>
      <c r="D514" t="e">
        <f>VLOOKUP(C:C, [1]Data!$1:$1048576, 3,)</f>
        <v>#N/A</v>
      </c>
      <c r="E514" t="e">
        <f>VLOOKUP(C:C, [1]Data!$1:$1048576, 5, FALSE)</f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 s="3">
        <v>41443</v>
      </c>
      <c r="M514" t="s">
        <v>69</v>
      </c>
      <c r="N514" s="7">
        <v>9.9362999999999992</v>
      </c>
      <c r="O514" t="s">
        <v>56</v>
      </c>
      <c r="P514" t="s">
        <v>45</v>
      </c>
    </row>
    <row r="515" spans="1:16" x14ac:dyDescent="0.2">
      <c r="A515" t="s">
        <v>348</v>
      </c>
      <c r="B515">
        <v>6015</v>
      </c>
      <c r="C515" t="e">
        <v>#N/A</v>
      </c>
      <c r="D515" t="e">
        <f>VLOOKUP(C:C, [1]Data!$1:$1048576, 3,)</f>
        <v>#N/A</v>
      </c>
      <c r="E515" t="e">
        <f>VLOOKUP(C:C, [1]Data!$1:$1048576, 5, FALSE)</f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s="3">
        <v>41444</v>
      </c>
      <c r="M515" t="s">
        <v>3</v>
      </c>
      <c r="N515" s="7">
        <v>11.6134</v>
      </c>
      <c r="O515" t="s">
        <v>4</v>
      </c>
      <c r="P515" t="s">
        <v>6</v>
      </c>
    </row>
    <row r="516" spans="1:16" x14ac:dyDescent="0.2">
      <c r="A516" t="s">
        <v>348</v>
      </c>
      <c r="B516">
        <v>829</v>
      </c>
      <c r="C516" t="e">
        <v>#N/A</v>
      </c>
      <c r="D516" t="e">
        <f>VLOOKUP(C:C, [1]Data!$1:$1048576, 3,)</f>
        <v>#N/A</v>
      </c>
      <c r="E516" t="e">
        <f>VLOOKUP(C:C, [1]Data!$1:$1048576, 5, FALSE)</f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 s="3">
        <v>42907</v>
      </c>
      <c r="M516" t="s">
        <v>178</v>
      </c>
      <c r="N516" s="7">
        <v>12.117800000000001</v>
      </c>
      <c r="O516" t="s">
        <v>181</v>
      </c>
      <c r="P516" t="s">
        <v>198</v>
      </c>
    </row>
    <row r="517" spans="1:16" x14ac:dyDescent="0.2">
      <c r="A517" t="s">
        <v>348</v>
      </c>
      <c r="B517">
        <v>9010</v>
      </c>
      <c r="C517" t="e">
        <v>#N/A</v>
      </c>
      <c r="D517" t="e">
        <f>VLOOKUP(C:C, [1]Data!$1:$1048576, 3,)</f>
        <v>#N/A</v>
      </c>
      <c r="E517" t="e">
        <f>VLOOKUP(C:C, [1]Data!$1:$1048576, 5, FALSE)</f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 s="3">
        <v>41448</v>
      </c>
      <c r="M517" s="5" t="s">
        <v>178</v>
      </c>
      <c r="N517" s="7">
        <v>4.5575000000000001</v>
      </c>
      <c r="O517" s="5" t="s">
        <v>179</v>
      </c>
      <c r="P517" s="5" t="s">
        <v>184</v>
      </c>
    </row>
    <row r="518" spans="1:16" x14ac:dyDescent="0.2">
      <c r="A518" t="s">
        <v>348</v>
      </c>
      <c r="B518">
        <v>9010</v>
      </c>
      <c r="C518" t="e">
        <v>#N/A</v>
      </c>
      <c r="D518" t="e">
        <f>VLOOKUP(C:C, [1]Data!$1:$1048576, 3,)</f>
        <v>#N/A</v>
      </c>
      <c r="E518" t="e">
        <f>VLOOKUP(C:C, [1]Data!$1:$1048576, 5, FALSE)</f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s="3">
        <v>41448</v>
      </c>
      <c r="M518" s="5" t="s">
        <v>178</v>
      </c>
      <c r="N518" s="7">
        <v>4.2975000000000003</v>
      </c>
      <c r="O518" s="5" t="s">
        <v>179</v>
      </c>
      <c r="P518" s="5" t="s">
        <v>184</v>
      </c>
    </row>
    <row r="519" spans="1:16" x14ac:dyDescent="0.2">
      <c r="A519" t="s">
        <v>348</v>
      </c>
      <c r="B519">
        <v>9816</v>
      </c>
      <c r="C519" t="e">
        <v>#N/A</v>
      </c>
      <c r="D519" t="e">
        <f>VLOOKUP(C:C, [1]Data!$1:$1048576, 3,)</f>
        <v>#N/A</v>
      </c>
      <c r="E519" t="e">
        <f>VLOOKUP(C:C, [1]Data!$1:$1048576, 5, FALSE)</f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 s="3">
        <v>41450</v>
      </c>
      <c r="M519" s="5" t="s">
        <v>221</v>
      </c>
      <c r="N519" s="7">
        <v>14.8352</v>
      </c>
      <c r="O519" s="5" t="s">
        <v>179</v>
      </c>
      <c r="P519" s="5" t="s">
        <v>184</v>
      </c>
    </row>
    <row r="520" spans="1:16" x14ac:dyDescent="0.2">
      <c r="A520" t="s">
        <v>348</v>
      </c>
      <c r="B520">
        <v>6475</v>
      </c>
      <c r="C520" t="e">
        <v>#N/A</v>
      </c>
      <c r="D520" t="e">
        <f>VLOOKUP(C:C, [1]Data!$1:$1048576, 3,)</f>
        <v>#N/A</v>
      </c>
      <c r="E520" t="e">
        <f>VLOOKUP(C:C, [1]Data!$1:$1048576, 5, FALSE)</f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 s="3">
        <v>41451</v>
      </c>
      <c r="M520" s="5" t="s">
        <v>221</v>
      </c>
      <c r="N520" s="7">
        <v>8.0547000000000004</v>
      </c>
      <c r="O520" s="5" t="s">
        <v>181</v>
      </c>
      <c r="P520" s="5" t="s">
        <v>231</v>
      </c>
    </row>
    <row r="521" spans="1:16" x14ac:dyDescent="0.2">
      <c r="A521" t="s">
        <v>348</v>
      </c>
      <c r="B521">
        <v>2914</v>
      </c>
      <c r="C521" t="e">
        <v>#N/A</v>
      </c>
      <c r="D521" t="e">
        <f>VLOOKUP(C:C, [1]Data!$1:$1048576, 3,)</f>
        <v>#N/A</v>
      </c>
      <c r="E521" t="e">
        <f>VLOOKUP(C:C, [1]Data!$1:$1048576, 5, FALSE)</f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 s="3">
        <v>41452</v>
      </c>
      <c r="M521" s="5" t="s">
        <v>221</v>
      </c>
      <c r="N521" s="7">
        <v>8.5324000000000009</v>
      </c>
      <c r="O521" s="5" t="s">
        <v>181</v>
      </c>
      <c r="P521" s="5" t="s">
        <v>233</v>
      </c>
    </row>
    <row r="522" spans="1:16" x14ac:dyDescent="0.2">
      <c r="A522" t="s">
        <v>348</v>
      </c>
      <c r="B522">
        <v>8525</v>
      </c>
      <c r="C522" t="e">
        <v>#N/A</v>
      </c>
      <c r="D522" t="e">
        <f>VLOOKUP(C:C, [1]Data!$1:$1048576, 3,)</f>
        <v>#N/A</v>
      </c>
      <c r="E522" t="e">
        <f>VLOOKUP(C:C, [1]Data!$1:$1048576, 5, FALSE)</f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 s="3">
        <v>41452</v>
      </c>
      <c r="M522" s="5" t="s">
        <v>221</v>
      </c>
      <c r="N522" s="7">
        <v>3.6930999999999998</v>
      </c>
      <c r="O522" s="5" t="s">
        <v>179</v>
      </c>
      <c r="P522" s="5" t="s">
        <v>184</v>
      </c>
    </row>
    <row r="523" spans="1:16" x14ac:dyDescent="0.2">
      <c r="A523" t="s">
        <v>348</v>
      </c>
      <c r="B523">
        <v>5886</v>
      </c>
      <c r="C523" t="e">
        <v>#N/A</v>
      </c>
      <c r="D523" t="e">
        <f>VLOOKUP(C:C, [1]Data!$1:$1048576, 3,)</f>
        <v>#N/A</v>
      </c>
      <c r="E523" t="e">
        <f>VLOOKUP(C:C, [1]Data!$1:$1048576, 5, FALSE)</f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s="3">
        <v>41453</v>
      </c>
      <c r="M523" s="5" t="s">
        <v>221</v>
      </c>
      <c r="N523" s="7">
        <v>4.5316999999999998</v>
      </c>
      <c r="O523" s="5" t="s">
        <v>179</v>
      </c>
      <c r="P523" s="5" t="s">
        <v>184</v>
      </c>
    </row>
  </sheetData>
  <sortState ref="A2:P523">
    <sortCondition ref="F2:F523"/>
    <sortCondition ref="E2:E523"/>
  </sortState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3" sqref="J13"/>
    </sheetView>
  </sheetViews>
  <sheetFormatPr defaultColWidth="11" defaultRowHeight="12.75" x14ac:dyDescent="0.2"/>
  <sheetData>
    <row r="1" spans="1:6" x14ac:dyDescent="0.2">
      <c r="A1" t="s">
        <v>293</v>
      </c>
    </row>
    <row r="2" spans="1:6" x14ac:dyDescent="0.2">
      <c r="A2" t="s">
        <v>258</v>
      </c>
      <c r="B2" t="s">
        <v>259</v>
      </c>
      <c r="C2" t="s">
        <v>260</v>
      </c>
    </row>
    <row r="3" spans="1:6" x14ac:dyDescent="0.2">
      <c r="A3">
        <f>AVERAGEIFS(Data!$N:$N,Data!$F:$F, Data!$F$2)</f>
        <v>8.910701595744678</v>
      </c>
      <c r="B3">
        <f>AVERAGEIFS(Data!$N:$N,Data!$F:$F, Data!$F$4)</f>
        <v>8.910701595744678</v>
      </c>
      <c r="C3">
        <f>AVERAGEIFS(Data!$N:$N,Data!$F:$F, Data!$F$7)</f>
        <v>8.910701595744678</v>
      </c>
    </row>
    <row r="5" spans="1:6" x14ac:dyDescent="0.2">
      <c r="A5" s="12" t="s">
        <v>294</v>
      </c>
      <c r="B5" s="12"/>
    </row>
    <row r="6" spans="1:6" x14ac:dyDescent="0.2">
      <c r="A6" s="12" t="s">
        <v>259</v>
      </c>
      <c r="B6" s="12" t="s">
        <v>260</v>
      </c>
    </row>
    <row r="7" spans="1:6" x14ac:dyDescent="0.2">
      <c r="A7" s="12">
        <f>AVERAGEIFS(Data!$N:$N,Data!$F:$F, Data!$F$4,Data!$I:$I, Data!$I$13)</f>
        <v>8.9015788888888903</v>
      </c>
      <c r="B7" s="12">
        <f>AVERAGEIFS(Data!$N:$N,Data!$F:$F, Data!$F$7,Data!$I:$I, Data!$I$13)</f>
        <v>8.9015788888888903</v>
      </c>
    </row>
    <row r="9" spans="1:6" x14ac:dyDescent="0.2">
      <c r="A9" t="s">
        <v>299</v>
      </c>
    </row>
    <row r="10" spans="1:6" x14ac:dyDescent="0.2">
      <c r="A10" t="s">
        <v>295</v>
      </c>
      <c r="B10" t="s">
        <v>297</v>
      </c>
      <c r="C10" t="s">
        <v>301</v>
      </c>
      <c r="D10" t="s">
        <v>300</v>
      </c>
      <c r="E10" t="s">
        <v>296</v>
      </c>
      <c r="F10" t="s">
        <v>298</v>
      </c>
    </row>
    <row r="11" spans="1:6" x14ac:dyDescent="0.2">
      <c r="A11">
        <f>AVERAGEIFS(Data!$N:$N,Data!$F:$F, Data!$F$4,Data!$J:$J, Data!$J$7)</f>
        <v>8.6915914529914549</v>
      </c>
      <c r="B11">
        <f>AVERAGEIFS(Data!$N:$N,Data!$F:$F, Data!$F$7,Data!$J:$J, Data!$J$7)</f>
        <v>8.6915914529914549</v>
      </c>
      <c r="C11">
        <f>AVERAGEIFS(Data!$N:$N,Data!$F:$F, Data!$F$4,Data!$J:$J, Data!$J$120)</f>
        <v>8.6915914529914549</v>
      </c>
      <c r="D11">
        <f>AVERAGEIFS(Data!$N:$N,Data!$F:$F, Data!$F$7,Data!$J:$J, Data!$J$120)</f>
        <v>8.6915914529914549</v>
      </c>
      <c r="E11">
        <f>AVERAGEIFS(Data!$N:$N,Data!$F:$F, Data!$F$4,Data!$J:$J, Data!$J$8)</f>
        <v>8.6915914529914549</v>
      </c>
      <c r="F11">
        <f>AVERAGEIFS(Data!$N:$N,Data!$F:$F, Data!$F$7,Data!$J:$J, Data!$J$8)</f>
        <v>8.6915914529914549</v>
      </c>
    </row>
    <row r="13" spans="1:6" x14ac:dyDescent="0.2">
      <c r="A13" t="s">
        <v>303</v>
      </c>
    </row>
    <row r="14" spans="1:6" x14ac:dyDescent="0.2">
      <c r="A14" s="12" t="s">
        <v>295</v>
      </c>
      <c r="B14" s="12" t="s">
        <v>297</v>
      </c>
      <c r="C14" t="s">
        <v>301</v>
      </c>
      <c r="D14" t="s">
        <v>300</v>
      </c>
      <c r="E14" s="12" t="s">
        <v>296</v>
      </c>
      <c r="F14" s="12" t="s">
        <v>298</v>
      </c>
    </row>
    <row r="15" spans="1:6" x14ac:dyDescent="0.2">
      <c r="A15" s="12">
        <f>AVERAGEIFS(Data!$N:$N,Data!$F:$F, Data!$F$4,Data!$J:$J, Data!$J$7,Data!$I:$I, Data!$I$13)</f>
        <v>9.0083051724137935</v>
      </c>
      <c r="B15" s="12">
        <f>AVERAGEIFS(Data!$N:$N,Data!$F:$F, Data!$F$7,Data!$J:$J, Data!$J$7,Data!$I:$I, Data!$I$13)</f>
        <v>9.0083051724137935</v>
      </c>
      <c r="C15">
        <f>AVERAGEIFS(Data!$N:$N,Data!$F:$F, Data!$F$4,Data!$J:$J, Data!$J$120,Data!$I:$I, Data!$I$13)</f>
        <v>9.0083051724137935</v>
      </c>
      <c r="D15">
        <f>AVERAGEIFS(Data!$N:$N,Data!$F:$F, Data!$F$7,Data!$J:$J, Data!$J$120,Data!$I:$I, Data!$I$13)</f>
        <v>9.0083051724137935</v>
      </c>
      <c r="E15" s="12">
        <f>AVERAGEIFS(Data!$N:$N,Data!$F:$F, Data!$F$4,Data!$J:$J, Data!$J$8,Data!$I:$I, Data!$I$13)</f>
        <v>9.0083051724137935</v>
      </c>
      <c r="F15" s="12">
        <f>AVERAGEIFS(Data!$N:$N,Data!$F:$F, Data!$F$7,Data!$J:$J, Data!$J$8,Data!$I:$I, Data!$I$13)</f>
        <v>9.0083051724137935</v>
      </c>
    </row>
    <row r="17" spans="1:6" x14ac:dyDescent="0.2">
      <c r="A17" t="s">
        <v>320</v>
      </c>
    </row>
    <row r="18" spans="1:6" x14ac:dyDescent="0.2">
      <c r="A18" s="12" t="s">
        <v>304</v>
      </c>
      <c r="B18" s="12" t="s">
        <v>305</v>
      </c>
      <c r="C18" s="12" t="s">
        <v>306</v>
      </c>
      <c r="D18" s="12" t="s">
        <v>307</v>
      </c>
      <c r="E18" s="12" t="s">
        <v>308</v>
      </c>
      <c r="F18" s="12" t="s">
        <v>309</v>
      </c>
    </row>
    <row r="19" spans="1:6" x14ac:dyDescent="0.2">
      <c r="A19" s="12">
        <f>AVERAGEIFS(Data!$N:$N,Data!$F:$F, Data!$F$4,Data!$K:$K, "1",Data!$I:$I, Data!$I$13)</f>
        <v>8.1186052631578942</v>
      </c>
      <c r="B19" s="12">
        <f>AVERAGEIFS(Data!$N:$N,Data!$F:$F, Data!$F$4,Data!$K:$K, "2",Data!$I:$I, Data!$I$13)</f>
        <v>8.2260749999999998</v>
      </c>
      <c r="C19" s="12">
        <f>AVERAGEIFS(Data!$N:$N,Data!$F:$F, Data!$F$4,Data!$K:$K, "3",Data!$I:$I, Data!$I$13)</f>
        <v>11.472149999999999</v>
      </c>
      <c r="D19" s="12">
        <f>AVERAGEIFS(Data!$N:$N,Data!$F:$F, Data!$F$4,Data!$K:$K, "4",Data!$I:$I, Data!$I$13)</f>
        <v>9.5547500000000003</v>
      </c>
      <c r="E19" s="12">
        <f>AVERAGEIFS(Data!$N:$N,Data!$F:$F, Data!$F$4,Data!$K:$K, "5",Data!$I:$I, Data!$I$13)</f>
        <v>8.84544</v>
      </c>
      <c r="F19" s="12">
        <f>AVERAGEIFS(Data!$N:$N,Data!$F:$F, Data!$F$4,Data!$K:$K, "6",Data!$I:$I, Data!$I$13)</f>
        <v>8.4918571428571443</v>
      </c>
    </row>
    <row r="20" spans="1:6" x14ac:dyDescent="0.2">
      <c r="A20" t="s">
        <v>310</v>
      </c>
      <c r="B20" t="s">
        <v>311</v>
      </c>
      <c r="C20" t="s">
        <v>312</v>
      </c>
      <c r="D20" t="s">
        <v>313</v>
      </c>
      <c r="E20" t="s">
        <v>314</v>
      </c>
      <c r="F20" t="s">
        <v>315</v>
      </c>
    </row>
    <row r="21" spans="1:6" x14ac:dyDescent="0.2">
      <c r="A21">
        <f>AVERAGEIFS(Data!$N:$N,Data!$F:$F, Data!$F$7,Data!$K:$K, "1",Data!$I:$I, Data!$I$13)</f>
        <v>8.1186052631578942</v>
      </c>
      <c r="B21">
        <f>AVERAGEIFS(Data!$N:$N,Data!$F:$F, Data!$F$7,Data!$K:$K, "2",Data!$I:$I, Data!$I$13)</f>
        <v>8.2260749999999998</v>
      </c>
      <c r="C21">
        <f>AVERAGEIFS(Data!$N:$N,Data!$F:$F, Data!$F$7,Data!$K:$K, "3",Data!$I:$I, Data!$I$13)</f>
        <v>11.472149999999999</v>
      </c>
      <c r="D21">
        <f>AVERAGEIFS(Data!$N:$N,Data!$F:$F, Data!$F$7,Data!$K:$K, "4",Data!$I:$I, Data!$I$13)</f>
        <v>9.5547500000000003</v>
      </c>
      <c r="E21">
        <f>AVERAGEIFS(Data!$N:$N,Data!$F:$F, Data!$F$7,Data!$K:$K, "5",Data!$I:$I, Data!$I$13)</f>
        <v>8.84544</v>
      </c>
      <c r="F21">
        <f>AVERAGEIFS(Data!$N:$N,Data!$F:$F, Data!$F$7,Data!$K:$K, "6",Data!$I:$I, Data!$I$13)</f>
        <v>8.4918571428571443</v>
      </c>
    </row>
    <row r="23" spans="1:6" x14ac:dyDescent="0.2">
      <c r="A23" t="s">
        <v>354</v>
      </c>
    </row>
    <row r="24" spans="1:6" x14ac:dyDescent="0.2">
      <c r="A24" t="s">
        <v>350</v>
      </c>
      <c r="B24" t="s">
        <v>351</v>
      </c>
      <c r="C24" t="s">
        <v>289</v>
      </c>
      <c r="D24" t="s">
        <v>352</v>
      </c>
      <c r="E24" t="s">
        <v>353</v>
      </c>
      <c r="F24" t="s">
        <v>257</v>
      </c>
    </row>
    <row r="25" spans="1:6" x14ac:dyDescent="0.2">
      <c r="A25" s="12">
        <f>AVERAGEIFS(Data!$N:$N,Data!$G:$G, "Control",Data!$F:$F, "O")</f>
        <v>8.4165216494845367</v>
      </c>
      <c r="B25">
        <f>AVERAGEIFS(Data!$N:$N,Data!$G:$G, "Control",Data!$F:$F, "B")</f>
        <v>8.9015788888888903</v>
      </c>
      <c r="C25">
        <f>AVERAGEIFS(Data!$N:$N,Data!$G:$G, "Control")</f>
        <v>8.6499716577540138</v>
      </c>
      <c r="D25" s="12">
        <f>AVERAGEIFS(Data!$N:$N,Data!$G:$G, "Treatment",Data!$F:$F, "O")</f>
        <v>8.9643000000000015</v>
      </c>
      <c r="E25">
        <f>AVERAGEIFS(Data!$N:$N,Data!$G:$G, "Treatment",Data!$F:$F, "B")</f>
        <v>8.919079591836736</v>
      </c>
      <c r="F25">
        <f>AVERAGEIFS(Data!$N:$N,Data!$G:$G, "Treatment")</f>
        <v>8.9423613861386144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</vt:lpstr>
      <vt:lpstr>Prelim Analysis</vt:lpstr>
    </vt:vector>
  </TitlesOfParts>
  <Company>University of Nebraska- 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Bloom</dc:creator>
  <cp:lastModifiedBy>Bloom, Elias Harrison</cp:lastModifiedBy>
  <cp:lastPrinted>2017-07-17T20:40:35Z</cp:lastPrinted>
  <dcterms:created xsi:type="dcterms:W3CDTF">2017-07-12T18:04:13Z</dcterms:created>
  <dcterms:modified xsi:type="dcterms:W3CDTF">2017-11-03T16:43:50Z</dcterms:modified>
</cp:coreProperties>
</file>