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前川由紀子\Desktop\"/>
    </mc:Choice>
  </mc:AlternateContent>
  <xr:revisionPtr revIDLastSave="0" documentId="13_ncr:1_{776E4700-056C-4132-A41F-791C2FB72C31}" xr6:coauthVersionLast="45" xr6:coauthVersionMax="45" xr10:uidLastSave="{00000000-0000-0000-0000-000000000000}"/>
  <bookViews>
    <workbookView xWindow="390" yWindow="390" windowWidth="25350" windowHeight="14625" xr2:uid="{00000000-000D-0000-FFFF-FFFF00000000}"/>
  </bookViews>
  <sheets>
    <sheet name="雇用予定調書" sheetId="1" r:id="rId1"/>
    <sheet name="Sheet1" sheetId="3" r:id="rId2"/>
    <sheet name="Sheet2" sheetId="2" state="hidden" r:id="rId3"/>
  </sheets>
  <definedNames>
    <definedName name="_xlnm.Print_Area" localSheetId="0">雇用予定調書!$A$1:$T$37</definedName>
    <definedName name="リサーチ・アシスタント">Sheet2!$E$5:$E$6</definedName>
    <definedName name="学部">Sheet2!$B$4:$B$5</definedName>
    <definedName name="教授相当">Sheet2!$F$14:$G$14</definedName>
    <definedName name="雇用財源補助金名">Sheet2!$H$4:$H$18</definedName>
    <definedName name="准教授相当">Sheet2!$F$11:$G$11</definedName>
    <definedName name="助教相当">Sheet2!$F$9:$G$9</definedName>
    <definedName name="職位">Sheet2!$A$4:$A$6</definedName>
    <definedName name="職種">Sheet2!$D$4:$D$8</definedName>
    <definedName name="大学院博士後期課程相当">Sheet2!$F$6</definedName>
    <definedName name="大学院博士前期課程相当">Sheet2!$F$5</definedName>
    <definedName name="都市環境学部" localSheetId="2">Sheet2!$B$14:$B$19</definedName>
    <definedName name="都市環境学部">Sheet2!$B$14:$B$19</definedName>
    <definedName name="特任教授">Sheet2!$E$25:$E$26</definedName>
    <definedName name="特任研究員">Sheet2!$E$9:$E$14</definedName>
    <definedName name="特任准教授">Sheet2!$E$21:$E$22</definedName>
    <definedName name="特任助教">Sheet2!$E$17:$E$18</definedName>
    <definedName name="理学部">Sheet2!$B$8:$B$11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3" l="1"/>
  <c r="D6" i="3"/>
  <c r="E6" i="3"/>
  <c r="F6" i="3"/>
  <c r="G6" i="3"/>
  <c r="H6" i="3"/>
  <c r="I6" i="3"/>
  <c r="J6" i="3"/>
  <c r="K6" i="3"/>
  <c r="L6" i="3"/>
  <c r="M6" i="3"/>
  <c r="N6" i="3"/>
  <c r="O6" i="3"/>
  <c r="P6" i="3"/>
  <c r="Q6" i="3"/>
  <c r="R6" i="3"/>
  <c r="C7" i="3"/>
  <c r="D7" i="3"/>
  <c r="E7" i="3"/>
  <c r="F7" i="3"/>
  <c r="G7" i="3"/>
  <c r="H7" i="3"/>
  <c r="I7" i="3"/>
  <c r="J7" i="3"/>
  <c r="K7" i="3"/>
  <c r="L7" i="3"/>
  <c r="M7" i="3"/>
  <c r="N7" i="3"/>
  <c r="O7" i="3"/>
  <c r="P7" i="3"/>
  <c r="Q7" i="3"/>
  <c r="R7" i="3"/>
  <c r="C8" i="3"/>
  <c r="D8" i="3"/>
  <c r="E8" i="3"/>
  <c r="F8" i="3"/>
  <c r="G8" i="3"/>
  <c r="H8" i="3"/>
  <c r="I8" i="3"/>
  <c r="J8" i="3"/>
  <c r="K8" i="3"/>
  <c r="L8" i="3"/>
  <c r="M8" i="3"/>
  <c r="N8" i="3"/>
  <c r="O8" i="3"/>
  <c r="P8" i="3"/>
  <c r="Q8" i="3"/>
  <c r="R8" i="3"/>
  <c r="C9" i="3"/>
  <c r="D9" i="3"/>
  <c r="E9" i="3"/>
  <c r="F9" i="3"/>
  <c r="G9" i="3"/>
  <c r="H9" i="3"/>
  <c r="I9" i="3"/>
  <c r="J9" i="3"/>
  <c r="K9" i="3"/>
  <c r="L9" i="3"/>
  <c r="M9" i="3"/>
  <c r="N9" i="3"/>
  <c r="O9" i="3"/>
  <c r="P9" i="3"/>
  <c r="Q9" i="3"/>
  <c r="R9" i="3"/>
  <c r="C10" i="3"/>
  <c r="D10" i="3"/>
  <c r="E10" i="3"/>
  <c r="F10" i="3"/>
  <c r="G10" i="3"/>
  <c r="H10" i="3"/>
  <c r="I10" i="3"/>
  <c r="J10" i="3"/>
  <c r="K10" i="3"/>
  <c r="L10" i="3"/>
  <c r="M10" i="3"/>
  <c r="N10" i="3"/>
  <c r="O10" i="3"/>
  <c r="P10" i="3"/>
  <c r="Q10" i="3"/>
  <c r="R10" i="3"/>
  <c r="C11" i="3"/>
  <c r="D11" i="3"/>
  <c r="E11" i="3"/>
  <c r="F11" i="3"/>
  <c r="G11" i="3"/>
  <c r="H11" i="3"/>
  <c r="I11" i="3"/>
  <c r="J11" i="3"/>
  <c r="K11" i="3"/>
  <c r="L11" i="3"/>
  <c r="M11" i="3"/>
  <c r="N11" i="3"/>
  <c r="O11" i="3"/>
  <c r="P11" i="3"/>
  <c r="Q11" i="3"/>
  <c r="R11" i="3"/>
  <c r="C12" i="3"/>
  <c r="D12" i="3"/>
  <c r="E12" i="3"/>
  <c r="F12" i="3"/>
  <c r="G12" i="3"/>
  <c r="H12" i="3"/>
  <c r="I12" i="3"/>
  <c r="J12" i="3"/>
  <c r="K12" i="3"/>
  <c r="L12" i="3"/>
  <c r="M12" i="3"/>
  <c r="N12" i="3"/>
  <c r="O12" i="3"/>
  <c r="P12" i="3"/>
  <c r="Q12" i="3"/>
  <c r="R12" i="3"/>
  <c r="C13" i="3"/>
  <c r="D13" i="3"/>
  <c r="E13" i="3"/>
  <c r="F13" i="3"/>
  <c r="G13" i="3"/>
  <c r="H13" i="3"/>
  <c r="I13" i="3"/>
  <c r="J13" i="3"/>
  <c r="K13" i="3"/>
  <c r="L13" i="3"/>
  <c r="M13" i="3"/>
  <c r="N13" i="3"/>
  <c r="O13" i="3"/>
  <c r="P13" i="3"/>
  <c r="Q13" i="3"/>
  <c r="R13" i="3"/>
  <c r="C14" i="3"/>
  <c r="D14" i="3"/>
  <c r="E14" i="3"/>
  <c r="F14" i="3"/>
  <c r="G14" i="3"/>
  <c r="H14" i="3"/>
  <c r="I14" i="3"/>
  <c r="J14" i="3"/>
  <c r="K14" i="3"/>
  <c r="L14" i="3"/>
  <c r="M14" i="3"/>
  <c r="N14" i="3"/>
  <c r="O14" i="3"/>
  <c r="P14" i="3"/>
  <c r="Q14" i="3"/>
  <c r="R14" i="3"/>
  <c r="C15" i="3"/>
  <c r="D15" i="3"/>
  <c r="E15" i="3"/>
  <c r="F15" i="3"/>
  <c r="G15" i="3"/>
  <c r="H15" i="3"/>
  <c r="I15" i="3"/>
  <c r="J15" i="3"/>
  <c r="K15" i="3"/>
  <c r="L15" i="3"/>
  <c r="M15" i="3"/>
  <c r="N15" i="3"/>
  <c r="O15" i="3"/>
  <c r="P15" i="3"/>
  <c r="Q15" i="3"/>
  <c r="R15" i="3"/>
  <c r="C16" i="3"/>
  <c r="D16" i="3"/>
  <c r="E16" i="3"/>
  <c r="F16" i="3"/>
  <c r="G16" i="3"/>
  <c r="H16" i="3"/>
  <c r="I16" i="3"/>
  <c r="J16" i="3"/>
  <c r="K16" i="3"/>
  <c r="L16" i="3"/>
  <c r="M16" i="3"/>
  <c r="N16" i="3"/>
  <c r="O16" i="3"/>
  <c r="P16" i="3"/>
  <c r="Q16" i="3"/>
  <c r="R16" i="3"/>
  <c r="C17" i="3"/>
  <c r="D17" i="3"/>
  <c r="E17" i="3"/>
  <c r="F17" i="3"/>
  <c r="G17" i="3"/>
  <c r="H17" i="3"/>
  <c r="I17" i="3"/>
  <c r="J17" i="3"/>
  <c r="K17" i="3"/>
  <c r="L17" i="3"/>
  <c r="M17" i="3"/>
  <c r="N17" i="3"/>
  <c r="O17" i="3"/>
  <c r="P17" i="3"/>
  <c r="Q17" i="3"/>
  <c r="R17" i="3"/>
  <c r="C18" i="3"/>
  <c r="D18" i="3"/>
  <c r="E18" i="3"/>
  <c r="F18" i="3"/>
  <c r="G18" i="3"/>
  <c r="H18" i="3"/>
  <c r="I18" i="3"/>
  <c r="J18" i="3"/>
  <c r="K18" i="3"/>
  <c r="L18" i="3"/>
  <c r="M18" i="3"/>
  <c r="N18" i="3"/>
  <c r="O18" i="3"/>
  <c r="P18" i="3"/>
  <c r="Q18" i="3"/>
  <c r="R18" i="3"/>
  <c r="C19" i="3"/>
  <c r="D19" i="3"/>
  <c r="E19" i="3"/>
  <c r="F19" i="3"/>
  <c r="G19" i="3"/>
  <c r="H19" i="3"/>
  <c r="I19" i="3"/>
  <c r="J19" i="3"/>
  <c r="K19" i="3"/>
  <c r="L19" i="3"/>
  <c r="M19" i="3"/>
  <c r="N19" i="3"/>
  <c r="O19" i="3"/>
  <c r="P19" i="3"/>
  <c r="Q19" i="3"/>
  <c r="R19" i="3"/>
  <c r="C20" i="3"/>
  <c r="D20" i="3"/>
  <c r="E20" i="3"/>
  <c r="F20" i="3"/>
  <c r="G20" i="3"/>
  <c r="H20" i="3"/>
  <c r="I20" i="3"/>
  <c r="J20" i="3"/>
  <c r="K20" i="3"/>
  <c r="L20" i="3"/>
  <c r="M20" i="3"/>
  <c r="N20" i="3"/>
  <c r="O20" i="3"/>
  <c r="P20" i="3"/>
  <c r="Q20" i="3"/>
  <c r="R20" i="3"/>
  <c r="D5" i="3"/>
  <c r="E5" i="3"/>
  <c r="F5" i="3"/>
  <c r="G5" i="3"/>
  <c r="H5" i="3"/>
  <c r="I5" i="3"/>
  <c r="J5" i="3"/>
  <c r="K5" i="3"/>
  <c r="L5" i="3"/>
  <c r="M5" i="3"/>
  <c r="N5" i="3"/>
  <c r="O5" i="3"/>
  <c r="P5" i="3"/>
  <c r="Q5" i="3"/>
  <c r="R5" i="3"/>
  <c r="C5" i="3"/>
  <c r="B33" i="2" l="1"/>
  <c r="C32" i="2" s="1"/>
  <c r="E32" i="2" l="1"/>
  <c r="D30" i="2"/>
  <c r="C30" i="2"/>
  <c r="B31" i="2"/>
  <c r="E30" i="2" l="1"/>
  <c r="M15" i="1" s="1"/>
  <c r="D32" i="2" l="1"/>
  <c r="F32" i="2" l="1"/>
  <c r="M16" i="1" s="1"/>
</calcChain>
</file>

<file path=xl/sharedStrings.xml><?xml version="1.0" encoding="utf-8"?>
<sst xmlns="http://schemas.openxmlformats.org/spreadsheetml/2006/main" count="157" uniqueCount="135">
  <si>
    <t>名前</t>
    <rPh sb="0" eb="2">
      <t>ナマエ</t>
    </rPh>
    <phoneticPr fontId="2"/>
  </si>
  <si>
    <t>業務内容</t>
    <rPh sb="0" eb="2">
      <t>ギョウム</t>
    </rPh>
    <rPh sb="2" eb="4">
      <t>ナイヨウ</t>
    </rPh>
    <phoneticPr fontId="2"/>
  </si>
  <si>
    <t>日</t>
    <rPh sb="0" eb="1">
      <t>ニチ</t>
    </rPh>
    <phoneticPr fontId="2"/>
  </si>
  <si>
    <t>月</t>
    <rPh sb="0" eb="1">
      <t>ガツ</t>
    </rPh>
    <phoneticPr fontId="2"/>
  </si>
  <si>
    <t>年</t>
    <rPh sb="0" eb="1">
      <t>ネン</t>
    </rPh>
    <phoneticPr fontId="2"/>
  </si>
  <si>
    <t>申請日</t>
    <rPh sb="0" eb="2">
      <t>シンセイ</t>
    </rPh>
    <rPh sb="2" eb="3">
      <t>ビ</t>
    </rPh>
    <phoneticPr fontId="2"/>
  </si>
  <si>
    <t>学部</t>
    <rPh sb="0" eb="2">
      <t>ガクブ</t>
    </rPh>
    <phoneticPr fontId="2"/>
  </si>
  <si>
    <t>学科</t>
    <rPh sb="0" eb="2">
      <t>ガッカ</t>
    </rPh>
    <phoneticPr fontId="2"/>
  </si>
  <si>
    <t>職種</t>
    <rPh sb="0" eb="2">
      <t>ショクシュ</t>
    </rPh>
    <phoneticPr fontId="2"/>
  </si>
  <si>
    <t>フリガナ</t>
    <phoneticPr fontId="2"/>
  </si>
  <si>
    <t>休憩時間</t>
    <rPh sb="0" eb="2">
      <t>キュウケイ</t>
    </rPh>
    <rPh sb="2" eb="4">
      <t>ジカン</t>
    </rPh>
    <phoneticPr fontId="2"/>
  </si>
  <si>
    <t>備考</t>
    <rPh sb="0" eb="2">
      <t>ビコウ</t>
    </rPh>
    <phoneticPr fontId="2"/>
  </si>
  <si>
    <t>雇用予定期間</t>
    <rPh sb="0" eb="2">
      <t>コヨウ</t>
    </rPh>
    <rPh sb="2" eb="4">
      <t>ヨテイ</t>
    </rPh>
    <rPh sb="4" eb="6">
      <t>キカン</t>
    </rPh>
    <phoneticPr fontId="2"/>
  </si>
  <si>
    <t>雇用財源補助金名</t>
    <rPh sb="0" eb="2">
      <t>コヨウ</t>
    </rPh>
    <rPh sb="2" eb="4">
      <t>ザイゲン</t>
    </rPh>
    <rPh sb="4" eb="7">
      <t>ホジョキン</t>
    </rPh>
    <rPh sb="7" eb="8">
      <t>メイ</t>
    </rPh>
    <phoneticPr fontId="2"/>
  </si>
  <si>
    <t>外部資金研究費</t>
    <rPh sb="0" eb="2">
      <t>ガイブ</t>
    </rPh>
    <rPh sb="2" eb="4">
      <t>シキン</t>
    </rPh>
    <rPh sb="4" eb="7">
      <t>ケンキュウヒ</t>
    </rPh>
    <phoneticPr fontId="2"/>
  </si>
  <si>
    <t>職種</t>
    <rPh sb="0" eb="2">
      <t>ショクシュ</t>
    </rPh>
    <phoneticPr fontId="2"/>
  </si>
  <si>
    <t>特任研究員</t>
    <rPh sb="0" eb="1">
      <t>トク</t>
    </rPh>
    <rPh sb="1" eb="2">
      <t>ニン</t>
    </rPh>
    <rPh sb="2" eb="5">
      <t>ケンキュウイン</t>
    </rPh>
    <phoneticPr fontId="2"/>
  </si>
  <si>
    <t>特任助教</t>
    <rPh sb="0" eb="1">
      <t>トク</t>
    </rPh>
    <rPh sb="1" eb="2">
      <t>ニン</t>
    </rPh>
    <rPh sb="2" eb="4">
      <t>ジョキョウ</t>
    </rPh>
    <phoneticPr fontId="2"/>
  </si>
  <si>
    <t>特任准教授</t>
    <rPh sb="0" eb="1">
      <t>トク</t>
    </rPh>
    <rPh sb="1" eb="2">
      <t>ニン</t>
    </rPh>
    <rPh sb="2" eb="3">
      <t>ジュン</t>
    </rPh>
    <rPh sb="3" eb="5">
      <t>キョウジュ</t>
    </rPh>
    <phoneticPr fontId="2"/>
  </si>
  <si>
    <t>特任教授</t>
    <rPh sb="0" eb="1">
      <t>トク</t>
    </rPh>
    <rPh sb="1" eb="2">
      <t>ニン</t>
    </rPh>
    <rPh sb="2" eb="4">
      <t>キョウジュ</t>
    </rPh>
    <phoneticPr fontId="2"/>
  </si>
  <si>
    <t>傾斜的研究費（部局共通）</t>
    <rPh sb="0" eb="3">
      <t>ケイシャテキ</t>
    </rPh>
    <rPh sb="3" eb="6">
      <t>ケンキュウヒ</t>
    </rPh>
    <rPh sb="7" eb="9">
      <t>ブキョク</t>
    </rPh>
    <rPh sb="9" eb="11">
      <t>キョウツウ</t>
    </rPh>
    <phoneticPr fontId="2"/>
  </si>
  <si>
    <t>傾斜的研究費（個人）</t>
    <rPh sb="0" eb="3">
      <t>ケイシャテキ</t>
    </rPh>
    <rPh sb="3" eb="6">
      <t>ケンキュウヒ</t>
    </rPh>
    <rPh sb="7" eb="9">
      <t>コジン</t>
    </rPh>
    <phoneticPr fontId="2"/>
  </si>
  <si>
    <t>改革推進費</t>
    <rPh sb="0" eb="2">
      <t>カイカク</t>
    </rPh>
    <rPh sb="2" eb="4">
      <t>スイシン</t>
    </rPh>
    <rPh sb="4" eb="5">
      <t>ヒ</t>
    </rPh>
    <phoneticPr fontId="2"/>
  </si>
  <si>
    <t>産学共同研究費</t>
    <rPh sb="0" eb="2">
      <t>サンガク</t>
    </rPh>
    <rPh sb="2" eb="4">
      <t>キョウドウ</t>
    </rPh>
    <rPh sb="4" eb="7">
      <t>ケンキュウヒ</t>
    </rPh>
    <phoneticPr fontId="2"/>
  </si>
  <si>
    <t>受託研究費</t>
    <rPh sb="0" eb="2">
      <t>ジュタク</t>
    </rPh>
    <rPh sb="2" eb="5">
      <t>ケンキュウヒ</t>
    </rPh>
    <phoneticPr fontId="2"/>
  </si>
  <si>
    <t>提案公募型研究費</t>
    <rPh sb="0" eb="2">
      <t>テイアン</t>
    </rPh>
    <rPh sb="2" eb="5">
      <t>コウボガタ</t>
    </rPh>
    <rPh sb="5" eb="8">
      <t>ケンキュウヒ</t>
    </rPh>
    <phoneticPr fontId="2"/>
  </si>
  <si>
    <t>特定研究寄付金</t>
    <rPh sb="0" eb="2">
      <t>トクテイ</t>
    </rPh>
    <rPh sb="2" eb="4">
      <t>ケンキュウ</t>
    </rPh>
    <rPh sb="4" eb="7">
      <t>キフキン</t>
    </rPh>
    <phoneticPr fontId="2"/>
  </si>
  <si>
    <t>科研費</t>
    <rPh sb="0" eb="2">
      <t>カケン</t>
    </rPh>
    <rPh sb="2" eb="3">
      <t>ヒ</t>
    </rPh>
    <phoneticPr fontId="2"/>
  </si>
  <si>
    <t>学部</t>
    <rPh sb="0" eb="2">
      <t>ガクブ</t>
    </rPh>
    <phoneticPr fontId="2"/>
  </si>
  <si>
    <t>物理学科</t>
    <rPh sb="0" eb="2">
      <t>ブツリ</t>
    </rPh>
    <rPh sb="2" eb="4">
      <t>ガッカ</t>
    </rPh>
    <phoneticPr fontId="2"/>
  </si>
  <si>
    <t>化学科</t>
    <rPh sb="0" eb="2">
      <t>カガク</t>
    </rPh>
    <rPh sb="2" eb="3">
      <t>カ</t>
    </rPh>
    <phoneticPr fontId="2"/>
  </si>
  <si>
    <t>生命科学科</t>
    <rPh sb="0" eb="2">
      <t>セイメイ</t>
    </rPh>
    <rPh sb="2" eb="4">
      <t>カガク</t>
    </rPh>
    <rPh sb="4" eb="5">
      <t>カ</t>
    </rPh>
    <phoneticPr fontId="2"/>
  </si>
  <si>
    <t>数理科学科</t>
    <rPh sb="0" eb="2">
      <t>スウリ</t>
    </rPh>
    <rPh sb="2" eb="3">
      <t>カ</t>
    </rPh>
    <rPh sb="3" eb="5">
      <t>ガッカ</t>
    </rPh>
    <phoneticPr fontId="2"/>
  </si>
  <si>
    <t>地理環境学科</t>
    <rPh sb="0" eb="2">
      <t>チリ</t>
    </rPh>
    <rPh sb="2" eb="4">
      <t>カンキョウ</t>
    </rPh>
    <rPh sb="4" eb="6">
      <t>ガッカ</t>
    </rPh>
    <phoneticPr fontId="2"/>
  </si>
  <si>
    <t>都市基盤環境学科</t>
    <rPh sb="0" eb="2">
      <t>トシ</t>
    </rPh>
    <rPh sb="2" eb="4">
      <t>キバン</t>
    </rPh>
    <rPh sb="4" eb="6">
      <t>カンキョウ</t>
    </rPh>
    <rPh sb="6" eb="8">
      <t>ガッカ</t>
    </rPh>
    <phoneticPr fontId="2"/>
  </si>
  <si>
    <t>建築学科</t>
    <rPh sb="0" eb="2">
      <t>ケンチク</t>
    </rPh>
    <rPh sb="2" eb="4">
      <t>ガッカ</t>
    </rPh>
    <phoneticPr fontId="2"/>
  </si>
  <si>
    <t>環境応用化学科</t>
    <rPh sb="0" eb="2">
      <t>カンキョウ</t>
    </rPh>
    <rPh sb="2" eb="4">
      <t>オウヨウ</t>
    </rPh>
    <rPh sb="4" eb="6">
      <t>カガク</t>
    </rPh>
    <rPh sb="6" eb="7">
      <t>カ</t>
    </rPh>
    <phoneticPr fontId="2"/>
  </si>
  <si>
    <t>観光学科</t>
    <rPh sb="0" eb="2">
      <t>カンコウ</t>
    </rPh>
    <rPh sb="2" eb="4">
      <t>ガッカ</t>
    </rPh>
    <phoneticPr fontId="2"/>
  </si>
  <si>
    <t>給与水準</t>
    <rPh sb="0" eb="2">
      <t>キュウヨ</t>
    </rPh>
    <rPh sb="2" eb="4">
      <t>スイジュン</t>
    </rPh>
    <phoneticPr fontId="2"/>
  </si>
  <si>
    <t>報酬月額計算式</t>
    <rPh sb="0" eb="2">
      <t>ホウシュウ</t>
    </rPh>
    <rPh sb="2" eb="4">
      <t>ゲツガク</t>
    </rPh>
    <rPh sb="4" eb="6">
      <t>ケイサン</t>
    </rPh>
    <rPh sb="6" eb="7">
      <t>シキ</t>
    </rPh>
    <phoneticPr fontId="2"/>
  </si>
  <si>
    <t>特任研究員</t>
    <rPh sb="0" eb="1">
      <t>トク</t>
    </rPh>
    <rPh sb="1" eb="2">
      <t>ニン</t>
    </rPh>
    <rPh sb="2" eb="5">
      <t>ケンキュウイン</t>
    </rPh>
    <phoneticPr fontId="2"/>
  </si>
  <si>
    <t>特任助教</t>
    <rPh sb="0" eb="1">
      <t>トク</t>
    </rPh>
    <rPh sb="1" eb="2">
      <t>ニン</t>
    </rPh>
    <rPh sb="2" eb="4">
      <t>ジョキョウ</t>
    </rPh>
    <phoneticPr fontId="2"/>
  </si>
  <si>
    <t>特任准教授</t>
    <rPh sb="0" eb="1">
      <t>トク</t>
    </rPh>
    <rPh sb="1" eb="2">
      <t>ニン</t>
    </rPh>
    <rPh sb="2" eb="3">
      <t>ジュン</t>
    </rPh>
    <rPh sb="3" eb="5">
      <t>キョウジュ</t>
    </rPh>
    <phoneticPr fontId="2"/>
  </si>
  <si>
    <t>特任教授</t>
    <rPh sb="0" eb="1">
      <t>トク</t>
    </rPh>
    <rPh sb="1" eb="2">
      <t>ニン</t>
    </rPh>
    <rPh sb="2" eb="4">
      <t>キョウジュ</t>
    </rPh>
    <phoneticPr fontId="2"/>
  </si>
  <si>
    <t>年</t>
    <rPh sb="0" eb="1">
      <t>ネン</t>
    </rPh>
    <phoneticPr fontId="2"/>
  </si>
  <si>
    <t>月</t>
    <rPh sb="0" eb="1">
      <t>ガツ</t>
    </rPh>
    <phoneticPr fontId="2"/>
  </si>
  <si>
    <t>日</t>
    <rPh sb="0" eb="1">
      <t>ニチ</t>
    </rPh>
    <phoneticPr fontId="2"/>
  </si>
  <si>
    <t>～</t>
    <phoneticPr fontId="2"/>
  </si>
  <si>
    <t>分</t>
    <rPh sb="0" eb="1">
      <t>フン</t>
    </rPh>
    <phoneticPr fontId="2"/>
  </si>
  <si>
    <t>職位</t>
    <rPh sb="0" eb="2">
      <t>ショクイ</t>
    </rPh>
    <phoneticPr fontId="2"/>
  </si>
  <si>
    <t>受入教員</t>
    <rPh sb="0" eb="2">
      <t>ウケイレ</t>
    </rPh>
    <rPh sb="2" eb="4">
      <t>キョウイン</t>
    </rPh>
    <phoneticPr fontId="2"/>
  </si>
  <si>
    <t>名前</t>
    <rPh sb="0" eb="2">
      <t>ナマエ</t>
    </rPh>
    <phoneticPr fontId="2"/>
  </si>
  <si>
    <t>その他、
事前に調整等が必要な事項</t>
    <rPh sb="2" eb="3">
      <t>タ</t>
    </rPh>
    <rPh sb="5" eb="7">
      <t>ジゼン</t>
    </rPh>
    <rPh sb="8" eb="10">
      <t>チョウセイ</t>
    </rPh>
    <rPh sb="10" eb="11">
      <t>トウ</t>
    </rPh>
    <rPh sb="12" eb="14">
      <t>ヒツヨウ</t>
    </rPh>
    <rPh sb="15" eb="17">
      <t>ジコウ</t>
    </rPh>
    <phoneticPr fontId="1"/>
  </si>
  <si>
    <t>職員番号</t>
    <rPh sb="0" eb="2">
      <t>ショクイン</t>
    </rPh>
    <rPh sb="2" eb="4">
      <t>バンゴウ</t>
    </rPh>
    <phoneticPr fontId="2"/>
  </si>
  <si>
    <t>都市政策科学科</t>
    <rPh sb="0" eb="2">
      <t>トシ</t>
    </rPh>
    <rPh sb="2" eb="4">
      <t>セイサク</t>
    </rPh>
    <rPh sb="4" eb="6">
      <t>カガク</t>
    </rPh>
    <rPh sb="6" eb="7">
      <t>カ</t>
    </rPh>
    <phoneticPr fontId="2"/>
  </si>
  <si>
    <t>教授</t>
    <rPh sb="0" eb="2">
      <t>キョウジュ</t>
    </rPh>
    <phoneticPr fontId="2"/>
  </si>
  <si>
    <t>准教授</t>
    <rPh sb="0" eb="1">
      <t>ジュン</t>
    </rPh>
    <rPh sb="1" eb="3">
      <t>キョウジュ</t>
    </rPh>
    <phoneticPr fontId="2"/>
  </si>
  <si>
    <t>助教</t>
    <rPh sb="0" eb="2">
      <t>ジョキョウ</t>
    </rPh>
    <phoneticPr fontId="2"/>
  </si>
  <si>
    <t>職位</t>
    <rPh sb="0" eb="2">
      <t>ショクイ</t>
    </rPh>
    <phoneticPr fontId="2"/>
  </si>
  <si>
    <t>本務先</t>
    <rPh sb="0" eb="2">
      <t>ホンム</t>
    </rPh>
    <rPh sb="2" eb="3">
      <t>サキ</t>
    </rPh>
    <phoneticPr fontId="1"/>
  </si>
  <si>
    <t>時</t>
    <rPh sb="0" eb="1">
      <t>ジ</t>
    </rPh>
    <phoneticPr fontId="2"/>
  </si>
  <si>
    <t>分</t>
    <rPh sb="0" eb="1">
      <t>フン</t>
    </rPh>
    <phoneticPr fontId="2"/>
  </si>
  <si>
    <t>勤務時間計算</t>
    <rPh sb="0" eb="2">
      <t>キンム</t>
    </rPh>
    <rPh sb="2" eb="4">
      <t>ジカン</t>
    </rPh>
    <rPh sb="4" eb="6">
      <t>ケイサン</t>
    </rPh>
    <phoneticPr fontId="2"/>
  </si>
  <si>
    <t>開始時刻</t>
    <rPh sb="0" eb="2">
      <t>カイシ</t>
    </rPh>
    <rPh sb="2" eb="4">
      <t>ジコク</t>
    </rPh>
    <phoneticPr fontId="2"/>
  </si>
  <si>
    <t>終了時刻</t>
    <rPh sb="0" eb="2">
      <t>シュウリョウ</t>
    </rPh>
    <rPh sb="2" eb="4">
      <t>ジコク</t>
    </rPh>
    <phoneticPr fontId="2"/>
  </si>
  <si>
    <t>労働時間</t>
    <rPh sb="0" eb="2">
      <t>ロウドウ</t>
    </rPh>
    <rPh sb="2" eb="4">
      <t>ジカン</t>
    </rPh>
    <phoneticPr fontId="2"/>
  </si>
  <si>
    <t>勤務時間</t>
    <rPh sb="0" eb="2">
      <t>キンム</t>
    </rPh>
    <rPh sb="2" eb="4">
      <t>ジカン</t>
    </rPh>
    <phoneticPr fontId="2"/>
  </si>
  <si>
    <t>休憩時間</t>
    <rPh sb="0" eb="2">
      <t>キュウケイ</t>
    </rPh>
    <rPh sb="2" eb="4">
      <t>ジカン</t>
    </rPh>
    <phoneticPr fontId="2"/>
  </si>
  <si>
    <t>月額給与計算</t>
    <rPh sb="0" eb="2">
      <t>ゲツガク</t>
    </rPh>
    <rPh sb="2" eb="4">
      <t>キュウヨ</t>
    </rPh>
    <rPh sb="4" eb="6">
      <t>ケイサン</t>
    </rPh>
    <phoneticPr fontId="2"/>
  </si>
  <si>
    <t>月額報酬</t>
    <rPh sb="0" eb="2">
      <t>ゲツガク</t>
    </rPh>
    <rPh sb="2" eb="4">
      <t>ホウシュウ</t>
    </rPh>
    <phoneticPr fontId="2"/>
  </si>
  <si>
    <t>勤務日数</t>
    <rPh sb="0" eb="2">
      <t>キンム</t>
    </rPh>
    <rPh sb="2" eb="4">
      <t>ニッスウ</t>
    </rPh>
    <phoneticPr fontId="2"/>
  </si>
  <si>
    <t>一時間の単価</t>
    <rPh sb="0" eb="3">
      <t>イチジカン</t>
    </rPh>
    <rPh sb="4" eb="6">
      <t>タンカ</t>
    </rPh>
    <phoneticPr fontId="2"/>
  </si>
  <si>
    <t>勤務日数</t>
    <rPh sb="0" eb="2">
      <t>キンム</t>
    </rPh>
    <rPh sb="2" eb="4">
      <t>ニッスウ</t>
    </rPh>
    <phoneticPr fontId="2"/>
  </si>
  <si>
    <t>月額給与</t>
    <rPh sb="0" eb="2">
      <t>ゲツガク</t>
    </rPh>
    <rPh sb="2" eb="4">
      <t>キュウヨ</t>
    </rPh>
    <phoneticPr fontId="2"/>
  </si>
  <si>
    <t>採択期間
（科研費及びＣＯＥの場合）</t>
    <phoneticPr fontId="2"/>
  </si>
  <si>
    <t>団体名</t>
    <rPh sb="0" eb="2">
      <t>ダンタイ</t>
    </rPh>
    <rPh sb="2" eb="3">
      <t>メイ</t>
    </rPh>
    <phoneticPr fontId="2"/>
  </si>
  <si>
    <t>送付先
住所</t>
    <rPh sb="0" eb="2">
      <t>ソウフ</t>
    </rPh>
    <rPh sb="2" eb="3">
      <t>サキ</t>
    </rPh>
    <rPh sb="4" eb="6">
      <t>ジュウショ</t>
    </rPh>
    <phoneticPr fontId="2"/>
  </si>
  <si>
    <t>印</t>
    <rPh sb="0" eb="1">
      <t>イン</t>
    </rPh>
    <phoneticPr fontId="2"/>
  </si>
  <si>
    <t>担当部署名</t>
    <rPh sb="0" eb="3">
      <t>タントウブ</t>
    </rPh>
    <rPh sb="3" eb="5">
      <t>ショメイ</t>
    </rPh>
    <phoneticPr fontId="2"/>
  </si>
  <si>
    <t>申請内容</t>
    <rPh sb="0" eb="2">
      <t>シンセイ</t>
    </rPh>
    <rPh sb="2" eb="4">
      <t>ナイヨウ</t>
    </rPh>
    <phoneticPr fontId="2"/>
  </si>
  <si>
    <t>更新有無
（予定）</t>
    <rPh sb="0" eb="2">
      <t>コウシン</t>
    </rPh>
    <rPh sb="2" eb="4">
      <t>ウム</t>
    </rPh>
    <rPh sb="6" eb="8">
      <t>ヨテイ</t>
    </rPh>
    <phoneticPr fontId="2"/>
  </si>
  <si>
    <t>申請</t>
    <rPh sb="0" eb="2">
      <t>シンセイ</t>
    </rPh>
    <phoneticPr fontId="2"/>
  </si>
  <si>
    <t>新規採用</t>
    <rPh sb="0" eb="2">
      <t>シンキ</t>
    </rPh>
    <rPh sb="2" eb="4">
      <t>サイヨウ</t>
    </rPh>
    <phoneticPr fontId="2"/>
  </si>
  <si>
    <t>更新</t>
    <rPh sb="0" eb="2">
      <t>コウシン</t>
    </rPh>
    <phoneticPr fontId="2"/>
  </si>
  <si>
    <t>変更</t>
    <rPh sb="0" eb="2">
      <t>ヘンコウ</t>
    </rPh>
    <phoneticPr fontId="2"/>
  </si>
  <si>
    <t>予定なし</t>
    <rPh sb="0" eb="2">
      <t>ヨテイ</t>
    </rPh>
    <phoneticPr fontId="2"/>
  </si>
  <si>
    <t>予定あり</t>
    <rPh sb="0" eb="2">
      <t>ヨテイ</t>
    </rPh>
    <phoneticPr fontId="2"/>
  </si>
  <si>
    <t>更新の有無（予定）</t>
    <rPh sb="0" eb="2">
      <t>コウシン</t>
    </rPh>
    <rPh sb="3" eb="5">
      <t>ウム</t>
    </rPh>
    <rPh sb="6" eb="8">
      <t>ヨテイ</t>
    </rPh>
    <phoneticPr fontId="2"/>
  </si>
  <si>
    <t>年</t>
    <rPh sb="0" eb="1">
      <t>ネン</t>
    </rPh>
    <phoneticPr fontId="2"/>
  </si>
  <si>
    <t>月</t>
    <rPh sb="0" eb="1">
      <t>ガツ</t>
    </rPh>
    <phoneticPr fontId="2"/>
  </si>
  <si>
    <t>日</t>
    <rPh sb="0" eb="1">
      <t>ニチ</t>
    </rPh>
    <phoneticPr fontId="2"/>
  </si>
  <si>
    <t>研究課題</t>
    <rPh sb="0" eb="2">
      <t>ケンキュウ</t>
    </rPh>
    <rPh sb="2" eb="4">
      <t>カダイ</t>
    </rPh>
    <phoneticPr fontId="2"/>
  </si>
  <si>
    <t>本務先</t>
    <rPh sb="0" eb="2">
      <t>ホンム</t>
    </rPh>
    <rPh sb="2" eb="3">
      <t>サキ</t>
    </rPh>
    <phoneticPr fontId="2"/>
  </si>
  <si>
    <t>なし</t>
    <phoneticPr fontId="2"/>
  </si>
  <si>
    <t>あり</t>
    <phoneticPr fontId="2"/>
  </si>
  <si>
    <t>大学院博士前期課程相当（154,000円）</t>
    <rPh sb="0" eb="3">
      <t>ダイガクイン</t>
    </rPh>
    <rPh sb="3" eb="5">
      <t>ハカセ</t>
    </rPh>
    <rPh sb="5" eb="7">
      <t>ゼンキ</t>
    </rPh>
    <rPh sb="7" eb="9">
      <t>カテイ</t>
    </rPh>
    <rPh sb="9" eb="11">
      <t>ソウトウ</t>
    </rPh>
    <rPh sb="19" eb="20">
      <t>エン</t>
    </rPh>
    <phoneticPr fontId="2"/>
  </si>
  <si>
    <t>金額</t>
    <rPh sb="0" eb="2">
      <t>キンガク</t>
    </rPh>
    <phoneticPr fontId="2"/>
  </si>
  <si>
    <t>所属長名</t>
    <rPh sb="0" eb="2">
      <t>ショゾク</t>
    </rPh>
    <rPh sb="2" eb="3">
      <t>チョウ</t>
    </rPh>
    <rPh sb="3" eb="4">
      <t>メイ</t>
    </rPh>
    <phoneticPr fontId="2"/>
  </si>
  <si>
    <t>「本務先あり」の場合の
委嘱依頼送付先
※送付が必要な場合のみ</t>
    <rPh sb="1" eb="3">
      <t>ホンム</t>
    </rPh>
    <rPh sb="3" eb="4">
      <t>サキ</t>
    </rPh>
    <rPh sb="8" eb="10">
      <t>バアイ</t>
    </rPh>
    <rPh sb="12" eb="14">
      <t>イショク</t>
    </rPh>
    <rPh sb="14" eb="16">
      <t>イライ</t>
    </rPh>
    <rPh sb="16" eb="18">
      <t>ソウフ</t>
    </rPh>
    <rPh sb="18" eb="19">
      <t>サキ</t>
    </rPh>
    <rPh sb="21" eb="23">
      <t>ソウフ</t>
    </rPh>
    <rPh sb="24" eb="26">
      <t>ヒツヨウ</t>
    </rPh>
    <rPh sb="27" eb="29">
      <t>バアイ</t>
    </rPh>
    <phoneticPr fontId="2"/>
  </si>
  <si>
    <t>＊</t>
    <phoneticPr fontId="1"/>
  </si>
  <si>
    <t>原則として、雇用予定日の２ヶ月前までに理系管理課庶務係に提出してください。</t>
    <phoneticPr fontId="2"/>
  </si>
  <si>
    <t>背景が白の箇所についてはすべてご記入ください。</t>
    <phoneticPr fontId="2"/>
  </si>
  <si>
    <t>＊</t>
    <phoneticPr fontId="1"/>
  </si>
  <si>
    <t>＊</t>
    <phoneticPr fontId="1"/>
  </si>
  <si>
    <t>予算科目（雇用財源）については、特任教員・RA人件費として使用可能か財源のルールを確認の上、申請してください。</t>
    <phoneticPr fontId="2"/>
  </si>
  <si>
    <t>＊</t>
    <phoneticPr fontId="1"/>
  </si>
  <si>
    <t>＊</t>
    <phoneticPr fontId="1"/>
  </si>
  <si>
    <t>雇用手続き時には、別途雇用理由書等必要書類を提出して頂きます。</t>
    <phoneticPr fontId="2"/>
  </si>
  <si>
    <t>雇用者の受入年月日
※継続雇用している場合に、初めて雇用した日付を記載ください。</t>
    <rPh sb="0" eb="3">
      <t>コヨウシャ</t>
    </rPh>
    <rPh sb="4" eb="6">
      <t>ウケイレ</t>
    </rPh>
    <rPh sb="6" eb="9">
      <t>ネンガッピ</t>
    </rPh>
    <rPh sb="11" eb="13">
      <t>ケイゾク</t>
    </rPh>
    <rPh sb="13" eb="15">
      <t>コヨウ</t>
    </rPh>
    <rPh sb="19" eb="21">
      <t>バアイ</t>
    </rPh>
    <rPh sb="23" eb="24">
      <t>ハジ</t>
    </rPh>
    <rPh sb="26" eb="28">
      <t>コヨウ</t>
    </rPh>
    <rPh sb="30" eb="32">
      <t>ヒヅケ</t>
    </rPh>
    <rPh sb="33" eb="35">
      <t>キサイ</t>
    </rPh>
    <phoneticPr fontId="1"/>
  </si>
  <si>
    <t>始業・終業時間</t>
    <rPh sb="0" eb="2">
      <t>シギョウ</t>
    </rPh>
    <rPh sb="3" eb="5">
      <t>シュウギョウ</t>
    </rPh>
    <rPh sb="5" eb="7">
      <t>ジカン</t>
    </rPh>
    <phoneticPr fontId="2"/>
  </si>
  <si>
    <t>大学院博士後期課程相当（179,700円）</t>
    <rPh sb="0" eb="3">
      <t>ダイガクイン</t>
    </rPh>
    <rPh sb="3" eb="5">
      <t>ハカセ</t>
    </rPh>
    <rPh sb="5" eb="7">
      <t>コウキ</t>
    </rPh>
    <rPh sb="7" eb="9">
      <t>カテイ</t>
    </rPh>
    <rPh sb="9" eb="11">
      <t>ソウトウ</t>
    </rPh>
    <rPh sb="19" eb="20">
      <t>エン</t>
    </rPh>
    <phoneticPr fontId="2"/>
  </si>
  <si>
    <t>助教相当下位（256,700円）</t>
    <rPh sb="0" eb="2">
      <t>ジョキョウ</t>
    </rPh>
    <rPh sb="2" eb="4">
      <t>ソウトウ</t>
    </rPh>
    <rPh sb="4" eb="6">
      <t>カイ</t>
    </rPh>
    <rPh sb="14" eb="15">
      <t>エン</t>
    </rPh>
    <phoneticPr fontId="2"/>
  </si>
  <si>
    <t>助教相当上位（320,900円）</t>
    <rPh sb="4" eb="6">
      <t>ジョウイ</t>
    </rPh>
    <phoneticPr fontId="2"/>
  </si>
  <si>
    <t>准教授相当下位（359,400円）</t>
    <rPh sb="0" eb="1">
      <t>ジュン</t>
    </rPh>
    <rPh sb="1" eb="3">
      <t>キョウジュ</t>
    </rPh>
    <rPh sb="3" eb="5">
      <t>ソウトウ</t>
    </rPh>
    <rPh sb="5" eb="7">
      <t>カイ</t>
    </rPh>
    <rPh sb="15" eb="16">
      <t>エン</t>
    </rPh>
    <phoneticPr fontId="2"/>
  </si>
  <si>
    <t>准教授相当上位（397,900円）</t>
    <rPh sb="0" eb="1">
      <t>ジュン</t>
    </rPh>
    <rPh sb="1" eb="3">
      <t>キョウジュ</t>
    </rPh>
    <rPh sb="3" eb="5">
      <t>ソウトウ</t>
    </rPh>
    <rPh sb="5" eb="7">
      <t>ジョウイ</t>
    </rPh>
    <rPh sb="15" eb="16">
      <t>エン</t>
    </rPh>
    <phoneticPr fontId="2"/>
  </si>
  <si>
    <t>教授相当下位（449,200円）</t>
    <rPh sb="0" eb="2">
      <t>キョウジュ</t>
    </rPh>
    <rPh sb="2" eb="4">
      <t>ソウトウ</t>
    </rPh>
    <rPh sb="4" eb="6">
      <t>カイ</t>
    </rPh>
    <rPh sb="14" eb="15">
      <t>エン</t>
    </rPh>
    <phoneticPr fontId="2"/>
  </si>
  <si>
    <t>教授相当上位（513,500円）</t>
    <rPh sb="0" eb="2">
      <t>キョウジュ</t>
    </rPh>
    <rPh sb="2" eb="4">
      <t>ソウトウ</t>
    </rPh>
    <rPh sb="4" eb="6">
      <t>ジョウイ</t>
    </rPh>
    <rPh sb="14" eb="15">
      <t>エン</t>
    </rPh>
    <phoneticPr fontId="2"/>
  </si>
  <si>
    <t>教授相当下位（449,200円）</t>
    <rPh sb="0" eb="2">
      <t>キョウジュ</t>
    </rPh>
    <rPh sb="2" eb="4">
      <t>ソウトウ</t>
    </rPh>
    <rPh sb="4" eb="5">
      <t>シタ</t>
    </rPh>
    <rPh sb="14" eb="15">
      <t>エン</t>
    </rPh>
    <phoneticPr fontId="2"/>
  </si>
  <si>
    <t>教授相当上位（513,500円）</t>
    <rPh sb="0" eb="2">
      <t>キョウジュ</t>
    </rPh>
    <rPh sb="2" eb="4">
      <t>ソウトウ</t>
    </rPh>
    <rPh sb="4" eb="5">
      <t>ウエ</t>
    </rPh>
    <rPh sb="14" eb="15">
      <t>エン</t>
    </rPh>
    <phoneticPr fontId="2"/>
  </si>
  <si>
    <t>リサーチ・アシスタント</t>
    <phoneticPr fontId="2"/>
  </si>
  <si>
    <t>理学部</t>
    <rPh sb="0" eb="1">
      <t>リ</t>
    </rPh>
    <rPh sb="1" eb="3">
      <t>ガクブ</t>
    </rPh>
    <phoneticPr fontId="2"/>
  </si>
  <si>
    <t>都市環境学部</t>
    <rPh sb="0" eb="2">
      <t>トシ</t>
    </rPh>
    <rPh sb="2" eb="4">
      <t>カンキョウ</t>
    </rPh>
    <rPh sb="4" eb="6">
      <t>ガクブ</t>
    </rPh>
    <phoneticPr fontId="2"/>
  </si>
  <si>
    <t>１日の最大勤務時間は７時間４５分、１月の最大雇用日数は１６日です。</t>
    <phoneticPr fontId="2"/>
  </si>
  <si>
    <t>報酬の外、通勤手当・社会保険料等の経費が必要となりますので、人件費に充てる予算は多めに確保（報酬＋通勤手当の約２割増）しておいてください。</t>
    <rPh sb="34" eb="35">
      <t>ア</t>
    </rPh>
    <phoneticPr fontId="2"/>
  </si>
  <si>
    <t>財務会計システム及び研究費システム上では人件費管理ができませんので、必ずお手元で予算管理をお願いいたします。</t>
    <phoneticPr fontId="2"/>
  </si>
  <si>
    <t>理学部</t>
    <phoneticPr fontId="2"/>
  </si>
  <si>
    <t>年度　特任教員・RA雇用予定調書</t>
    <rPh sb="0" eb="2">
      <t>ネンド</t>
    </rPh>
    <rPh sb="3" eb="4">
      <t>トク</t>
    </rPh>
    <rPh sb="4" eb="5">
      <t>ニン</t>
    </rPh>
    <rPh sb="5" eb="7">
      <t>キョウイン</t>
    </rPh>
    <rPh sb="10" eb="12">
      <t>コヨウ</t>
    </rPh>
    <rPh sb="12" eb="14">
      <t>ヨテイ</t>
    </rPh>
    <rPh sb="14" eb="16">
      <t>チョウショ</t>
    </rPh>
    <phoneticPr fontId="2"/>
  </si>
  <si>
    <t>＜週の所定労働時間早見表＞※20時間以上で社保・雇保加入</t>
    <rPh sb="1" eb="2">
      <t>シュウ</t>
    </rPh>
    <rPh sb="3" eb="9">
      <t>ショテイロウドウジカン</t>
    </rPh>
    <rPh sb="9" eb="12">
      <t>ハヤミヒョウ</t>
    </rPh>
    <rPh sb="16" eb="18">
      <t>ジカン</t>
    </rPh>
    <rPh sb="18" eb="20">
      <t>イジョウ</t>
    </rPh>
    <rPh sb="21" eb="23">
      <t>シャホ</t>
    </rPh>
    <rPh sb="24" eb="26">
      <t>コホ</t>
    </rPh>
    <rPh sb="26" eb="28">
      <t>カニュウ</t>
    </rPh>
    <phoneticPr fontId="2"/>
  </si>
  <si>
    <t>1日あたりの勤務時間（時間）</t>
    <rPh sb="1" eb="2">
      <t>ニチ</t>
    </rPh>
    <rPh sb="6" eb="8">
      <t>キンム</t>
    </rPh>
    <rPh sb="8" eb="10">
      <t>ジカン</t>
    </rPh>
    <rPh sb="11" eb="13">
      <t>ジカン</t>
    </rPh>
    <phoneticPr fontId="2"/>
  </si>
  <si>
    <t>月の勤務日数（日）</t>
    <rPh sb="0" eb="1">
      <t>ツキ</t>
    </rPh>
    <rPh sb="2" eb="4">
      <t>キンム</t>
    </rPh>
    <rPh sb="4" eb="6">
      <t>ニッスウ</t>
    </rPh>
    <rPh sb="7" eb="8">
      <t>ニチ</t>
    </rPh>
    <phoneticPr fontId="2"/>
  </si>
  <si>
    <t>財源</t>
    <rPh sb="0" eb="2">
      <t>ザイゲン</t>
    </rPh>
    <phoneticPr fontId="2"/>
  </si>
  <si>
    <t>目的</t>
    <rPh sb="0" eb="2">
      <t>モクテキ</t>
    </rPh>
    <phoneticPr fontId="2"/>
  </si>
  <si>
    <t>所管</t>
    <rPh sb="0" eb="2">
      <t>ショカン</t>
    </rPh>
    <phoneticPr fontId="2"/>
  </si>
  <si>
    <t>プロジェクト</t>
    <phoneticPr fontId="2"/>
  </si>
  <si>
    <r>
      <t xml:space="preserve">雇用財源
</t>
    </r>
    <r>
      <rPr>
        <sz val="8"/>
        <color theme="1"/>
        <rFont val="ＭＳ Ｐゴシック"/>
        <family val="3"/>
        <charset val="128"/>
        <scheme val="minor"/>
      </rPr>
      <t>(コード又は名称を記入）</t>
    </r>
    <rPh sb="0" eb="2">
      <t>コヨウ</t>
    </rPh>
    <rPh sb="2" eb="4">
      <t>ザイゲン</t>
    </rPh>
    <rPh sb="9" eb="10">
      <t>マタ</t>
    </rPh>
    <rPh sb="11" eb="13">
      <t>メイショウ</t>
    </rPh>
    <rPh sb="14" eb="16">
      <t>キニュウ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</si>
</sst>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h:mm;@"/>
  </numFmts>
  <fonts count="14" x14ac:knownFonts="1">
    <font>
      <sz val="11"/>
      <color theme="1"/>
      <name val="ＭＳ Ｐゴシック"/>
      <family val="2"/>
      <charset val="128"/>
      <scheme val="minor"/>
    </font>
    <font>
      <b/>
      <sz val="18"/>
      <color theme="3"/>
      <name val="ＭＳ Ｐゴシック"/>
      <family val="2"/>
      <charset val="128"/>
      <scheme val="major"/>
    </font>
    <font>
      <sz val="6"/>
      <name val="ＭＳ Ｐゴシック"/>
      <family val="2"/>
      <charset val="128"/>
      <scheme val="minor"/>
    </font>
    <font>
      <sz val="11"/>
      <color theme="1"/>
      <name val="ＭＳ Ｐゴシック"/>
      <family val="2"/>
      <charset val="128"/>
      <scheme val="minor"/>
    </font>
    <font>
      <sz val="16"/>
      <color theme="1"/>
      <name val="ＭＳ Ｐゴシック"/>
      <family val="2"/>
      <charset val="128"/>
      <scheme val="minor"/>
    </font>
    <font>
      <sz val="16"/>
      <color theme="1"/>
      <name val="ＭＳ Ｐゴシック"/>
      <family val="3"/>
      <charset val="128"/>
      <scheme val="minor"/>
    </font>
    <font>
      <sz val="10"/>
      <color theme="1"/>
      <name val="ＭＳ Ｐゴシック"/>
      <family val="3"/>
      <charset val="128"/>
      <scheme val="minor"/>
    </font>
    <font>
      <sz val="10"/>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8"/>
      <color theme="1"/>
      <name val="ＭＳ Ｐゴシック"/>
      <family val="2"/>
      <charset val="128"/>
      <scheme val="minor"/>
    </font>
    <font>
      <sz val="8"/>
      <color theme="1"/>
      <name val="ＭＳ Ｐゴシック"/>
      <family val="3"/>
      <charset val="128"/>
      <scheme val="minor"/>
    </font>
    <font>
      <sz val="10"/>
      <color theme="1"/>
      <name val="メイリオ"/>
      <family val="3"/>
      <charset val="128"/>
    </font>
    <font>
      <sz val="11"/>
      <color theme="1"/>
      <name val="ＭＳ Ｐゴシック"/>
      <family val="3"/>
      <charset val="128"/>
      <scheme val="minor"/>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thin">
        <color indexed="64"/>
      </top>
      <bottom style="thin">
        <color indexed="64"/>
      </bottom>
      <diagonal/>
    </border>
    <border>
      <left/>
      <right style="medium">
        <color indexed="64"/>
      </right>
      <top/>
      <bottom/>
      <diagonal/>
    </border>
    <border>
      <left style="hair">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alignment vertical="center"/>
    </xf>
    <xf numFmtId="38" fontId="3" fillId="0" borderId="0" applyFont="0" applyFill="0" applyBorder="0" applyAlignment="0" applyProtection="0">
      <alignment vertical="center"/>
    </xf>
  </cellStyleXfs>
  <cellXfs count="153">
    <xf numFmtId="0" fontId="0" fillId="0" borderId="0" xfId="0">
      <alignment vertical="center"/>
    </xf>
    <xf numFmtId="0" fontId="0" fillId="0" borderId="0" xfId="0" applyAlignment="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2" borderId="0" xfId="0" applyFill="1">
      <alignment vertical="center"/>
    </xf>
    <xf numFmtId="0" fontId="0" fillId="3" borderId="0" xfId="0" applyFill="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Border="1">
      <alignment vertical="center"/>
    </xf>
    <xf numFmtId="0" fontId="0" fillId="2" borderId="0" xfId="0" applyFill="1" applyBorder="1">
      <alignment vertical="center"/>
    </xf>
    <xf numFmtId="0" fontId="0" fillId="4" borderId="25" xfId="0" applyFill="1" applyBorder="1">
      <alignment vertical="center"/>
    </xf>
    <xf numFmtId="0" fontId="0" fillId="0" borderId="27" xfId="0" applyBorder="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0" fillId="0" borderId="49" xfId="0" applyBorder="1">
      <alignment vertical="center"/>
    </xf>
    <xf numFmtId="18" fontId="0" fillId="0" borderId="0" xfId="0" applyNumberFormat="1" applyBorder="1">
      <alignment vertical="center"/>
    </xf>
    <xf numFmtId="176" fontId="0" fillId="0" borderId="0" xfId="0" applyNumberFormat="1" applyBorder="1">
      <alignment vertical="center"/>
    </xf>
    <xf numFmtId="18" fontId="0" fillId="0" borderId="49" xfId="0" applyNumberFormat="1" applyBorder="1">
      <alignment vertical="center"/>
    </xf>
    <xf numFmtId="0" fontId="7" fillId="0" borderId="0" xfId="0" applyFont="1">
      <alignment vertical="center"/>
    </xf>
    <xf numFmtId="0" fontId="0" fillId="5" borderId="35" xfId="0" applyFill="1" applyBorder="1" applyAlignment="1">
      <alignment vertical="center"/>
    </xf>
    <xf numFmtId="0" fontId="0" fillId="5" borderId="36" xfId="0" applyFill="1" applyBorder="1" applyAlignment="1">
      <alignment vertical="center"/>
    </xf>
    <xf numFmtId="0" fontId="0" fillId="5" borderId="35" xfId="0" applyFill="1" applyBorder="1">
      <alignment vertical="center"/>
    </xf>
    <xf numFmtId="0" fontId="0" fillId="5" borderId="36" xfId="0" applyFill="1" applyBorder="1">
      <alignment vertical="center"/>
    </xf>
    <xf numFmtId="0" fontId="0" fillId="5" borderId="47" xfId="0" applyFill="1" applyBorder="1" applyAlignment="1">
      <alignment vertical="center"/>
    </xf>
    <xf numFmtId="0" fontId="0" fillId="5" borderId="15" xfId="0" applyFill="1" applyBorder="1" applyAlignment="1">
      <alignment vertical="center"/>
    </xf>
    <xf numFmtId="0" fontId="0" fillId="5" borderId="50" xfId="0" applyFill="1" applyBorder="1" applyAlignment="1">
      <alignment vertical="center"/>
    </xf>
    <xf numFmtId="0" fontId="6" fillId="0" borderId="0" xfId="0" applyFont="1" applyAlignment="1">
      <alignment vertical="center"/>
    </xf>
    <xf numFmtId="0" fontId="7" fillId="0" borderId="0" xfId="0" applyFont="1" applyAlignment="1">
      <alignment horizontal="center" vertical="top"/>
    </xf>
    <xf numFmtId="0" fontId="6" fillId="0" borderId="0" xfId="0" applyFont="1" applyAlignment="1">
      <alignment horizontal="center" vertical="top" wrapText="1"/>
    </xf>
    <xf numFmtId="0" fontId="6" fillId="0" borderId="0" xfId="0" applyFont="1" applyAlignment="1">
      <alignment horizontal="center" vertical="top"/>
    </xf>
    <xf numFmtId="0" fontId="0" fillId="0" borderId="35" xfId="0" applyBorder="1" applyAlignment="1" applyProtection="1">
      <alignment vertical="center"/>
      <protection locked="0"/>
    </xf>
    <xf numFmtId="0" fontId="0" fillId="0" borderId="35" xfId="0" applyBorder="1" applyProtection="1">
      <alignment vertical="center"/>
      <protection locked="0"/>
    </xf>
    <xf numFmtId="0" fontId="0" fillId="0" borderId="47" xfId="0" applyBorder="1" applyAlignment="1" applyProtection="1">
      <alignment vertical="center"/>
      <protection locked="0"/>
    </xf>
    <xf numFmtId="0" fontId="0" fillId="0" borderId="1" xfId="0" applyBorder="1" applyProtection="1">
      <alignment vertical="center"/>
      <protection locked="0"/>
    </xf>
    <xf numFmtId="0" fontId="0" fillId="4" borderId="19" xfId="0" applyFill="1" applyBorder="1" applyAlignment="1">
      <alignment horizontal="center" vertical="center"/>
    </xf>
    <xf numFmtId="0" fontId="12" fillId="0" borderId="0" xfId="0" applyFont="1">
      <alignment vertical="center"/>
    </xf>
    <xf numFmtId="0" fontId="12" fillId="0" borderId="1" xfId="0" applyFont="1" applyBorder="1" applyAlignment="1">
      <alignment horizontal="center" vertical="center"/>
    </xf>
    <xf numFmtId="0" fontId="12" fillId="0" borderId="52" xfId="0" applyFont="1" applyBorder="1" applyAlignment="1">
      <alignment horizontal="center" vertical="center"/>
    </xf>
    <xf numFmtId="0" fontId="12" fillId="0" borderId="53" xfId="0" applyFont="1" applyBorder="1" applyAlignment="1">
      <alignment horizontal="center" vertical="center"/>
    </xf>
    <xf numFmtId="0" fontId="12" fillId="0" borderId="54" xfId="0" applyFont="1" applyBorder="1" applyAlignment="1">
      <alignment horizontal="center" vertical="center"/>
    </xf>
    <xf numFmtId="0" fontId="12" fillId="0" borderId="52" xfId="0" applyFont="1" applyBorder="1">
      <alignment vertical="center"/>
    </xf>
    <xf numFmtId="0" fontId="12" fillId="0" borderId="53" xfId="0" applyFont="1" applyBorder="1">
      <alignment vertical="center"/>
    </xf>
    <xf numFmtId="0" fontId="12" fillId="0" borderId="54" xfId="0" applyFont="1" applyBorder="1">
      <alignment vertical="center"/>
    </xf>
    <xf numFmtId="0" fontId="0" fillId="4" borderId="1" xfId="0" applyFill="1" applyBorder="1" applyAlignment="1">
      <alignment horizontal="center" vertical="center"/>
    </xf>
    <xf numFmtId="6" fontId="0" fillId="5" borderId="1" xfId="1" applyNumberFormat="1" applyFont="1" applyFill="1" applyBorder="1" applyAlignment="1">
      <alignment horizontal="center" vertical="center"/>
    </xf>
    <xf numFmtId="6" fontId="0" fillId="5" borderId="32" xfId="1" applyNumberFormat="1" applyFont="1" applyFill="1" applyBorder="1" applyAlignment="1">
      <alignment horizontal="center" vertical="center"/>
    </xf>
    <xf numFmtId="0" fontId="8" fillId="4" borderId="30" xfId="0" applyFont="1" applyFill="1" applyBorder="1" applyAlignment="1">
      <alignment horizontal="center" vertical="center" wrapText="1"/>
    </xf>
    <xf numFmtId="0" fontId="9" fillId="4" borderId="1" xfId="0" applyFont="1" applyFill="1" applyBorder="1" applyAlignment="1">
      <alignment horizontal="center" vertical="center"/>
    </xf>
    <xf numFmtId="0" fontId="0" fillId="4" borderId="30" xfId="0" applyFill="1" applyBorder="1" applyAlignment="1">
      <alignment horizontal="center" vertical="center" wrapText="1"/>
    </xf>
    <xf numFmtId="0" fontId="0" fillId="0" borderId="35" xfId="0" applyBorder="1" applyAlignment="1" applyProtection="1">
      <alignment horizontal="right" vertical="center"/>
      <protection locked="0"/>
    </xf>
    <xf numFmtId="0" fontId="8" fillId="4" borderId="1" xfId="0" applyFont="1" applyFill="1" applyBorder="1" applyAlignment="1">
      <alignment horizontal="center" vertical="center"/>
    </xf>
    <xf numFmtId="0" fontId="0" fillId="6" borderId="2" xfId="0" applyFill="1" applyBorder="1" applyAlignment="1" applyProtection="1">
      <alignment horizontal="center" vertical="center"/>
      <protection locked="0"/>
    </xf>
    <xf numFmtId="0" fontId="0" fillId="6" borderId="3" xfId="0" applyFill="1" applyBorder="1" applyAlignment="1" applyProtection="1">
      <alignment horizontal="center" vertical="center"/>
      <protection locked="0"/>
    </xf>
    <xf numFmtId="0" fontId="0" fillId="6" borderId="31" xfId="0" applyFill="1" applyBorder="1" applyAlignment="1" applyProtection="1">
      <alignment horizontal="center" vertical="center"/>
      <protection locked="0"/>
    </xf>
    <xf numFmtId="0" fontId="6" fillId="4" borderId="30" xfId="0" applyFont="1" applyFill="1" applyBorder="1" applyAlignment="1">
      <alignment horizontal="center" vertical="center" wrapText="1"/>
    </xf>
    <xf numFmtId="0" fontId="6" fillId="4" borderId="1" xfId="0" applyFont="1" applyFill="1" applyBorder="1" applyAlignment="1">
      <alignment horizontal="center" vertical="center"/>
    </xf>
    <xf numFmtId="0" fontId="0" fillId="0" borderId="34" xfId="0" applyBorder="1" applyAlignment="1" applyProtection="1">
      <alignment horizontal="right" vertical="center"/>
      <protection locked="0"/>
    </xf>
    <xf numFmtId="0" fontId="0" fillId="4" borderId="37" xfId="0" applyFill="1" applyBorder="1" applyAlignment="1">
      <alignment horizontal="center" vertical="center" wrapText="1" shrinkToFit="1"/>
    </xf>
    <xf numFmtId="0" fontId="0" fillId="4" borderId="16" xfId="0" applyFill="1" applyBorder="1" applyAlignment="1">
      <alignment horizontal="center" vertical="center" shrinkToFit="1"/>
    </xf>
    <xf numFmtId="0" fontId="0" fillId="4" borderId="17" xfId="0" applyFill="1" applyBorder="1" applyAlignment="1">
      <alignment horizontal="center" vertical="center" shrinkToFit="1"/>
    </xf>
    <xf numFmtId="0" fontId="0" fillId="4" borderId="39" xfId="0" applyFill="1" applyBorder="1" applyAlignment="1">
      <alignment horizontal="center" vertical="center" shrinkToFit="1"/>
    </xf>
    <xf numFmtId="0" fontId="0" fillId="4" borderId="40" xfId="0" applyFill="1" applyBorder="1" applyAlignment="1">
      <alignment horizontal="center" vertical="center" shrinkToFit="1"/>
    </xf>
    <xf numFmtId="0" fontId="0" fillId="4" borderId="41" xfId="0" applyFill="1" applyBorder="1" applyAlignment="1">
      <alignment horizontal="center" vertical="center" shrinkToFit="1"/>
    </xf>
    <xf numFmtId="0" fontId="0" fillId="4" borderId="2" xfId="0" applyFont="1" applyFill="1" applyBorder="1" applyAlignment="1" applyProtection="1">
      <alignment horizontal="center" vertical="center" shrinkToFit="1"/>
      <protection locked="0"/>
    </xf>
    <xf numFmtId="0" fontId="13" fillId="4" borderId="3" xfId="0" applyFont="1" applyFill="1" applyBorder="1" applyAlignment="1" applyProtection="1">
      <alignment horizontal="center" vertical="center" shrinkToFit="1"/>
      <protection locked="0"/>
    </xf>
    <xf numFmtId="0" fontId="13" fillId="4" borderId="4" xfId="0" applyFont="1" applyFill="1" applyBorder="1" applyAlignment="1" applyProtection="1">
      <alignment horizontal="center" vertical="center" shrinkToFit="1"/>
      <protection locked="0"/>
    </xf>
    <xf numFmtId="0" fontId="0" fillId="4" borderId="2" xfId="0" applyFill="1" applyBorder="1" applyAlignment="1" applyProtection="1">
      <alignment horizontal="center" vertical="center" shrinkToFit="1"/>
      <protection locked="0"/>
    </xf>
    <xf numFmtId="0" fontId="0" fillId="4" borderId="3" xfId="0" applyFill="1" applyBorder="1" applyAlignment="1" applyProtection="1">
      <alignment horizontal="center" vertical="center" shrinkToFit="1"/>
      <protection locked="0"/>
    </xf>
    <xf numFmtId="0" fontId="0" fillId="4" borderId="4" xfId="0" applyFill="1" applyBorder="1" applyAlignment="1" applyProtection="1">
      <alignment horizontal="center" vertical="center" shrinkToFit="1"/>
      <protection locked="0"/>
    </xf>
    <xf numFmtId="0" fontId="7" fillId="7" borderId="3" xfId="0" applyFont="1" applyFill="1" applyBorder="1" applyAlignment="1" applyProtection="1">
      <alignment horizontal="center" vertical="center" shrinkToFit="1"/>
      <protection locked="0"/>
    </xf>
    <xf numFmtId="0" fontId="7" fillId="7" borderId="4" xfId="0" applyFont="1" applyFill="1" applyBorder="1" applyAlignment="1" applyProtection="1">
      <alignment horizontal="center" vertical="center" shrinkToFit="1"/>
      <protection locked="0"/>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30" xfId="0" applyFill="1" applyBorder="1" applyAlignment="1">
      <alignment horizontal="center" vertical="center"/>
    </xf>
    <xf numFmtId="0" fontId="0" fillId="4" borderId="2" xfId="0" applyFill="1" applyBorder="1" applyAlignment="1">
      <alignment horizontal="center" vertical="center"/>
    </xf>
    <xf numFmtId="0" fontId="0" fillId="5" borderId="35" xfId="0" applyFill="1" applyBorder="1" applyAlignment="1">
      <alignment horizontal="left" vertical="center"/>
    </xf>
    <xf numFmtId="0" fontId="0" fillId="5" borderId="36" xfId="0" applyFill="1" applyBorder="1" applyAlignment="1">
      <alignment horizontal="left" vertical="center"/>
    </xf>
    <xf numFmtId="0" fontId="0" fillId="0" borderId="35" xfId="0" applyBorder="1" applyAlignment="1" applyProtection="1">
      <alignment horizontal="center" vertical="center"/>
      <protection locked="0"/>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0" borderId="26"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0" borderId="44" xfId="0" applyBorder="1" applyAlignment="1" applyProtection="1">
      <alignment horizontal="center" vertical="center"/>
      <protection locked="0"/>
    </xf>
    <xf numFmtId="0" fontId="0" fillId="0" borderId="40" xfId="0" applyBorder="1" applyAlignment="1" applyProtection="1">
      <alignment horizontal="center" vertical="center"/>
      <protection locked="0"/>
    </xf>
    <xf numFmtId="0" fontId="0" fillId="0" borderId="41" xfId="0" applyBorder="1" applyAlignment="1" applyProtection="1">
      <alignment horizontal="center" vertical="center"/>
      <protection locked="0"/>
    </xf>
    <xf numFmtId="0" fontId="7" fillId="4" borderId="43" xfId="0" applyFont="1" applyFill="1" applyBorder="1" applyAlignment="1">
      <alignment horizontal="center" vertical="center" wrapText="1"/>
    </xf>
    <xf numFmtId="0" fontId="6" fillId="4" borderId="43" xfId="0" applyFont="1" applyFill="1" applyBorder="1" applyAlignment="1">
      <alignment horizontal="center" vertical="center"/>
    </xf>
    <xf numFmtId="0" fontId="0" fillId="0" borderId="45" xfId="0" applyBorder="1" applyAlignment="1" applyProtection="1">
      <alignment horizontal="center" vertical="center"/>
      <protection locked="0"/>
    </xf>
    <xf numFmtId="0" fontId="0" fillId="4" borderId="28" xfId="0" applyFill="1" applyBorder="1" applyAlignment="1">
      <alignment horizontal="center" vertical="center"/>
    </xf>
    <xf numFmtId="0" fontId="0" fillId="4" borderId="27" xfId="0" applyFill="1" applyBorder="1" applyAlignment="1">
      <alignment horizontal="center" vertical="center"/>
    </xf>
    <xf numFmtId="0" fontId="0" fillId="0" borderId="2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0" fillId="0" borderId="22" xfId="0" applyBorder="1" applyAlignment="1" applyProtection="1">
      <alignment horizontal="center" vertical="center"/>
      <protection locked="0"/>
    </xf>
    <xf numFmtId="0" fontId="4" fillId="0" borderId="2" xfId="0" applyFont="1" applyBorder="1" applyAlignment="1" applyProtection="1">
      <alignment horizontal="right" vertical="center"/>
      <protection locked="0"/>
    </xf>
    <xf numFmtId="0" fontId="4" fillId="0" borderId="3" xfId="0" applyFont="1" applyBorder="1" applyAlignment="1" applyProtection="1">
      <alignment horizontal="right" vertical="center"/>
      <protection locked="0"/>
    </xf>
    <xf numFmtId="0" fontId="4" fillId="0" borderId="4" xfId="0" applyFont="1" applyBorder="1" applyAlignment="1" applyProtection="1">
      <alignment horizontal="right" vertical="center"/>
      <protection locked="0"/>
    </xf>
    <xf numFmtId="0" fontId="0" fillId="5" borderId="48" xfId="0" applyFill="1" applyBorder="1" applyAlignment="1">
      <alignment horizontal="left" vertical="center"/>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31"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0" xfId="0" applyAlignment="1">
      <alignment horizontal="center" vertical="center"/>
    </xf>
    <xf numFmtId="0" fontId="0" fillId="0" borderId="34" xfId="0"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0" fontId="0" fillId="4" borderId="26" xfId="0" applyFill="1" applyBorder="1" applyAlignment="1">
      <alignment horizontal="center" vertical="center"/>
    </xf>
    <xf numFmtId="0" fontId="0" fillId="0" borderId="2" xfId="0"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31" xfId="0" applyFill="1" applyBorder="1" applyAlignment="1" applyProtection="1">
      <alignment horizontal="center" vertical="center"/>
      <protection locked="0"/>
    </xf>
    <xf numFmtId="0" fontId="10" fillId="4" borderId="46" xfId="0" applyFont="1" applyFill="1" applyBorder="1" applyAlignment="1">
      <alignment horizontal="left" vertical="center" wrapText="1"/>
    </xf>
    <xf numFmtId="0" fontId="11" fillId="4" borderId="47" xfId="0" applyFont="1" applyFill="1" applyBorder="1" applyAlignment="1">
      <alignment horizontal="left" vertical="center" wrapText="1"/>
    </xf>
    <xf numFmtId="0" fontId="0" fillId="0" borderId="47" xfId="0" applyBorder="1" applyAlignment="1" applyProtection="1">
      <alignment horizontal="center" vertical="center"/>
      <protection locked="0"/>
    </xf>
    <xf numFmtId="0" fontId="0" fillId="6" borderId="26" xfId="0" applyFill="1" applyBorder="1" applyAlignment="1" applyProtection="1">
      <alignment horizontal="center" vertical="center"/>
      <protection locked="0"/>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176" fontId="0" fillId="5" borderId="1" xfId="0" applyNumberFormat="1" applyFill="1" applyBorder="1" applyAlignment="1">
      <alignment horizontal="center" vertical="center"/>
    </xf>
    <xf numFmtId="176" fontId="0" fillId="5" borderId="32" xfId="0" applyNumberFormat="1" applyFill="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xf>
    <xf numFmtId="0" fontId="7" fillId="4" borderId="37"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38" xfId="0" applyFont="1" applyFill="1" applyBorder="1" applyAlignment="1">
      <alignment horizontal="center" vertical="center" wrapText="1"/>
    </xf>
    <xf numFmtId="0" fontId="6" fillId="4" borderId="39"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6" fillId="4" borderId="41" xfId="0" applyFont="1" applyFill="1" applyBorder="1" applyAlignment="1">
      <alignment horizontal="center" vertical="center" wrapText="1"/>
    </xf>
    <xf numFmtId="0" fontId="0" fillId="4" borderId="33" xfId="0" applyFill="1" applyBorder="1" applyAlignment="1">
      <alignment horizontal="center" vertical="center" wrapText="1"/>
    </xf>
    <xf numFmtId="0" fontId="0" fillId="4" borderId="28" xfId="0" applyFill="1" applyBorder="1" applyAlignment="1">
      <alignment horizontal="center" vertical="center" wrapText="1"/>
    </xf>
    <xf numFmtId="0" fontId="0" fillId="4" borderId="27" xfId="0" applyFill="1" applyBorder="1" applyAlignment="1">
      <alignment horizontal="center" vertical="center" wrapText="1"/>
    </xf>
    <xf numFmtId="0" fontId="7" fillId="7" borderId="31" xfId="0" applyFont="1" applyFill="1" applyBorder="1" applyAlignment="1" applyProtection="1">
      <alignment horizontal="center" vertical="center" shrinkToFit="1"/>
      <protection locked="0"/>
    </xf>
    <xf numFmtId="0" fontId="13" fillId="4" borderId="2" xfId="0" applyFont="1" applyFill="1" applyBorder="1" applyAlignment="1" applyProtection="1">
      <alignment horizontal="center" vertical="center" shrinkToFit="1"/>
      <protection locked="0"/>
    </xf>
    <xf numFmtId="0" fontId="12" fillId="8" borderId="2" xfId="0" applyFont="1" applyFill="1" applyBorder="1" applyAlignment="1">
      <alignment horizontal="center" vertical="center"/>
    </xf>
    <xf numFmtId="0" fontId="12" fillId="8" borderId="3" xfId="0" applyFont="1" applyFill="1" applyBorder="1" applyAlignment="1">
      <alignment horizontal="center" vertical="center"/>
    </xf>
    <xf numFmtId="0" fontId="12" fillId="8" borderId="4" xfId="0" applyFont="1" applyFill="1" applyBorder="1" applyAlignment="1">
      <alignment horizontal="center" vertical="center"/>
    </xf>
    <xf numFmtId="0" fontId="12" fillId="9" borderId="55" xfId="0" applyFont="1" applyFill="1" applyBorder="1" applyAlignment="1">
      <alignment horizontal="center" vertical="center" textRotation="255"/>
    </xf>
    <xf numFmtId="0" fontId="12" fillId="9" borderId="56" xfId="0" applyFont="1" applyFill="1" applyBorder="1" applyAlignment="1">
      <alignment horizontal="center" vertical="center" textRotation="255"/>
    </xf>
    <xf numFmtId="0" fontId="12" fillId="9" borderId="43" xfId="0" applyFont="1" applyFill="1" applyBorder="1" applyAlignment="1">
      <alignment horizontal="center" vertical="center" textRotation="255"/>
    </xf>
    <xf numFmtId="0" fontId="12" fillId="0" borderId="51" xfId="0" applyFont="1" applyFill="1" applyBorder="1" applyAlignment="1">
      <alignment horizontal="center" vertical="center" textRotation="255"/>
    </xf>
    <xf numFmtId="0" fontId="12" fillId="0" borderId="17" xfId="0" applyFont="1" applyFill="1" applyBorder="1" applyAlignment="1">
      <alignment horizontal="center" vertical="center" textRotation="255"/>
    </xf>
    <xf numFmtId="0" fontId="12" fillId="0" borderId="44" xfId="0" applyFont="1" applyFill="1" applyBorder="1" applyAlignment="1">
      <alignment horizontal="center" vertical="center" textRotation="255"/>
    </xf>
    <xf numFmtId="0" fontId="12" fillId="0" borderId="41" xfId="0" applyFont="1" applyFill="1" applyBorder="1" applyAlignment="1">
      <alignment horizontal="center" vertical="center" textRotation="255"/>
    </xf>
    <xf numFmtId="0" fontId="7" fillId="7" borderId="2" xfId="0" applyFont="1" applyFill="1" applyBorder="1" applyAlignment="1" applyProtection="1">
      <alignment horizontal="center" vertical="center" shrinkToFit="1"/>
      <protection locked="0"/>
    </xf>
  </cellXfs>
  <cellStyles count="2">
    <cellStyle name="桁区切り" xfId="1" builtinId="6"/>
    <cellStyle name="標準"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7"/>
  <sheetViews>
    <sheetView tabSelected="1" view="pageBreakPreview" zoomScaleNormal="100" zoomScaleSheetLayoutView="100" workbookViewId="0">
      <selection activeCell="P19" sqref="P19:S19"/>
    </sheetView>
  </sheetViews>
  <sheetFormatPr defaultColWidth="4.375" defaultRowHeight="20.25" customHeight="1" x14ac:dyDescent="0.15"/>
  <cols>
    <col min="1" max="1" width="2" customWidth="1"/>
    <col min="11" max="11" width="5.25" bestFit="1" customWidth="1"/>
    <col min="20" max="20" width="2.625" customWidth="1"/>
  </cols>
  <sheetData>
    <row r="1" spans="1:19" ht="12" customHeight="1" x14ac:dyDescent="0.15"/>
    <row r="2" spans="1:19" ht="18" customHeight="1" x14ac:dyDescent="0.15">
      <c r="C2" s="102">
        <v>2020</v>
      </c>
      <c r="D2" s="103"/>
      <c r="E2" s="104"/>
      <c r="F2" s="18" t="s">
        <v>126</v>
      </c>
      <c r="J2" s="19"/>
      <c r="K2" s="19"/>
      <c r="L2" s="19"/>
      <c r="M2" s="19"/>
      <c r="N2" s="19"/>
      <c r="O2" s="1"/>
      <c r="P2" s="1"/>
      <c r="Q2" s="1"/>
      <c r="R2" s="1"/>
      <c r="S2" s="1"/>
    </row>
    <row r="3" spans="1:19" ht="17.25" customHeight="1" x14ac:dyDescent="0.15">
      <c r="A3" s="1"/>
      <c r="B3" s="1"/>
      <c r="C3" s="1"/>
      <c r="D3" s="1"/>
      <c r="E3" s="1"/>
      <c r="F3" s="1"/>
      <c r="G3" s="1"/>
      <c r="H3" s="1"/>
      <c r="I3" s="1"/>
      <c r="J3" s="1"/>
      <c r="K3" s="110" t="s">
        <v>5</v>
      </c>
      <c r="L3" s="110"/>
      <c r="M3" s="106"/>
      <c r="N3" s="109"/>
      <c r="O3" t="s">
        <v>4</v>
      </c>
      <c r="P3" s="39"/>
      <c r="Q3" t="s">
        <v>3</v>
      </c>
      <c r="R3" s="39"/>
      <c r="S3" t="s">
        <v>2</v>
      </c>
    </row>
    <row r="4" spans="1:19" ht="10.5" customHeight="1" thickBot="1" x14ac:dyDescent="0.2"/>
    <row r="5" spans="1:19" ht="24.75" customHeight="1" x14ac:dyDescent="0.15">
      <c r="B5" s="77" t="s">
        <v>6</v>
      </c>
      <c r="C5" s="78"/>
      <c r="D5" s="78"/>
      <c r="E5" s="99"/>
      <c r="F5" s="100"/>
      <c r="G5" s="100"/>
      <c r="H5" s="100"/>
      <c r="I5" s="100"/>
      <c r="J5" s="101"/>
      <c r="K5" s="40" t="s">
        <v>7</v>
      </c>
      <c r="L5" s="99"/>
      <c r="M5" s="100"/>
      <c r="N5" s="100"/>
      <c r="O5" s="100"/>
      <c r="P5" s="100"/>
      <c r="Q5" s="100"/>
      <c r="R5" s="100"/>
      <c r="S5" s="112"/>
    </row>
    <row r="6" spans="1:19" ht="24.75" customHeight="1" thickBot="1" x14ac:dyDescent="0.2">
      <c r="B6" s="84" t="s">
        <v>50</v>
      </c>
      <c r="C6" s="85"/>
      <c r="D6" s="85"/>
      <c r="E6" s="16" t="s">
        <v>49</v>
      </c>
      <c r="F6" s="86"/>
      <c r="G6" s="113"/>
      <c r="H6" s="114" t="s">
        <v>51</v>
      </c>
      <c r="I6" s="97"/>
      <c r="J6" s="86"/>
      <c r="K6" s="87"/>
      <c r="L6" s="87"/>
      <c r="M6" s="87"/>
      <c r="N6" s="17" t="s">
        <v>77</v>
      </c>
      <c r="O6" s="96" t="s">
        <v>53</v>
      </c>
      <c r="P6" s="97"/>
      <c r="Q6" s="86"/>
      <c r="R6" s="87"/>
      <c r="S6" s="98"/>
    </row>
    <row r="7" spans="1:19" ht="12" customHeight="1" thickBot="1" x14ac:dyDescent="0.2"/>
    <row r="8" spans="1:19" ht="24.75" customHeight="1" x14ac:dyDescent="0.15">
      <c r="B8" s="77" t="s">
        <v>0</v>
      </c>
      <c r="C8" s="78"/>
      <c r="D8" s="78"/>
      <c r="E8" s="99"/>
      <c r="F8" s="100"/>
      <c r="G8" s="100"/>
      <c r="H8" s="100"/>
      <c r="I8" s="100"/>
      <c r="J8" s="101"/>
      <c r="K8" s="78" t="s">
        <v>9</v>
      </c>
      <c r="L8" s="78"/>
      <c r="M8" s="99"/>
      <c r="N8" s="100"/>
      <c r="O8" s="100"/>
      <c r="P8" s="100"/>
      <c r="Q8" s="100"/>
      <c r="R8" s="100"/>
      <c r="S8" s="112"/>
    </row>
    <row r="9" spans="1:19" ht="24.75" customHeight="1" x14ac:dyDescent="0.15">
      <c r="B9" s="88" t="s">
        <v>79</v>
      </c>
      <c r="C9" s="89"/>
      <c r="D9" s="89"/>
      <c r="E9" s="90"/>
      <c r="F9" s="91"/>
      <c r="G9" s="91"/>
      <c r="H9" s="91"/>
      <c r="I9" s="91"/>
      <c r="J9" s="92"/>
      <c r="K9" s="93" t="s">
        <v>80</v>
      </c>
      <c r="L9" s="94"/>
      <c r="M9" s="90"/>
      <c r="N9" s="91"/>
      <c r="O9" s="91"/>
      <c r="P9" s="91"/>
      <c r="Q9" s="91"/>
      <c r="R9" s="91"/>
      <c r="S9" s="95"/>
    </row>
    <row r="10" spans="1:19" ht="24.75" customHeight="1" x14ac:dyDescent="0.15">
      <c r="B10" s="79" t="s">
        <v>91</v>
      </c>
      <c r="C10" s="49"/>
      <c r="D10" s="49"/>
      <c r="E10" s="106"/>
      <c r="F10" s="107"/>
      <c r="G10" s="107"/>
      <c r="H10" s="107"/>
      <c r="I10" s="107"/>
      <c r="J10" s="107"/>
      <c r="K10" s="107"/>
      <c r="L10" s="107"/>
      <c r="M10" s="107"/>
      <c r="N10" s="107"/>
      <c r="O10" s="107"/>
      <c r="P10" s="107"/>
      <c r="Q10" s="107"/>
      <c r="R10" s="107"/>
      <c r="S10" s="108"/>
    </row>
    <row r="11" spans="1:19" ht="24.75" customHeight="1" x14ac:dyDescent="0.15">
      <c r="B11" s="79" t="s">
        <v>1</v>
      </c>
      <c r="C11" s="49"/>
      <c r="D11" s="49"/>
      <c r="E11" s="106"/>
      <c r="F11" s="107"/>
      <c r="G11" s="107"/>
      <c r="H11" s="107"/>
      <c r="I11" s="107"/>
      <c r="J11" s="107"/>
      <c r="K11" s="107"/>
      <c r="L11" s="107"/>
      <c r="M11" s="107"/>
      <c r="N11" s="107"/>
      <c r="O11" s="107"/>
      <c r="P11" s="107"/>
      <c r="Q11" s="107"/>
      <c r="R11" s="107"/>
      <c r="S11" s="108"/>
    </row>
    <row r="12" spans="1:19" ht="24.75" customHeight="1" x14ac:dyDescent="0.15">
      <c r="B12" s="79" t="s">
        <v>8</v>
      </c>
      <c r="C12" s="49"/>
      <c r="D12" s="49"/>
      <c r="E12" s="106"/>
      <c r="F12" s="107"/>
      <c r="G12" s="107"/>
      <c r="H12" s="107"/>
      <c r="I12" s="107"/>
      <c r="J12" s="107"/>
      <c r="K12" s="107"/>
      <c r="L12" s="107"/>
      <c r="M12" s="107"/>
      <c r="N12" s="107"/>
      <c r="O12" s="107"/>
      <c r="P12" s="107"/>
      <c r="Q12" s="107"/>
      <c r="R12" s="107"/>
      <c r="S12" s="108"/>
    </row>
    <row r="13" spans="1:19" ht="24.75" customHeight="1" x14ac:dyDescent="0.15">
      <c r="B13" s="54" t="s">
        <v>38</v>
      </c>
      <c r="C13" s="49"/>
      <c r="D13" s="49"/>
      <c r="E13" s="115"/>
      <c r="F13" s="116"/>
      <c r="G13" s="116"/>
      <c r="H13" s="116"/>
      <c r="I13" s="116"/>
      <c r="J13" s="116"/>
      <c r="K13" s="116"/>
      <c r="L13" s="116"/>
      <c r="M13" s="116"/>
      <c r="N13" s="116"/>
      <c r="O13" s="116"/>
      <c r="P13" s="116"/>
      <c r="Q13" s="116"/>
      <c r="R13" s="116"/>
      <c r="S13" s="117"/>
    </row>
    <row r="14" spans="1:19" ht="24.75" customHeight="1" x14ac:dyDescent="0.15">
      <c r="B14" s="79" t="s">
        <v>109</v>
      </c>
      <c r="C14" s="49"/>
      <c r="D14" s="80"/>
      <c r="E14" s="111"/>
      <c r="F14" s="83"/>
      <c r="G14" s="83"/>
      <c r="H14" s="25" t="s">
        <v>60</v>
      </c>
      <c r="I14" s="83"/>
      <c r="J14" s="83"/>
      <c r="K14" s="25" t="s">
        <v>61</v>
      </c>
      <c r="L14" s="25" t="s">
        <v>47</v>
      </c>
      <c r="M14" s="83"/>
      <c r="N14" s="83"/>
      <c r="O14" s="25" t="s">
        <v>60</v>
      </c>
      <c r="P14" s="83"/>
      <c r="Q14" s="83"/>
      <c r="R14" s="81" t="s">
        <v>61</v>
      </c>
      <c r="S14" s="82"/>
    </row>
    <row r="15" spans="1:19" ht="24.75" customHeight="1" x14ac:dyDescent="0.15">
      <c r="B15" s="79" t="s">
        <v>10</v>
      </c>
      <c r="C15" s="49"/>
      <c r="D15" s="49"/>
      <c r="E15" s="111"/>
      <c r="F15" s="83"/>
      <c r="G15" s="83"/>
      <c r="H15" s="83"/>
      <c r="I15" s="81" t="s">
        <v>48</v>
      </c>
      <c r="J15" s="105"/>
      <c r="K15" s="49" t="s">
        <v>66</v>
      </c>
      <c r="L15" s="49"/>
      <c r="M15" s="124">
        <f>Sheet2!E30</f>
        <v>0</v>
      </c>
      <c r="N15" s="124"/>
      <c r="O15" s="124"/>
      <c r="P15" s="124"/>
      <c r="Q15" s="124"/>
      <c r="R15" s="124"/>
      <c r="S15" s="125"/>
    </row>
    <row r="16" spans="1:19" ht="24.75" customHeight="1" x14ac:dyDescent="0.15">
      <c r="B16" s="79" t="s">
        <v>70</v>
      </c>
      <c r="C16" s="49"/>
      <c r="D16" s="49"/>
      <c r="E16" s="111"/>
      <c r="F16" s="83"/>
      <c r="G16" s="83"/>
      <c r="H16" s="83"/>
      <c r="I16" s="81" t="s">
        <v>2</v>
      </c>
      <c r="J16" s="105"/>
      <c r="K16" s="49" t="s">
        <v>69</v>
      </c>
      <c r="L16" s="49"/>
      <c r="M16" s="50" t="e">
        <f>Sheet2!F32</f>
        <v>#N/A</v>
      </c>
      <c r="N16" s="50"/>
      <c r="O16" s="50"/>
      <c r="P16" s="50"/>
      <c r="Q16" s="50"/>
      <c r="R16" s="50"/>
      <c r="S16" s="51"/>
    </row>
    <row r="17" spans="2:19" ht="24.75" customHeight="1" x14ac:dyDescent="0.15">
      <c r="B17" s="79" t="s">
        <v>12</v>
      </c>
      <c r="C17" s="49"/>
      <c r="D17" s="49"/>
      <c r="E17" s="111"/>
      <c r="F17" s="83"/>
      <c r="G17" s="25" t="s">
        <v>44</v>
      </c>
      <c r="H17" s="36"/>
      <c r="I17" s="25" t="s">
        <v>45</v>
      </c>
      <c r="J17" s="37"/>
      <c r="K17" s="25" t="s">
        <v>46</v>
      </c>
      <c r="L17" s="25" t="s">
        <v>47</v>
      </c>
      <c r="M17" s="83"/>
      <c r="N17" s="83"/>
      <c r="O17" s="25" t="s">
        <v>44</v>
      </c>
      <c r="P17" s="36"/>
      <c r="Q17" s="25" t="s">
        <v>45</v>
      </c>
      <c r="R17" s="36"/>
      <c r="S17" s="26" t="s">
        <v>46</v>
      </c>
    </row>
    <row r="18" spans="2:19" ht="24.75" customHeight="1" x14ac:dyDescent="0.15">
      <c r="B18" s="63" t="s">
        <v>134</v>
      </c>
      <c r="C18" s="64"/>
      <c r="D18" s="64"/>
      <c r="E18" s="65"/>
      <c r="F18" s="69" t="s">
        <v>130</v>
      </c>
      <c r="G18" s="70"/>
      <c r="H18" s="71"/>
      <c r="I18" s="75"/>
      <c r="J18" s="75"/>
      <c r="K18" s="75"/>
      <c r="L18" s="76"/>
      <c r="M18" s="69" t="s">
        <v>131</v>
      </c>
      <c r="N18" s="70"/>
      <c r="O18" s="71"/>
      <c r="P18" s="75"/>
      <c r="Q18" s="75"/>
      <c r="R18" s="75"/>
      <c r="S18" s="140"/>
    </row>
    <row r="19" spans="2:19" ht="24.75" customHeight="1" x14ac:dyDescent="0.15">
      <c r="B19" s="66"/>
      <c r="C19" s="67"/>
      <c r="D19" s="67"/>
      <c r="E19" s="68"/>
      <c r="F19" s="72" t="s">
        <v>132</v>
      </c>
      <c r="G19" s="73"/>
      <c r="H19" s="74"/>
      <c r="I19" s="75"/>
      <c r="J19" s="75"/>
      <c r="K19" s="75"/>
      <c r="L19" s="76"/>
      <c r="M19" s="141" t="s">
        <v>133</v>
      </c>
      <c r="N19" s="70"/>
      <c r="O19" s="71"/>
      <c r="P19" s="152"/>
      <c r="Q19" s="75"/>
      <c r="R19" s="75"/>
      <c r="S19" s="140"/>
    </row>
    <row r="20" spans="2:19" ht="40.5" customHeight="1" x14ac:dyDescent="0.15">
      <c r="B20" s="60" t="s">
        <v>74</v>
      </c>
      <c r="C20" s="61"/>
      <c r="D20" s="61"/>
      <c r="E20" s="61"/>
      <c r="F20" s="61"/>
      <c r="G20" s="62"/>
      <c r="H20" s="55"/>
      <c r="I20" s="55"/>
      <c r="J20" s="27" t="s">
        <v>44</v>
      </c>
      <c r="K20" s="37"/>
      <c r="L20" s="27" t="s">
        <v>45</v>
      </c>
      <c r="M20" s="27" t="s">
        <v>47</v>
      </c>
      <c r="N20" s="55"/>
      <c r="O20" s="55"/>
      <c r="P20" s="27" t="s">
        <v>44</v>
      </c>
      <c r="Q20" s="55"/>
      <c r="R20" s="55"/>
      <c r="S20" s="28" t="s">
        <v>45</v>
      </c>
    </row>
    <row r="21" spans="2:19" ht="23.25" customHeight="1" x14ac:dyDescent="0.15">
      <c r="B21" s="54" t="s">
        <v>59</v>
      </c>
      <c r="C21" s="49"/>
      <c r="D21" s="49"/>
      <c r="E21" s="49"/>
      <c r="F21" s="49"/>
      <c r="G21" s="106"/>
      <c r="H21" s="107"/>
      <c r="I21" s="107"/>
      <c r="J21" s="107"/>
      <c r="K21" s="107"/>
      <c r="L21" s="107"/>
      <c r="M21" s="107"/>
      <c r="N21" s="107"/>
      <c r="O21" s="107"/>
      <c r="P21" s="107"/>
      <c r="Q21" s="107"/>
      <c r="R21" s="107"/>
      <c r="S21" s="108"/>
    </row>
    <row r="22" spans="2:19" ht="21.75" customHeight="1" x14ac:dyDescent="0.15">
      <c r="B22" s="128" t="s">
        <v>98</v>
      </c>
      <c r="C22" s="129"/>
      <c r="D22" s="129"/>
      <c r="E22" s="129"/>
      <c r="F22" s="130"/>
      <c r="G22" s="56" t="s">
        <v>75</v>
      </c>
      <c r="H22" s="53"/>
      <c r="I22" s="57"/>
      <c r="J22" s="58"/>
      <c r="K22" s="58"/>
      <c r="L22" s="58"/>
      <c r="M22" s="58"/>
      <c r="N22" s="58"/>
      <c r="O22" s="58"/>
      <c r="P22" s="58"/>
      <c r="Q22" s="58"/>
      <c r="R22" s="58"/>
      <c r="S22" s="59"/>
    </row>
    <row r="23" spans="2:19" ht="21.75" customHeight="1" x14ac:dyDescent="0.15">
      <c r="B23" s="131"/>
      <c r="C23" s="132"/>
      <c r="D23" s="132"/>
      <c r="E23" s="132"/>
      <c r="F23" s="133"/>
      <c r="G23" s="56" t="s">
        <v>78</v>
      </c>
      <c r="H23" s="53"/>
      <c r="I23" s="57"/>
      <c r="J23" s="58"/>
      <c r="K23" s="58"/>
      <c r="L23" s="58"/>
      <c r="M23" s="58"/>
      <c r="N23" s="58"/>
      <c r="O23" s="58"/>
      <c r="P23" s="58"/>
      <c r="Q23" s="58"/>
      <c r="R23" s="58"/>
      <c r="S23" s="59"/>
    </row>
    <row r="24" spans="2:19" ht="21.75" customHeight="1" x14ac:dyDescent="0.15">
      <c r="B24" s="131"/>
      <c r="C24" s="132"/>
      <c r="D24" s="132"/>
      <c r="E24" s="132"/>
      <c r="F24" s="133"/>
      <c r="G24" s="56" t="s">
        <v>97</v>
      </c>
      <c r="H24" s="53"/>
      <c r="I24" s="57"/>
      <c r="J24" s="58"/>
      <c r="K24" s="58"/>
      <c r="L24" s="58"/>
      <c r="M24" s="58"/>
      <c r="N24" s="58"/>
      <c r="O24" s="58"/>
      <c r="P24" s="58"/>
      <c r="Q24" s="58"/>
      <c r="R24" s="58"/>
      <c r="S24" s="59"/>
    </row>
    <row r="25" spans="2:19" ht="21.75" customHeight="1" x14ac:dyDescent="0.15">
      <c r="B25" s="134"/>
      <c r="C25" s="135"/>
      <c r="D25" s="135"/>
      <c r="E25" s="135"/>
      <c r="F25" s="136"/>
      <c r="G25" s="56" t="s">
        <v>76</v>
      </c>
      <c r="H25" s="53"/>
      <c r="I25" s="57"/>
      <c r="J25" s="58"/>
      <c r="K25" s="58"/>
      <c r="L25" s="58"/>
      <c r="M25" s="58"/>
      <c r="N25" s="58"/>
      <c r="O25" s="58"/>
      <c r="P25" s="58"/>
      <c r="Q25" s="58"/>
      <c r="R25" s="58"/>
      <c r="S25" s="59"/>
    </row>
    <row r="26" spans="2:19" ht="29.25" customHeight="1" x14ac:dyDescent="0.15">
      <c r="B26" s="52" t="s">
        <v>52</v>
      </c>
      <c r="C26" s="53"/>
      <c r="D26" s="53"/>
      <c r="E26" s="53"/>
      <c r="F26" s="53"/>
      <c r="G26" s="57"/>
      <c r="H26" s="58"/>
      <c r="I26" s="58"/>
      <c r="J26" s="58"/>
      <c r="K26" s="58"/>
      <c r="L26" s="58"/>
      <c r="M26" s="58"/>
      <c r="N26" s="58"/>
      <c r="O26" s="58"/>
      <c r="P26" s="58"/>
      <c r="Q26" s="58"/>
      <c r="R26" s="58"/>
      <c r="S26" s="59"/>
    </row>
    <row r="27" spans="2:19" ht="25.5" customHeight="1" thickBot="1" x14ac:dyDescent="0.2">
      <c r="B27" s="137" t="s">
        <v>11</v>
      </c>
      <c r="C27" s="138"/>
      <c r="D27" s="138"/>
      <c r="E27" s="138"/>
      <c r="F27" s="139"/>
      <c r="G27" s="121"/>
      <c r="H27" s="122"/>
      <c r="I27" s="122"/>
      <c r="J27" s="122"/>
      <c r="K27" s="122"/>
      <c r="L27" s="122"/>
      <c r="M27" s="122"/>
      <c r="N27" s="122"/>
      <c r="O27" s="122"/>
      <c r="P27" s="122"/>
      <c r="Q27" s="122"/>
      <c r="R27" s="122"/>
      <c r="S27" s="123"/>
    </row>
    <row r="28" spans="2:19" ht="33.75" customHeight="1" thickBot="1" x14ac:dyDescent="0.2">
      <c r="B28" s="118" t="s">
        <v>108</v>
      </c>
      <c r="C28" s="119"/>
      <c r="D28" s="119"/>
      <c r="E28" s="119"/>
      <c r="F28" s="119"/>
      <c r="G28" s="119"/>
      <c r="H28" s="119"/>
      <c r="I28" s="119"/>
      <c r="J28" s="119"/>
      <c r="K28" s="119"/>
      <c r="L28" s="120"/>
      <c r="M28" s="120"/>
      <c r="N28" s="29" t="s">
        <v>88</v>
      </c>
      <c r="O28" s="38"/>
      <c r="P28" s="29" t="s">
        <v>89</v>
      </c>
      <c r="Q28" s="38"/>
      <c r="R28" s="31" t="s">
        <v>90</v>
      </c>
      <c r="S28" s="30"/>
    </row>
    <row r="29" spans="2:19" ht="9" customHeight="1" x14ac:dyDescent="0.15"/>
    <row r="30" spans="2:19" s="24" customFormat="1" ht="14.25" customHeight="1" x14ac:dyDescent="0.15">
      <c r="B30" s="33" t="s">
        <v>99</v>
      </c>
      <c r="C30" s="127" t="s">
        <v>100</v>
      </c>
      <c r="D30" s="127"/>
      <c r="E30" s="127"/>
      <c r="F30" s="127"/>
      <c r="G30" s="127"/>
      <c r="H30" s="127"/>
      <c r="I30" s="127"/>
      <c r="J30" s="127"/>
      <c r="K30" s="127"/>
      <c r="L30" s="127"/>
      <c r="M30" s="127"/>
      <c r="N30" s="127"/>
      <c r="O30" s="127"/>
      <c r="P30" s="127"/>
      <c r="Q30" s="127"/>
      <c r="R30" s="127"/>
      <c r="S30" s="127"/>
    </row>
    <row r="31" spans="2:19" s="24" customFormat="1" ht="12.75" customHeight="1" x14ac:dyDescent="0.15">
      <c r="B31" s="33" t="s">
        <v>99</v>
      </c>
      <c r="C31" s="127" t="s">
        <v>101</v>
      </c>
      <c r="D31" s="127"/>
      <c r="E31" s="127"/>
      <c r="F31" s="127"/>
      <c r="G31" s="127"/>
      <c r="H31" s="127"/>
      <c r="I31" s="127"/>
      <c r="J31" s="127"/>
      <c r="K31" s="127"/>
      <c r="L31" s="127"/>
      <c r="M31" s="127"/>
      <c r="N31" s="127"/>
      <c r="O31" s="127"/>
      <c r="P31" s="127"/>
      <c r="Q31" s="127"/>
      <c r="R31" s="127"/>
      <c r="S31" s="127"/>
    </row>
    <row r="32" spans="2:19" s="24" customFormat="1" ht="17.25" customHeight="1" x14ac:dyDescent="0.15">
      <c r="B32" s="34" t="s">
        <v>102</v>
      </c>
      <c r="C32" s="126" t="s">
        <v>122</v>
      </c>
      <c r="D32" s="126"/>
      <c r="E32" s="126"/>
      <c r="F32" s="126"/>
      <c r="G32" s="126"/>
      <c r="H32" s="126"/>
      <c r="I32" s="126"/>
      <c r="J32" s="126"/>
      <c r="K32" s="126"/>
      <c r="L32" s="126"/>
      <c r="M32" s="126"/>
      <c r="N32" s="126"/>
      <c r="O32" s="126"/>
      <c r="P32" s="126"/>
      <c r="Q32" s="126"/>
      <c r="R32" s="126"/>
      <c r="S32" s="126"/>
    </row>
    <row r="33" spans="2:19" s="24" customFormat="1" ht="24" customHeight="1" x14ac:dyDescent="0.15">
      <c r="B33" s="34" t="s">
        <v>103</v>
      </c>
      <c r="C33" s="126" t="s">
        <v>123</v>
      </c>
      <c r="D33" s="126"/>
      <c r="E33" s="126"/>
      <c r="F33" s="126"/>
      <c r="G33" s="126"/>
      <c r="H33" s="126"/>
      <c r="I33" s="126"/>
      <c r="J33" s="126"/>
      <c r="K33" s="126"/>
      <c r="L33" s="126"/>
      <c r="M33" s="126"/>
      <c r="N33" s="126"/>
      <c r="O33" s="126"/>
      <c r="P33" s="126"/>
      <c r="Q33" s="126"/>
      <c r="R33" s="126"/>
      <c r="S33" s="126"/>
    </row>
    <row r="34" spans="2:19" s="24" customFormat="1" ht="24.75" customHeight="1" x14ac:dyDescent="0.15">
      <c r="B34" s="34" t="s">
        <v>102</v>
      </c>
      <c r="C34" s="126" t="s">
        <v>104</v>
      </c>
      <c r="D34" s="126"/>
      <c r="E34" s="126"/>
      <c r="F34" s="126"/>
      <c r="G34" s="126"/>
      <c r="H34" s="126"/>
      <c r="I34" s="126"/>
      <c r="J34" s="126"/>
      <c r="K34" s="126"/>
      <c r="L34" s="126"/>
      <c r="M34" s="126"/>
      <c r="N34" s="126"/>
      <c r="O34" s="126"/>
      <c r="P34" s="126"/>
      <c r="Q34" s="126"/>
      <c r="R34" s="126"/>
      <c r="S34" s="126"/>
    </row>
    <row r="35" spans="2:19" s="24" customFormat="1" ht="25.5" customHeight="1" x14ac:dyDescent="0.15">
      <c r="B35" s="34" t="s">
        <v>105</v>
      </c>
      <c r="C35" s="126" t="s">
        <v>124</v>
      </c>
      <c r="D35" s="126"/>
      <c r="E35" s="126"/>
      <c r="F35" s="126"/>
      <c r="G35" s="126"/>
      <c r="H35" s="126"/>
      <c r="I35" s="126"/>
      <c r="J35" s="126"/>
      <c r="K35" s="126"/>
      <c r="L35" s="126"/>
      <c r="M35" s="126"/>
      <c r="N35" s="126"/>
      <c r="O35" s="126"/>
      <c r="P35" s="126"/>
      <c r="Q35" s="126"/>
      <c r="R35" s="126"/>
      <c r="S35" s="126"/>
    </row>
    <row r="36" spans="2:19" s="24" customFormat="1" ht="12" x14ac:dyDescent="0.15">
      <c r="B36" s="35" t="s">
        <v>106</v>
      </c>
      <c r="C36" s="32" t="s">
        <v>107</v>
      </c>
      <c r="D36" s="32"/>
      <c r="E36" s="32"/>
      <c r="F36" s="32"/>
      <c r="G36" s="32"/>
      <c r="H36" s="32"/>
      <c r="I36" s="32"/>
      <c r="J36" s="32"/>
      <c r="K36" s="32"/>
      <c r="L36" s="32"/>
      <c r="M36" s="32"/>
      <c r="N36" s="32"/>
      <c r="O36" s="32"/>
      <c r="P36" s="32"/>
      <c r="Q36" s="32"/>
      <c r="R36" s="32"/>
      <c r="S36" s="32"/>
    </row>
    <row r="37" spans="2:19" ht="9.75" customHeight="1" x14ac:dyDescent="0.15"/>
  </sheetData>
  <sheetProtection algorithmName="SHA-512" hashValue="FHd3qnq343cO+Jcyd/ijbxTQoB+36I6TVN0Dn3jX4+nLNy+dSl7LwPDnSBsj2Y71vXqWjvbMxF8TIFXxVvYRHQ==" saltValue="NBDmm8/z+VfoMOZYM4rgOQ==" spinCount="100000" sheet="1" selectLockedCells="1"/>
  <mergeCells count="83">
    <mergeCell ref="M19:O19"/>
    <mergeCell ref="I19:L19"/>
    <mergeCell ref="P19:S19"/>
    <mergeCell ref="K8:L8"/>
    <mergeCell ref="C34:S34"/>
    <mergeCell ref="C35:S35"/>
    <mergeCell ref="N20:O20"/>
    <mergeCell ref="C30:S30"/>
    <mergeCell ref="C31:S31"/>
    <mergeCell ref="C32:S32"/>
    <mergeCell ref="C33:S33"/>
    <mergeCell ref="G26:S26"/>
    <mergeCell ref="G21:S21"/>
    <mergeCell ref="B22:F25"/>
    <mergeCell ref="G22:H22"/>
    <mergeCell ref="B27:F27"/>
    <mergeCell ref="G23:H23"/>
    <mergeCell ref="G25:H25"/>
    <mergeCell ref="I22:S22"/>
    <mergeCell ref="B28:K28"/>
    <mergeCell ref="L28:M28"/>
    <mergeCell ref="I25:S25"/>
    <mergeCell ref="B10:D10"/>
    <mergeCell ref="E10:S10"/>
    <mergeCell ref="M17:N17"/>
    <mergeCell ref="B15:D15"/>
    <mergeCell ref="E17:F17"/>
    <mergeCell ref="E16:H16"/>
    <mergeCell ref="I16:J16"/>
    <mergeCell ref="G27:S27"/>
    <mergeCell ref="B16:D16"/>
    <mergeCell ref="B17:D17"/>
    <mergeCell ref="E15:H15"/>
    <mergeCell ref="K15:L15"/>
    <mergeCell ref="M15:S15"/>
    <mergeCell ref="C2:E2"/>
    <mergeCell ref="I15:J15"/>
    <mergeCell ref="E11:S11"/>
    <mergeCell ref="M3:N3"/>
    <mergeCell ref="K3:L3"/>
    <mergeCell ref="E14:G14"/>
    <mergeCell ref="M8:S8"/>
    <mergeCell ref="E12:S12"/>
    <mergeCell ref="F6:G6"/>
    <mergeCell ref="E5:J5"/>
    <mergeCell ref="L5:S5"/>
    <mergeCell ref="H6:I6"/>
    <mergeCell ref="E13:S13"/>
    <mergeCell ref="B11:D11"/>
    <mergeCell ref="B13:D13"/>
    <mergeCell ref="B8:D8"/>
    <mergeCell ref="B5:D5"/>
    <mergeCell ref="B14:D14"/>
    <mergeCell ref="R14:S14"/>
    <mergeCell ref="M14:N14"/>
    <mergeCell ref="P14:Q14"/>
    <mergeCell ref="I14:J14"/>
    <mergeCell ref="B6:D6"/>
    <mergeCell ref="B12:D12"/>
    <mergeCell ref="J6:M6"/>
    <mergeCell ref="B9:D9"/>
    <mergeCell ref="E9:J9"/>
    <mergeCell ref="K9:L9"/>
    <mergeCell ref="M9:S9"/>
    <mergeCell ref="O6:P6"/>
    <mergeCell ref="Q6:S6"/>
    <mergeCell ref="E8:J8"/>
    <mergeCell ref="K16:L16"/>
    <mergeCell ref="M16:S16"/>
    <mergeCell ref="B26:F26"/>
    <mergeCell ref="B21:F21"/>
    <mergeCell ref="Q20:R20"/>
    <mergeCell ref="G24:H24"/>
    <mergeCell ref="I24:S24"/>
    <mergeCell ref="B20:F20"/>
    <mergeCell ref="G20:I20"/>
    <mergeCell ref="I23:S23"/>
    <mergeCell ref="B18:E19"/>
    <mergeCell ref="F18:H18"/>
    <mergeCell ref="F19:H19"/>
    <mergeCell ref="I18:L18"/>
    <mergeCell ref="M18:O18"/>
    <mergeCell ref="P18:S18"/>
  </mergeCells>
  <phoneticPr fontId="2"/>
  <dataValidations count="5">
    <dataValidation type="list" allowBlank="1" showInputMessage="1" showErrorMessage="1" sqref="F6:G7" xr:uid="{00000000-0002-0000-0000-000001000000}">
      <formula1>職位</formula1>
    </dataValidation>
    <dataValidation type="list" allowBlank="1" showInputMessage="1" showErrorMessage="1" sqref="E12:S12" xr:uid="{00000000-0002-0000-0000-000002000000}">
      <formula1>職種</formula1>
    </dataValidation>
    <dataValidation type="list" allowBlank="1" showInputMessage="1" showErrorMessage="1" sqref="E13:S13" xr:uid="{00000000-0002-0000-0000-000003000000}">
      <formula1>INDIRECT($E$12)</formula1>
    </dataValidation>
    <dataValidation type="list" allowBlank="1" showInputMessage="1" showErrorMessage="1" sqref="L5:S5" xr:uid="{64B96E02-8380-4F41-8F63-6D26431E952C}">
      <formula1>INDIRECT(E5)</formula1>
    </dataValidation>
    <dataValidation type="list" allowBlank="1" showInputMessage="1" showErrorMessage="1" sqref="E5:J5" xr:uid="{00000000-0002-0000-0000-000004000000}">
      <formula1>学部</formula1>
    </dataValidation>
  </dataValidations>
  <printOptions horizontalCentered="1"/>
  <pageMargins left="0.70866141732283472" right="0.70866141732283472" top="0.74803149606299213" bottom="0.74803149606299213" header="0.31496062992125984" footer="0.31496062992125984"/>
  <pageSetup paperSize="9"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5000000}">
          <x14:formula1>
            <xm:f>Sheet2!$A$11:$A$13</xm:f>
          </x14:formula1>
          <xm:sqref>E9:J9</xm:sqref>
        </x14:dataValidation>
        <x14:dataValidation type="list" allowBlank="1" showInputMessage="1" showErrorMessage="1" xr:uid="{00000000-0002-0000-0000-000006000000}">
          <x14:formula1>
            <xm:f>Sheet2!$A$16:$A$17</xm:f>
          </x14:formula1>
          <xm:sqref>M9:S9</xm:sqref>
        </x14:dataValidation>
        <x14:dataValidation type="list" allowBlank="1" showInputMessage="1" showErrorMessage="1" xr:uid="{00000000-0002-0000-0000-000007000000}">
          <x14:formula1>
            <xm:f>Sheet2!$A$20:$A$21</xm:f>
          </x14:formula1>
          <xm:sqref>G21:S21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B06BB-2A36-426E-89F9-F1F67FD3DEAE}">
  <dimension ref="A1:R20"/>
  <sheetViews>
    <sheetView workbookViewId="0">
      <selection activeCell="U9" sqref="U9"/>
    </sheetView>
  </sheetViews>
  <sheetFormatPr defaultRowHeight="15" customHeight="1" x14ac:dyDescent="0.15"/>
  <cols>
    <col min="1" max="1" width="3.375" style="41" customWidth="1"/>
    <col min="2" max="2" width="4" style="41" bestFit="1" customWidth="1"/>
    <col min="3" max="18" width="6.375" style="41" customWidth="1"/>
    <col min="19" max="16384" width="9" style="41"/>
  </cols>
  <sheetData>
    <row r="1" spans="1:18" ht="21" customHeight="1" x14ac:dyDescent="0.15">
      <c r="A1" s="41" t="s">
        <v>127</v>
      </c>
    </row>
    <row r="3" spans="1:18" ht="15" customHeight="1" x14ac:dyDescent="0.15">
      <c r="A3" s="148"/>
      <c r="B3" s="149"/>
      <c r="C3" s="142" t="s">
        <v>128</v>
      </c>
      <c r="D3" s="143"/>
      <c r="E3" s="143"/>
      <c r="F3" s="143"/>
      <c r="G3" s="143"/>
      <c r="H3" s="143"/>
      <c r="I3" s="143"/>
      <c r="J3" s="143"/>
      <c r="K3" s="143"/>
      <c r="L3" s="143"/>
      <c r="M3" s="143"/>
      <c r="N3" s="143"/>
      <c r="O3" s="143"/>
      <c r="P3" s="143"/>
      <c r="Q3" s="143"/>
      <c r="R3" s="144"/>
    </row>
    <row r="4" spans="1:18" ht="15" customHeight="1" x14ac:dyDescent="0.15">
      <c r="A4" s="150"/>
      <c r="B4" s="151"/>
      <c r="C4" s="42">
        <v>0.5</v>
      </c>
      <c r="D4" s="42">
        <v>1</v>
      </c>
      <c r="E4" s="42">
        <v>1.5</v>
      </c>
      <c r="F4" s="42">
        <v>2</v>
      </c>
      <c r="G4" s="42">
        <v>2.5</v>
      </c>
      <c r="H4" s="42">
        <v>3</v>
      </c>
      <c r="I4" s="42">
        <v>3.5</v>
      </c>
      <c r="J4" s="42">
        <v>4</v>
      </c>
      <c r="K4" s="42">
        <v>4.5</v>
      </c>
      <c r="L4" s="42">
        <v>5</v>
      </c>
      <c r="M4" s="42">
        <v>5.5</v>
      </c>
      <c r="N4" s="42">
        <v>6</v>
      </c>
      <c r="O4" s="42">
        <v>6.5</v>
      </c>
      <c r="P4" s="42">
        <v>7</v>
      </c>
      <c r="Q4" s="42">
        <v>7.5</v>
      </c>
      <c r="R4" s="42">
        <v>7.75</v>
      </c>
    </row>
    <row r="5" spans="1:18" ht="15" customHeight="1" x14ac:dyDescent="0.15">
      <c r="A5" s="145" t="s">
        <v>129</v>
      </c>
      <c r="B5" s="43">
        <v>1</v>
      </c>
      <c r="C5" s="46">
        <f>ROUNDUP($B5*C$4*12/52,2)</f>
        <v>0.12</v>
      </c>
      <c r="D5" s="46">
        <f t="shared" ref="D5:R20" si="0">ROUNDUP($B5*D$4*12/52,2)</f>
        <v>0.24000000000000002</v>
      </c>
      <c r="E5" s="46">
        <f t="shared" si="0"/>
        <v>0.35000000000000003</v>
      </c>
      <c r="F5" s="46">
        <f t="shared" si="0"/>
        <v>0.47000000000000003</v>
      </c>
      <c r="G5" s="46">
        <f t="shared" si="0"/>
        <v>0.57999999999999996</v>
      </c>
      <c r="H5" s="46">
        <f t="shared" si="0"/>
        <v>0.7</v>
      </c>
      <c r="I5" s="46">
        <f t="shared" si="0"/>
        <v>0.81</v>
      </c>
      <c r="J5" s="46">
        <f t="shared" si="0"/>
        <v>0.93</v>
      </c>
      <c r="K5" s="46">
        <f t="shared" si="0"/>
        <v>1.04</v>
      </c>
      <c r="L5" s="46">
        <f t="shared" si="0"/>
        <v>1.1599999999999999</v>
      </c>
      <c r="M5" s="46">
        <f t="shared" si="0"/>
        <v>1.27</v>
      </c>
      <c r="N5" s="46">
        <f t="shared" si="0"/>
        <v>1.39</v>
      </c>
      <c r="O5" s="46">
        <f t="shared" si="0"/>
        <v>1.5</v>
      </c>
      <c r="P5" s="46">
        <f t="shared" si="0"/>
        <v>1.62</v>
      </c>
      <c r="Q5" s="46">
        <f t="shared" si="0"/>
        <v>1.74</v>
      </c>
      <c r="R5" s="46">
        <f t="shared" si="0"/>
        <v>1.79</v>
      </c>
    </row>
    <row r="6" spans="1:18" ht="15" customHeight="1" x14ac:dyDescent="0.15">
      <c r="A6" s="146"/>
      <c r="B6" s="44">
        <v>2</v>
      </c>
      <c r="C6" s="47">
        <f t="shared" ref="C6:C20" si="1">ROUNDUP($B6*C$4*12/52,2)</f>
        <v>0.24000000000000002</v>
      </c>
      <c r="D6" s="47">
        <f t="shared" si="0"/>
        <v>0.47000000000000003</v>
      </c>
      <c r="E6" s="47">
        <f t="shared" si="0"/>
        <v>0.7</v>
      </c>
      <c r="F6" s="47">
        <f t="shared" si="0"/>
        <v>0.93</v>
      </c>
      <c r="G6" s="47">
        <f t="shared" si="0"/>
        <v>1.1599999999999999</v>
      </c>
      <c r="H6" s="47">
        <f t="shared" si="0"/>
        <v>1.39</v>
      </c>
      <c r="I6" s="47">
        <f t="shared" si="0"/>
        <v>1.62</v>
      </c>
      <c r="J6" s="47">
        <f t="shared" si="0"/>
        <v>1.85</v>
      </c>
      <c r="K6" s="47">
        <f t="shared" si="0"/>
        <v>2.0799999999999996</v>
      </c>
      <c r="L6" s="47">
        <f t="shared" si="0"/>
        <v>2.3099999999999996</v>
      </c>
      <c r="M6" s="47">
        <f t="shared" si="0"/>
        <v>2.5399999999999996</v>
      </c>
      <c r="N6" s="47">
        <f t="shared" si="0"/>
        <v>2.7699999999999996</v>
      </c>
      <c r="O6" s="47">
        <f t="shared" si="0"/>
        <v>3</v>
      </c>
      <c r="P6" s="47">
        <f t="shared" si="0"/>
        <v>3.2399999999999998</v>
      </c>
      <c r="Q6" s="47">
        <f t="shared" si="0"/>
        <v>3.4699999999999998</v>
      </c>
      <c r="R6" s="47">
        <f t="shared" si="0"/>
        <v>3.5799999999999996</v>
      </c>
    </row>
    <row r="7" spans="1:18" ht="15" customHeight="1" x14ac:dyDescent="0.15">
      <c r="A7" s="146"/>
      <c r="B7" s="44">
        <v>3</v>
      </c>
      <c r="C7" s="47">
        <f t="shared" si="1"/>
        <v>0.35000000000000003</v>
      </c>
      <c r="D7" s="47">
        <f t="shared" si="0"/>
        <v>0.7</v>
      </c>
      <c r="E7" s="47">
        <f t="shared" si="0"/>
        <v>1.04</v>
      </c>
      <c r="F7" s="47">
        <f t="shared" si="0"/>
        <v>1.39</v>
      </c>
      <c r="G7" s="47">
        <f t="shared" si="0"/>
        <v>1.74</v>
      </c>
      <c r="H7" s="47">
        <f t="shared" si="0"/>
        <v>2.0799999999999996</v>
      </c>
      <c r="I7" s="47">
        <f t="shared" si="0"/>
        <v>2.4299999999999997</v>
      </c>
      <c r="J7" s="47">
        <f t="shared" si="0"/>
        <v>2.7699999999999996</v>
      </c>
      <c r="K7" s="47">
        <f t="shared" si="0"/>
        <v>3.1199999999999997</v>
      </c>
      <c r="L7" s="47">
        <f t="shared" si="0"/>
        <v>3.4699999999999998</v>
      </c>
      <c r="M7" s="47">
        <f t="shared" si="0"/>
        <v>3.8099999999999996</v>
      </c>
      <c r="N7" s="47">
        <f t="shared" si="0"/>
        <v>4.16</v>
      </c>
      <c r="O7" s="47">
        <f t="shared" si="0"/>
        <v>4.5</v>
      </c>
      <c r="P7" s="47">
        <f t="shared" si="0"/>
        <v>4.8499999999999996</v>
      </c>
      <c r="Q7" s="47">
        <f t="shared" si="0"/>
        <v>5.2</v>
      </c>
      <c r="R7" s="47">
        <f t="shared" si="0"/>
        <v>5.37</v>
      </c>
    </row>
    <row r="8" spans="1:18" ht="15" customHeight="1" x14ac:dyDescent="0.15">
      <c r="A8" s="146"/>
      <c r="B8" s="44">
        <v>4</v>
      </c>
      <c r="C8" s="47">
        <f t="shared" si="1"/>
        <v>0.47000000000000003</v>
      </c>
      <c r="D8" s="47">
        <f t="shared" si="0"/>
        <v>0.93</v>
      </c>
      <c r="E8" s="47">
        <f t="shared" si="0"/>
        <v>1.39</v>
      </c>
      <c r="F8" s="47">
        <f t="shared" si="0"/>
        <v>1.85</v>
      </c>
      <c r="G8" s="47">
        <f t="shared" si="0"/>
        <v>2.3099999999999996</v>
      </c>
      <c r="H8" s="47">
        <f t="shared" si="0"/>
        <v>2.7699999999999996</v>
      </c>
      <c r="I8" s="47">
        <f t="shared" si="0"/>
        <v>3.2399999999999998</v>
      </c>
      <c r="J8" s="47">
        <f t="shared" si="0"/>
        <v>3.6999999999999997</v>
      </c>
      <c r="K8" s="47">
        <f t="shared" si="0"/>
        <v>4.16</v>
      </c>
      <c r="L8" s="47">
        <f t="shared" si="0"/>
        <v>4.62</v>
      </c>
      <c r="M8" s="47">
        <f t="shared" si="0"/>
        <v>5.08</v>
      </c>
      <c r="N8" s="47">
        <f t="shared" si="0"/>
        <v>5.54</v>
      </c>
      <c r="O8" s="47">
        <f t="shared" si="0"/>
        <v>6</v>
      </c>
      <c r="P8" s="47">
        <f t="shared" si="0"/>
        <v>6.47</v>
      </c>
      <c r="Q8" s="47">
        <f t="shared" si="0"/>
        <v>6.93</v>
      </c>
      <c r="R8" s="47">
        <f t="shared" si="0"/>
        <v>7.16</v>
      </c>
    </row>
    <row r="9" spans="1:18" ht="15" customHeight="1" x14ac:dyDescent="0.15">
      <c r="A9" s="146"/>
      <c r="B9" s="44">
        <v>5</v>
      </c>
      <c r="C9" s="47">
        <f t="shared" si="1"/>
        <v>0.57999999999999996</v>
      </c>
      <c r="D9" s="47">
        <f t="shared" si="0"/>
        <v>1.1599999999999999</v>
      </c>
      <c r="E9" s="47">
        <f t="shared" si="0"/>
        <v>1.74</v>
      </c>
      <c r="F9" s="47">
        <f t="shared" si="0"/>
        <v>2.3099999999999996</v>
      </c>
      <c r="G9" s="47">
        <f t="shared" si="0"/>
        <v>2.8899999999999997</v>
      </c>
      <c r="H9" s="47">
        <f t="shared" si="0"/>
        <v>3.4699999999999998</v>
      </c>
      <c r="I9" s="47">
        <f t="shared" si="0"/>
        <v>4.04</v>
      </c>
      <c r="J9" s="47">
        <f t="shared" si="0"/>
        <v>4.62</v>
      </c>
      <c r="K9" s="47">
        <f t="shared" si="0"/>
        <v>5.2</v>
      </c>
      <c r="L9" s="47">
        <f t="shared" si="0"/>
        <v>5.77</v>
      </c>
      <c r="M9" s="47">
        <f t="shared" si="0"/>
        <v>6.35</v>
      </c>
      <c r="N9" s="47">
        <f t="shared" si="0"/>
        <v>6.93</v>
      </c>
      <c r="O9" s="47">
        <f t="shared" si="0"/>
        <v>7.5</v>
      </c>
      <c r="P9" s="47">
        <f t="shared" si="0"/>
        <v>8.08</v>
      </c>
      <c r="Q9" s="47">
        <f t="shared" si="0"/>
        <v>8.66</v>
      </c>
      <c r="R9" s="47">
        <f t="shared" si="0"/>
        <v>8.9499999999999993</v>
      </c>
    </row>
    <row r="10" spans="1:18" ht="15" customHeight="1" x14ac:dyDescent="0.15">
      <c r="A10" s="146"/>
      <c r="B10" s="44">
        <v>6</v>
      </c>
      <c r="C10" s="47">
        <f t="shared" si="1"/>
        <v>0.7</v>
      </c>
      <c r="D10" s="47">
        <f t="shared" si="0"/>
        <v>1.39</v>
      </c>
      <c r="E10" s="47">
        <f t="shared" si="0"/>
        <v>2.0799999999999996</v>
      </c>
      <c r="F10" s="47">
        <f t="shared" si="0"/>
        <v>2.7699999999999996</v>
      </c>
      <c r="G10" s="47">
        <f t="shared" si="0"/>
        <v>3.4699999999999998</v>
      </c>
      <c r="H10" s="47">
        <f t="shared" si="0"/>
        <v>4.16</v>
      </c>
      <c r="I10" s="47">
        <f t="shared" si="0"/>
        <v>4.8499999999999996</v>
      </c>
      <c r="J10" s="47">
        <f t="shared" si="0"/>
        <v>5.54</v>
      </c>
      <c r="K10" s="47">
        <f t="shared" si="0"/>
        <v>6.24</v>
      </c>
      <c r="L10" s="47">
        <f t="shared" si="0"/>
        <v>6.93</v>
      </c>
      <c r="M10" s="47">
        <f t="shared" si="0"/>
        <v>7.62</v>
      </c>
      <c r="N10" s="47">
        <f t="shared" si="0"/>
        <v>8.31</v>
      </c>
      <c r="O10" s="47">
        <f t="shared" si="0"/>
        <v>9</v>
      </c>
      <c r="P10" s="47">
        <f t="shared" si="0"/>
        <v>9.6999999999999993</v>
      </c>
      <c r="Q10" s="47">
        <f t="shared" si="0"/>
        <v>10.39</v>
      </c>
      <c r="R10" s="47">
        <f t="shared" si="0"/>
        <v>10.74</v>
      </c>
    </row>
    <row r="11" spans="1:18" ht="15" customHeight="1" x14ac:dyDescent="0.15">
      <c r="A11" s="146"/>
      <c r="B11" s="44">
        <v>7</v>
      </c>
      <c r="C11" s="47">
        <f t="shared" si="1"/>
        <v>0.81</v>
      </c>
      <c r="D11" s="47">
        <f t="shared" si="0"/>
        <v>1.62</v>
      </c>
      <c r="E11" s="47">
        <f t="shared" si="0"/>
        <v>2.4299999999999997</v>
      </c>
      <c r="F11" s="47">
        <f t="shared" si="0"/>
        <v>3.2399999999999998</v>
      </c>
      <c r="G11" s="47">
        <f t="shared" si="0"/>
        <v>4.04</v>
      </c>
      <c r="H11" s="47">
        <f t="shared" si="0"/>
        <v>4.8499999999999996</v>
      </c>
      <c r="I11" s="47">
        <f t="shared" si="0"/>
        <v>5.66</v>
      </c>
      <c r="J11" s="47">
        <f t="shared" si="0"/>
        <v>6.47</v>
      </c>
      <c r="K11" s="47">
        <f t="shared" si="0"/>
        <v>7.27</v>
      </c>
      <c r="L11" s="47">
        <f t="shared" si="0"/>
        <v>8.08</v>
      </c>
      <c r="M11" s="47">
        <f t="shared" si="0"/>
        <v>8.89</v>
      </c>
      <c r="N11" s="47">
        <f t="shared" si="0"/>
        <v>9.6999999999999993</v>
      </c>
      <c r="O11" s="47">
        <f t="shared" si="0"/>
        <v>10.5</v>
      </c>
      <c r="P11" s="47">
        <f t="shared" si="0"/>
        <v>11.31</v>
      </c>
      <c r="Q11" s="47">
        <f t="shared" si="0"/>
        <v>12.12</v>
      </c>
      <c r="R11" s="47">
        <f t="shared" si="0"/>
        <v>12.52</v>
      </c>
    </row>
    <row r="12" spans="1:18" ht="15" customHeight="1" x14ac:dyDescent="0.15">
      <c r="A12" s="146"/>
      <c r="B12" s="44">
        <v>8</v>
      </c>
      <c r="C12" s="47">
        <f t="shared" si="1"/>
        <v>0.93</v>
      </c>
      <c r="D12" s="47">
        <f t="shared" si="0"/>
        <v>1.85</v>
      </c>
      <c r="E12" s="47">
        <f t="shared" si="0"/>
        <v>2.7699999999999996</v>
      </c>
      <c r="F12" s="47">
        <f t="shared" si="0"/>
        <v>3.6999999999999997</v>
      </c>
      <c r="G12" s="47">
        <f t="shared" si="0"/>
        <v>4.62</v>
      </c>
      <c r="H12" s="47">
        <f t="shared" si="0"/>
        <v>5.54</v>
      </c>
      <c r="I12" s="47">
        <f t="shared" si="0"/>
        <v>6.47</v>
      </c>
      <c r="J12" s="47">
        <f t="shared" si="0"/>
        <v>7.39</v>
      </c>
      <c r="K12" s="47">
        <f t="shared" si="0"/>
        <v>8.31</v>
      </c>
      <c r="L12" s="47">
        <f t="shared" si="0"/>
        <v>9.24</v>
      </c>
      <c r="M12" s="47">
        <f t="shared" si="0"/>
        <v>10.16</v>
      </c>
      <c r="N12" s="47">
        <f t="shared" si="0"/>
        <v>11.08</v>
      </c>
      <c r="O12" s="47">
        <f t="shared" si="0"/>
        <v>12</v>
      </c>
      <c r="P12" s="47">
        <f t="shared" si="0"/>
        <v>12.93</v>
      </c>
      <c r="Q12" s="47">
        <f t="shared" si="0"/>
        <v>13.85</v>
      </c>
      <c r="R12" s="47">
        <f t="shared" si="0"/>
        <v>14.31</v>
      </c>
    </row>
    <row r="13" spans="1:18" ht="15" customHeight="1" x14ac:dyDescent="0.15">
      <c r="A13" s="146"/>
      <c r="B13" s="44">
        <v>9</v>
      </c>
      <c r="C13" s="47">
        <f t="shared" si="1"/>
        <v>1.04</v>
      </c>
      <c r="D13" s="47">
        <f t="shared" si="0"/>
        <v>2.0799999999999996</v>
      </c>
      <c r="E13" s="47">
        <f t="shared" si="0"/>
        <v>3.1199999999999997</v>
      </c>
      <c r="F13" s="47">
        <f t="shared" si="0"/>
        <v>4.16</v>
      </c>
      <c r="G13" s="47">
        <f t="shared" si="0"/>
        <v>5.2</v>
      </c>
      <c r="H13" s="47">
        <f t="shared" si="0"/>
        <v>6.24</v>
      </c>
      <c r="I13" s="47">
        <f t="shared" si="0"/>
        <v>7.27</v>
      </c>
      <c r="J13" s="47">
        <f t="shared" si="0"/>
        <v>8.31</v>
      </c>
      <c r="K13" s="47">
        <f t="shared" si="0"/>
        <v>9.35</v>
      </c>
      <c r="L13" s="47">
        <f t="shared" si="0"/>
        <v>10.39</v>
      </c>
      <c r="M13" s="47">
        <f t="shared" si="0"/>
        <v>11.43</v>
      </c>
      <c r="N13" s="47">
        <f t="shared" si="0"/>
        <v>12.47</v>
      </c>
      <c r="O13" s="47">
        <f t="shared" si="0"/>
        <v>13.5</v>
      </c>
      <c r="P13" s="47">
        <f t="shared" si="0"/>
        <v>14.54</v>
      </c>
      <c r="Q13" s="47">
        <f t="shared" si="0"/>
        <v>15.58</v>
      </c>
      <c r="R13" s="47">
        <f t="shared" si="0"/>
        <v>16.100000000000001</v>
      </c>
    </row>
    <row r="14" spans="1:18" ht="15" customHeight="1" x14ac:dyDescent="0.15">
      <c r="A14" s="146"/>
      <c r="B14" s="44">
        <v>10</v>
      </c>
      <c r="C14" s="47">
        <f t="shared" si="1"/>
        <v>1.1599999999999999</v>
      </c>
      <c r="D14" s="47">
        <f t="shared" si="0"/>
        <v>2.3099999999999996</v>
      </c>
      <c r="E14" s="47">
        <f t="shared" si="0"/>
        <v>3.4699999999999998</v>
      </c>
      <c r="F14" s="47">
        <f t="shared" si="0"/>
        <v>4.62</v>
      </c>
      <c r="G14" s="47">
        <f t="shared" si="0"/>
        <v>5.77</v>
      </c>
      <c r="H14" s="47">
        <f t="shared" si="0"/>
        <v>6.93</v>
      </c>
      <c r="I14" s="47">
        <f t="shared" si="0"/>
        <v>8.08</v>
      </c>
      <c r="J14" s="47">
        <f t="shared" si="0"/>
        <v>9.24</v>
      </c>
      <c r="K14" s="47">
        <f t="shared" si="0"/>
        <v>10.39</v>
      </c>
      <c r="L14" s="47">
        <f t="shared" si="0"/>
        <v>11.54</v>
      </c>
      <c r="M14" s="47">
        <f t="shared" si="0"/>
        <v>12.7</v>
      </c>
      <c r="N14" s="47">
        <f t="shared" si="0"/>
        <v>13.85</v>
      </c>
      <c r="O14" s="47">
        <f t="shared" si="0"/>
        <v>15</v>
      </c>
      <c r="P14" s="47">
        <f t="shared" si="0"/>
        <v>16.16</v>
      </c>
      <c r="Q14" s="47">
        <f t="shared" si="0"/>
        <v>17.310000000000002</v>
      </c>
      <c r="R14" s="47">
        <f t="shared" si="0"/>
        <v>17.89</v>
      </c>
    </row>
    <row r="15" spans="1:18" ht="15" customHeight="1" x14ac:dyDescent="0.15">
      <c r="A15" s="146"/>
      <c r="B15" s="44">
        <v>11</v>
      </c>
      <c r="C15" s="47">
        <f t="shared" si="1"/>
        <v>1.27</v>
      </c>
      <c r="D15" s="47">
        <f t="shared" si="0"/>
        <v>2.5399999999999996</v>
      </c>
      <c r="E15" s="47">
        <f t="shared" si="0"/>
        <v>3.8099999999999996</v>
      </c>
      <c r="F15" s="47">
        <f t="shared" si="0"/>
        <v>5.08</v>
      </c>
      <c r="G15" s="47">
        <f t="shared" si="0"/>
        <v>6.35</v>
      </c>
      <c r="H15" s="47">
        <f t="shared" si="0"/>
        <v>7.62</v>
      </c>
      <c r="I15" s="47">
        <f t="shared" si="0"/>
        <v>8.89</v>
      </c>
      <c r="J15" s="47">
        <f t="shared" si="0"/>
        <v>10.16</v>
      </c>
      <c r="K15" s="47">
        <f t="shared" si="0"/>
        <v>11.43</v>
      </c>
      <c r="L15" s="47">
        <f t="shared" si="0"/>
        <v>12.7</v>
      </c>
      <c r="M15" s="47">
        <f t="shared" si="0"/>
        <v>13.97</v>
      </c>
      <c r="N15" s="47">
        <f t="shared" si="0"/>
        <v>15.24</v>
      </c>
      <c r="O15" s="47">
        <f t="shared" si="0"/>
        <v>16.5</v>
      </c>
      <c r="P15" s="47">
        <f t="shared" si="0"/>
        <v>17.770000000000003</v>
      </c>
      <c r="Q15" s="47">
        <f t="shared" si="0"/>
        <v>19.040000000000003</v>
      </c>
      <c r="R15" s="47">
        <f t="shared" si="0"/>
        <v>19.680000000000003</v>
      </c>
    </row>
    <row r="16" spans="1:18" ht="15" customHeight="1" x14ac:dyDescent="0.15">
      <c r="A16" s="146"/>
      <c r="B16" s="44">
        <v>12</v>
      </c>
      <c r="C16" s="47">
        <f t="shared" si="1"/>
        <v>1.39</v>
      </c>
      <c r="D16" s="47">
        <f t="shared" si="0"/>
        <v>2.7699999999999996</v>
      </c>
      <c r="E16" s="47">
        <f t="shared" si="0"/>
        <v>4.16</v>
      </c>
      <c r="F16" s="47">
        <f t="shared" si="0"/>
        <v>5.54</v>
      </c>
      <c r="G16" s="47">
        <f t="shared" si="0"/>
        <v>6.93</v>
      </c>
      <c r="H16" s="47">
        <f t="shared" si="0"/>
        <v>8.31</v>
      </c>
      <c r="I16" s="47">
        <f t="shared" si="0"/>
        <v>9.6999999999999993</v>
      </c>
      <c r="J16" s="47">
        <f t="shared" si="0"/>
        <v>11.08</v>
      </c>
      <c r="K16" s="47">
        <f t="shared" si="0"/>
        <v>12.47</v>
      </c>
      <c r="L16" s="47">
        <f t="shared" si="0"/>
        <v>13.85</v>
      </c>
      <c r="M16" s="47">
        <f t="shared" si="0"/>
        <v>15.24</v>
      </c>
      <c r="N16" s="47">
        <f t="shared" si="0"/>
        <v>16.62</v>
      </c>
      <c r="O16" s="47">
        <f t="shared" si="0"/>
        <v>18</v>
      </c>
      <c r="P16" s="47">
        <f t="shared" si="0"/>
        <v>19.39</v>
      </c>
      <c r="Q16" s="47">
        <f t="shared" si="0"/>
        <v>20.770000000000003</v>
      </c>
      <c r="R16" s="47">
        <f t="shared" si="0"/>
        <v>21.470000000000002</v>
      </c>
    </row>
    <row r="17" spans="1:18" ht="15" customHeight="1" x14ac:dyDescent="0.15">
      <c r="A17" s="146"/>
      <c r="B17" s="44">
        <v>13</v>
      </c>
      <c r="C17" s="47">
        <f t="shared" si="1"/>
        <v>1.5</v>
      </c>
      <c r="D17" s="47">
        <f t="shared" si="0"/>
        <v>3</v>
      </c>
      <c r="E17" s="47">
        <f t="shared" si="0"/>
        <v>4.5</v>
      </c>
      <c r="F17" s="47">
        <f t="shared" si="0"/>
        <v>6</v>
      </c>
      <c r="G17" s="47">
        <f t="shared" si="0"/>
        <v>7.5</v>
      </c>
      <c r="H17" s="47">
        <f t="shared" si="0"/>
        <v>9</v>
      </c>
      <c r="I17" s="47">
        <f t="shared" si="0"/>
        <v>10.5</v>
      </c>
      <c r="J17" s="47">
        <f t="shared" si="0"/>
        <v>12</v>
      </c>
      <c r="K17" s="47">
        <f t="shared" si="0"/>
        <v>13.5</v>
      </c>
      <c r="L17" s="47">
        <f t="shared" si="0"/>
        <v>15</v>
      </c>
      <c r="M17" s="47">
        <f t="shared" si="0"/>
        <v>16.5</v>
      </c>
      <c r="N17" s="47">
        <f t="shared" si="0"/>
        <v>18</v>
      </c>
      <c r="O17" s="47">
        <f t="shared" si="0"/>
        <v>19.5</v>
      </c>
      <c r="P17" s="47">
        <f t="shared" si="0"/>
        <v>21</v>
      </c>
      <c r="Q17" s="47">
        <f t="shared" si="0"/>
        <v>22.5</v>
      </c>
      <c r="R17" s="47">
        <f t="shared" si="0"/>
        <v>23.25</v>
      </c>
    </row>
    <row r="18" spans="1:18" ht="15" customHeight="1" x14ac:dyDescent="0.15">
      <c r="A18" s="146"/>
      <c r="B18" s="44">
        <v>14</v>
      </c>
      <c r="C18" s="47">
        <f t="shared" si="1"/>
        <v>1.62</v>
      </c>
      <c r="D18" s="47">
        <f t="shared" si="0"/>
        <v>3.2399999999999998</v>
      </c>
      <c r="E18" s="47">
        <f t="shared" si="0"/>
        <v>4.8499999999999996</v>
      </c>
      <c r="F18" s="47">
        <f t="shared" si="0"/>
        <v>6.47</v>
      </c>
      <c r="G18" s="47">
        <f t="shared" si="0"/>
        <v>8.08</v>
      </c>
      <c r="H18" s="47">
        <f t="shared" si="0"/>
        <v>9.6999999999999993</v>
      </c>
      <c r="I18" s="47">
        <f t="shared" si="0"/>
        <v>11.31</v>
      </c>
      <c r="J18" s="47">
        <f t="shared" si="0"/>
        <v>12.93</v>
      </c>
      <c r="K18" s="47">
        <f t="shared" si="0"/>
        <v>14.54</v>
      </c>
      <c r="L18" s="47">
        <f t="shared" si="0"/>
        <v>16.16</v>
      </c>
      <c r="M18" s="47">
        <f t="shared" si="0"/>
        <v>17.770000000000003</v>
      </c>
      <c r="N18" s="47">
        <f t="shared" si="0"/>
        <v>19.39</v>
      </c>
      <c r="O18" s="47">
        <f t="shared" si="0"/>
        <v>21</v>
      </c>
      <c r="P18" s="47">
        <f t="shared" si="0"/>
        <v>22.62</v>
      </c>
      <c r="Q18" s="47">
        <f t="shared" si="0"/>
        <v>24.240000000000002</v>
      </c>
      <c r="R18" s="47">
        <f t="shared" si="0"/>
        <v>25.040000000000003</v>
      </c>
    </row>
    <row r="19" spans="1:18" ht="15" customHeight="1" x14ac:dyDescent="0.15">
      <c r="A19" s="146"/>
      <c r="B19" s="44">
        <v>15</v>
      </c>
      <c r="C19" s="47">
        <f t="shared" si="1"/>
        <v>1.74</v>
      </c>
      <c r="D19" s="47">
        <f t="shared" si="0"/>
        <v>3.4699999999999998</v>
      </c>
      <c r="E19" s="47">
        <f t="shared" si="0"/>
        <v>5.2</v>
      </c>
      <c r="F19" s="47">
        <f t="shared" si="0"/>
        <v>6.93</v>
      </c>
      <c r="G19" s="47">
        <f t="shared" si="0"/>
        <v>8.66</v>
      </c>
      <c r="H19" s="47">
        <f t="shared" si="0"/>
        <v>10.39</v>
      </c>
      <c r="I19" s="47">
        <f t="shared" si="0"/>
        <v>12.12</v>
      </c>
      <c r="J19" s="47">
        <f t="shared" si="0"/>
        <v>13.85</v>
      </c>
      <c r="K19" s="47">
        <f t="shared" si="0"/>
        <v>15.58</v>
      </c>
      <c r="L19" s="47">
        <f t="shared" si="0"/>
        <v>17.310000000000002</v>
      </c>
      <c r="M19" s="47">
        <f t="shared" si="0"/>
        <v>19.040000000000003</v>
      </c>
      <c r="N19" s="47">
        <f t="shared" si="0"/>
        <v>20.770000000000003</v>
      </c>
      <c r="O19" s="47">
        <f t="shared" si="0"/>
        <v>22.5</v>
      </c>
      <c r="P19" s="47">
        <f t="shared" si="0"/>
        <v>24.240000000000002</v>
      </c>
      <c r="Q19" s="47">
        <f t="shared" si="0"/>
        <v>25.970000000000002</v>
      </c>
      <c r="R19" s="47">
        <f t="shared" si="0"/>
        <v>26.830000000000002</v>
      </c>
    </row>
    <row r="20" spans="1:18" ht="15" customHeight="1" x14ac:dyDescent="0.15">
      <c r="A20" s="147"/>
      <c r="B20" s="45">
        <v>16</v>
      </c>
      <c r="C20" s="48">
        <f t="shared" si="1"/>
        <v>1.85</v>
      </c>
      <c r="D20" s="48">
        <f t="shared" si="0"/>
        <v>3.6999999999999997</v>
      </c>
      <c r="E20" s="48">
        <f t="shared" si="0"/>
        <v>5.54</v>
      </c>
      <c r="F20" s="48">
        <f t="shared" si="0"/>
        <v>7.39</v>
      </c>
      <c r="G20" s="48">
        <f t="shared" si="0"/>
        <v>9.24</v>
      </c>
      <c r="H20" s="48">
        <f t="shared" si="0"/>
        <v>11.08</v>
      </c>
      <c r="I20" s="48">
        <f t="shared" si="0"/>
        <v>12.93</v>
      </c>
      <c r="J20" s="48">
        <f t="shared" si="0"/>
        <v>14.77</v>
      </c>
      <c r="K20" s="48">
        <f t="shared" si="0"/>
        <v>16.62</v>
      </c>
      <c r="L20" s="48">
        <f t="shared" si="0"/>
        <v>18.470000000000002</v>
      </c>
      <c r="M20" s="48">
        <f t="shared" si="0"/>
        <v>20.310000000000002</v>
      </c>
      <c r="N20" s="48">
        <f t="shared" si="0"/>
        <v>22.16</v>
      </c>
      <c r="O20" s="48">
        <f t="shared" si="0"/>
        <v>24</v>
      </c>
      <c r="P20" s="48">
        <f t="shared" si="0"/>
        <v>25.85</v>
      </c>
      <c r="Q20" s="48">
        <f t="shared" si="0"/>
        <v>27.700000000000003</v>
      </c>
      <c r="R20" s="48">
        <f t="shared" si="0"/>
        <v>28.62</v>
      </c>
    </row>
  </sheetData>
  <mergeCells count="3">
    <mergeCell ref="C3:R3"/>
    <mergeCell ref="A5:A20"/>
    <mergeCell ref="A3:B4"/>
  </mergeCells>
  <phoneticPr fontId="2"/>
  <conditionalFormatting sqref="C5:R20">
    <cfRule type="cellIs" dxfId="0" priority="1" operator="greaterThanOrEqual">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33"/>
  <sheetViews>
    <sheetView workbookViewId="0">
      <selection activeCell="D18" sqref="D18"/>
    </sheetView>
  </sheetViews>
  <sheetFormatPr defaultRowHeight="13.5" x14ac:dyDescent="0.15"/>
  <cols>
    <col min="1" max="1" width="15.125" bestFit="1" customWidth="1"/>
    <col min="2" max="2" width="17.25" bestFit="1" customWidth="1"/>
    <col min="3" max="3" width="11" bestFit="1" customWidth="1"/>
    <col min="4" max="4" width="22.5" bestFit="1" customWidth="1"/>
    <col min="5" max="5" width="34.875" bestFit="1" customWidth="1"/>
    <col min="6" max="6" width="11" bestFit="1" customWidth="1"/>
    <col min="8" max="8" width="23.625" bestFit="1" customWidth="1"/>
    <col min="10" max="10" width="23.625" bestFit="1" customWidth="1"/>
  </cols>
  <sheetData>
    <row r="3" spans="1:8" ht="14.25" thickBot="1" x14ac:dyDescent="0.2">
      <c r="A3" s="7" t="s">
        <v>58</v>
      </c>
      <c r="B3" s="7" t="s">
        <v>28</v>
      </c>
      <c r="D3" s="7" t="s">
        <v>15</v>
      </c>
      <c r="E3" s="7" t="s">
        <v>38</v>
      </c>
      <c r="H3" s="7" t="s">
        <v>13</v>
      </c>
    </row>
    <row r="4" spans="1:8" ht="14.25" thickBot="1" x14ac:dyDescent="0.2">
      <c r="A4" s="8" t="s">
        <v>55</v>
      </c>
      <c r="B4" s="8" t="s">
        <v>120</v>
      </c>
      <c r="D4" s="8" t="s">
        <v>119</v>
      </c>
      <c r="E4" s="6" t="s">
        <v>119</v>
      </c>
      <c r="H4" s="8" t="s">
        <v>14</v>
      </c>
    </row>
    <row r="5" spans="1:8" ht="14.25" thickBot="1" x14ac:dyDescent="0.2">
      <c r="A5" s="10" t="s">
        <v>56</v>
      </c>
      <c r="B5" s="9" t="s">
        <v>121</v>
      </c>
      <c r="D5" s="10" t="s">
        <v>16</v>
      </c>
      <c r="E5" s="11" t="s">
        <v>95</v>
      </c>
      <c r="F5" s="3">
        <v>154000</v>
      </c>
      <c r="G5" s="14"/>
      <c r="H5" s="10" t="s">
        <v>20</v>
      </c>
    </row>
    <row r="6" spans="1:8" ht="14.25" thickBot="1" x14ac:dyDescent="0.2">
      <c r="A6" s="9" t="s">
        <v>57</v>
      </c>
      <c r="D6" s="10" t="s">
        <v>17</v>
      </c>
      <c r="E6" s="12" t="s">
        <v>110</v>
      </c>
      <c r="F6" s="5">
        <v>179700</v>
      </c>
      <c r="G6" s="14"/>
      <c r="H6" s="10" t="s">
        <v>21</v>
      </c>
    </row>
    <row r="7" spans="1:8" ht="14.25" thickBot="1" x14ac:dyDescent="0.2">
      <c r="B7" s="6" t="s">
        <v>125</v>
      </c>
      <c r="D7" s="10" t="s">
        <v>18</v>
      </c>
      <c r="E7" s="14"/>
      <c r="F7" s="14"/>
      <c r="G7" s="14"/>
      <c r="H7" s="10" t="s">
        <v>22</v>
      </c>
    </row>
    <row r="8" spans="1:8" ht="14.25" thickBot="1" x14ac:dyDescent="0.2">
      <c r="B8" s="8" t="s">
        <v>32</v>
      </c>
      <c r="D8" s="9" t="s">
        <v>19</v>
      </c>
      <c r="E8" s="15" t="s">
        <v>40</v>
      </c>
      <c r="F8" s="14"/>
      <c r="G8" s="14"/>
      <c r="H8" s="10" t="s">
        <v>23</v>
      </c>
    </row>
    <row r="9" spans="1:8" x14ac:dyDescent="0.15">
      <c r="B9" s="10" t="s">
        <v>29</v>
      </c>
      <c r="E9" s="2" t="s">
        <v>111</v>
      </c>
      <c r="F9" s="3">
        <v>256700</v>
      </c>
      <c r="H9" s="10" t="s">
        <v>24</v>
      </c>
    </row>
    <row r="10" spans="1:8" ht="14.25" thickBot="1" x14ac:dyDescent="0.2">
      <c r="A10" s="7" t="s">
        <v>81</v>
      </c>
      <c r="B10" s="10" t="s">
        <v>30</v>
      </c>
      <c r="E10" s="13" t="s">
        <v>112</v>
      </c>
      <c r="F10" s="20">
        <v>320900</v>
      </c>
      <c r="G10" s="14"/>
      <c r="H10" s="10" t="s">
        <v>25</v>
      </c>
    </row>
    <row r="11" spans="1:8" ht="14.25" thickBot="1" x14ac:dyDescent="0.2">
      <c r="A11" s="2" t="s">
        <v>82</v>
      </c>
      <c r="B11" s="9" t="s">
        <v>31</v>
      </c>
      <c r="E11" s="13" t="s">
        <v>113</v>
      </c>
      <c r="F11" s="20">
        <v>359400</v>
      </c>
      <c r="H11" s="10" t="s">
        <v>26</v>
      </c>
    </row>
    <row r="12" spans="1:8" x14ac:dyDescent="0.15">
      <c r="A12" s="10" t="s">
        <v>83</v>
      </c>
      <c r="B12" s="13"/>
      <c r="E12" s="13" t="s">
        <v>114</v>
      </c>
      <c r="F12" s="20">
        <v>397900</v>
      </c>
      <c r="G12" s="14"/>
      <c r="H12" s="10" t="s">
        <v>27</v>
      </c>
    </row>
    <row r="13" spans="1:8" ht="14.25" thickBot="1" x14ac:dyDescent="0.2">
      <c r="A13" s="9" t="s">
        <v>84</v>
      </c>
      <c r="B13" s="6" t="s">
        <v>121</v>
      </c>
      <c r="E13" s="13" t="s">
        <v>115</v>
      </c>
      <c r="F13" s="20">
        <v>449200</v>
      </c>
      <c r="H13" s="10"/>
    </row>
    <row r="14" spans="1:8" ht="14.25" thickBot="1" x14ac:dyDescent="0.2">
      <c r="B14" s="8" t="s">
        <v>33</v>
      </c>
      <c r="E14" s="4" t="s">
        <v>116</v>
      </c>
      <c r="F14" s="5">
        <v>513500</v>
      </c>
      <c r="G14" s="14"/>
      <c r="H14" s="10"/>
    </row>
    <row r="15" spans="1:8" ht="14.25" thickBot="1" x14ac:dyDescent="0.2">
      <c r="A15" s="7" t="s">
        <v>87</v>
      </c>
      <c r="B15" s="10" t="s">
        <v>34</v>
      </c>
      <c r="E15" s="14"/>
      <c r="F15" s="14"/>
      <c r="G15" s="14"/>
      <c r="H15" s="10"/>
    </row>
    <row r="16" spans="1:8" ht="14.25" thickBot="1" x14ac:dyDescent="0.2">
      <c r="A16" s="8" t="s">
        <v>86</v>
      </c>
      <c r="B16" s="10" t="s">
        <v>35</v>
      </c>
      <c r="E16" s="15" t="s">
        <v>41</v>
      </c>
      <c r="F16" s="14"/>
      <c r="G16" s="14"/>
      <c r="H16" s="10"/>
    </row>
    <row r="17" spans="1:8" ht="14.25" thickBot="1" x14ac:dyDescent="0.2">
      <c r="A17" s="9" t="s">
        <v>85</v>
      </c>
      <c r="B17" s="10" t="s">
        <v>36</v>
      </c>
      <c r="E17" s="2" t="s">
        <v>111</v>
      </c>
      <c r="F17" s="3">
        <v>256700</v>
      </c>
      <c r="G17" s="14"/>
      <c r="H17" s="10"/>
    </row>
    <row r="18" spans="1:8" ht="14.25" thickBot="1" x14ac:dyDescent="0.2">
      <c r="B18" s="10" t="s">
        <v>37</v>
      </c>
      <c r="E18" s="4" t="s">
        <v>112</v>
      </c>
      <c r="F18" s="5">
        <v>320900</v>
      </c>
      <c r="G18" s="14"/>
      <c r="H18" s="9"/>
    </row>
    <row r="19" spans="1:8" ht="14.25" thickBot="1" x14ac:dyDescent="0.2">
      <c r="A19" s="7" t="s">
        <v>92</v>
      </c>
      <c r="B19" s="9" t="s">
        <v>54</v>
      </c>
      <c r="E19" s="14"/>
      <c r="F19" s="14"/>
      <c r="G19" s="14"/>
    </row>
    <row r="20" spans="1:8" ht="14.25" thickBot="1" x14ac:dyDescent="0.2">
      <c r="A20" s="8" t="s">
        <v>94</v>
      </c>
      <c r="E20" s="15" t="s">
        <v>42</v>
      </c>
      <c r="F20" s="14"/>
      <c r="G20" s="14"/>
    </row>
    <row r="21" spans="1:8" ht="14.25" thickBot="1" x14ac:dyDescent="0.2">
      <c r="A21" s="9" t="s">
        <v>93</v>
      </c>
      <c r="E21" s="2" t="s">
        <v>113</v>
      </c>
      <c r="F21" s="3">
        <v>359400</v>
      </c>
      <c r="G21" s="14"/>
    </row>
    <row r="22" spans="1:8" ht="14.25" thickBot="1" x14ac:dyDescent="0.2">
      <c r="E22" s="4" t="s">
        <v>114</v>
      </c>
      <c r="F22" s="5">
        <v>397900</v>
      </c>
      <c r="G22" s="14"/>
    </row>
    <row r="23" spans="1:8" x14ac:dyDescent="0.15">
      <c r="E23" s="14"/>
      <c r="F23" s="14"/>
      <c r="G23" s="14"/>
    </row>
    <row r="24" spans="1:8" ht="14.25" thickBot="1" x14ac:dyDescent="0.2">
      <c r="E24" s="15" t="s">
        <v>43</v>
      </c>
      <c r="F24" s="14"/>
      <c r="G24" s="14"/>
    </row>
    <row r="25" spans="1:8" x14ac:dyDescent="0.15">
      <c r="E25" s="2" t="s">
        <v>117</v>
      </c>
      <c r="F25" s="3">
        <v>449200</v>
      </c>
      <c r="G25" s="14"/>
      <c r="H25" s="14"/>
    </row>
    <row r="26" spans="1:8" ht="14.25" thickBot="1" x14ac:dyDescent="0.2">
      <c r="E26" s="4" t="s">
        <v>118</v>
      </c>
      <c r="F26" s="5">
        <v>513500</v>
      </c>
      <c r="G26" s="14"/>
    </row>
    <row r="28" spans="1:8" ht="14.25" thickBot="1" x14ac:dyDescent="0.2">
      <c r="A28" t="s">
        <v>39</v>
      </c>
    </row>
    <row r="29" spans="1:8" ht="14.25" thickBot="1" x14ac:dyDescent="0.2">
      <c r="A29" s="2"/>
      <c r="C29" s="11" t="s">
        <v>64</v>
      </c>
      <c r="D29" s="11" t="s">
        <v>67</v>
      </c>
      <c r="E29" s="3" t="s">
        <v>65</v>
      </c>
    </row>
    <row r="30" spans="1:8" ht="14.25" thickBot="1" x14ac:dyDescent="0.2">
      <c r="A30" s="13" t="s">
        <v>62</v>
      </c>
      <c r="B30" s="11" t="s">
        <v>63</v>
      </c>
      <c r="C30" s="21">
        <f>TIME(雇用予定調書!M14,雇用予定調書!P14,0)</f>
        <v>0</v>
      </c>
      <c r="D30" s="22">
        <f>雇用予定調書!E15/24/60</f>
        <v>0</v>
      </c>
      <c r="E30" s="23">
        <f>C30-B31-D30</f>
        <v>0</v>
      </c>
    </row>
    <row r="31" spans="1:8" ht="14.25" thickBot="1" x14ac:dyDescent="0.2">
      <c r="A31" s="2"/>
      <c r="B31" s="21">
        <f>TIME(雇用予定調書!E14,雇用予定調書!I14,0)</f>
        <v>0</v>
      </c>
      <c r="C31" s="11" t="s">
        <v>71</v>
      </c>
      <c r="D31" s="11" t="s">
        <v>65</v>
      </c>
      <c r="E31" s="11" t="s">
        <v>72</v>
      </c>
      <c r="F31" s="3" t="s">
        <v>73</v>
      </c>
    </row>
    <row r="32" spans="1:8" ht="14.25" thickBot="1" x14ac:dyDescent="0.2">
      <c r="A32" s="4" t="s">
        <v>68</v>
      </c>
      <c r="B32" s="11" t="s">
        <v>96</v>
      </c>
      <c r="C32" s="12" t="e">
        <f>((B33/16)/7.75)</f>
        <v>#N/A</v>
      </c>
      <c r="D32" s="12">
        <f>雇用予定調書!M15*24</f>
        <v>0</v>
      </c>
      <c r="E32" s="12">
        <f>雇用予定調書!E16</f>
        <v>0</v>
      </c>
      <c r="F32" s="5" t="e">
        <f>ROUNDUP(C32*D32*E32,0)</f>
        <v>#N/A</v>
      </c>
    </row>
    <row r="33" spans="2:2" ht="14.25" thickBot="1" x14ac:dyDescent="0.2">
      <c r="B33" s="12" t="e">
        <f>VLOOKUP(雇用予定調書!E13,Sheet2!E4:F26,2,FALSE)</f>
        <v>#N/A</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18</vt:i4>
      </vt:variant>
    </vt:vector>
  </HeadingPairs>
  <TitlesOfParts>
    <vt:vector size="21" baseType="lpstr">
      <vt:lpstr>雇用予定調書</vt:lpstr>
      <vt:lpstr>Sheet1</vt:lpstr>
      <vt:lpstr>Sheet2</vt:lpstr>
      <vt:lpstr>雇用予定調書!Print_Area</vt:lpstr>
      <vt:lpstr>リサーチ・アシスタント</vt:lpstr>
      <vt:lpstr>学部</vt:lpstr>
      <vt:lpstr>教授相当</vt:lpstr>
      <vt:lpstr>雇用財源補助金名</vt:lpstr>
      <vt:lpstr>准教授相当</vt:lpstr>
      <vt:lpstr>助教相当</vt:lpstr>
      <vt:lpstr>職位</vt:lpstr>
      <vt:lpstr>職種</vt:lpstr>
      <vt:lpstr>大学院博士後期課程相当</vt:lpstr>
      <vt:lpstr>大学院博士前期課程相当</vt:lpstr>
      <vt:lpstr>Sheet2!都市環境学部</vt:lpstr>
      <vt:lpstr>都市環境学部</vt:lpstr>
      <vt:lpstr>特任教授</vt:lpstr>
      <vt:lpstr>特任研究員</vt:lpstr>
      <vt:lpstr>特任准教授</vt:lpstr>
      <vt:lpstr>特任助教</vt:lpstr>
      <vt:lpstr>理学部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jimu</dc:creator>
  <cp:lastModifiedBy>前川由紀子</cp:lastModifiedBy>
  <cp:lastPrinted>2020-07-21T10:00:20Z</cp:lastPrinted>
  <dcterms:created xsi:type="dcterms:W3CDTF">2018-09-10T02:50:45Z</dcterms:created>
  <dcterms:modified xsi:type="dcterms:W3CDTF">2020-07-22T06:22:55Z</dcterms:modified>
</cp:coreProperties>
</file>