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33.86.102.32\shiyomu\2020 庶務係\41 裁量労働制\【重要】裁量労働制の運用適正化について（通知）\(5)教員宛て送付資料\"/>
    </mc:Choice>
  </mc:AlternateContent>
  <xr:revisionPtr revIDLastSave="0" documentId="13_ncr:1_{4BFDEE4D-3BE7-4FE7-AB13-6BF74640FD66}" xr6:coauthVersionLast="45" xr6:coauthVersionMax="45" xr10:uidLastSave="{00000000-0000-0000-0000-000000000000}"/>
  <bookViews>
    <workbookView xWindow="735" yWindow="735" windowWidth="25935" windowHeight="14670" tabRatio="787" firstSheet="1" activeTab="2" xr2:uid="{00000000-000D-0000-FFFF-FFFF00000000}"/>
  </bookViews>
  <sheets>
    <sheet name="所属コード" sheetId="122" state="hidden" r:id="rId1"/>
    <sheet name="記入例" sheetId="107" r:id="rId2"/>
    <sheet name="氏名・職・所属入力シート（必須）" sheetId="80" r:id="rId3"/>
    <sheet name="2020.4" sheetId="108" r:id="rId4"/>
    <sheet name="2020.5" sheetId="111" r:id="rId5"/>
    <sheet name="2020.6" sheetId="112" r:id="rId6"/>
    <sheet name="2020.7" sheetId="113" r:id="rId7"/>
    <sheet name="2020.8" sheetId="114" r:id="rId8"/>
    <sheet name="2020.9" sheetId="115" r:id="rId9"/>
    <sheet name="2020.10" sheetId="116" r:id="rId10"/>
    <sheet name="2020.11" sheetId="117" r:id="rId11"/>
    <sheet name="2020.12" sheetId="118" r:id="rId12"/>
    <sheet name="2021.1" sheetId="119" r:id="rId13"/>
    <sheet name="2021.2" sheetId="120" r:id="rId14"/>
    <sheet name="2021.3" sheetId="121" r:id="rId15"/>
  </sheets>
  <definedNames>
    <definedName name="_xlnm.Print_Area" localSheetId="9">'2020.10'!$A$1:$O$50</definedName>
    <definedName name="_xlnm.Print_Area" localSheetId="10">'2020.11'!$A$1:$O$50</definedName>
    <definedName name="_xlnm.Print_Area" localSheetId="11">'2020.12'!$A$1:$O$50</definedName>
    <definedName name="_xlnm.Print_Area" localSheetId="3">'2020.4'!$A$1:$O$50</definedName>
    <definedName name="_xlnm.Print_Area" localSheetId="4">'2020.5'!$A$1:$O$50</definedName>
    <definedName name="_xlnm.Print_Area" localSheetId="5">'2020.6'!$A$1:$O$50</definedName>
    <definedName name="_xlnm.Print_Area" localSheetId="6">'2020.7'!$A$1:$O$50</definedName>
    <definedName name="_xlnm.Print_Area" localSheetId="7">'2020.8'!$A$1:$O$50</definedName>
    <definedName name="_xlnm.Print_Area" localSheetId="8">'2020.9'!$A$1:$O$50</definedName>
    <definedName name="_xlnm.Print_Area" localSheetId="12">'2021.1'!$A$1:$O$50</definedName>
    <definedName name="_xlnm.Print_Area" localSheetId="13">'2021.2'!$A$1:$O$50</definedName>
    <definedName name="_xlnm.Print_Area" localSheetId="14">'2021.3'!$A$1:$O$50</definedName>
    <definedName name="_xlnm.Print_Area" localSheetId="1">記入例!$A$1:$O$50</definedName>
    <definedName name="_xlnm.Print_Area" localSheetId="2">'氏名・職・所属入力シート（必須）'!$A$1:$J$11</definedName>
    <definedName name="オープンユニバーシティ">所属コード!#REF!</definedName>
    <definedName name="システムデザイン学部">所属コード!$F$2:$F$7</definedName>
    <definedName name="学術情報基盤センター">所属コード!$J$2:$J$7</definedName>
    <definedName name="学生サポートセンター">所属コード!$K$2:$K$5</definedName>
    <definedName name="経済経営学部">所属コード!$B$2:$B$7</definedName>
    <definedName name="健康福祉学部">所属コード!$G$2:$G$7</definedName>
    <definedName name="国際センター">所属コード!$I$2:$I$7</definedName>
    <definedName name="産業技術大学院大学">所属コード!$K$2:$K$7</definedName>
    <definedName name="人文社会学部">所属コード!$A$2:$A$7</definedName>
    <definedName name="大学教育センター">所属コード!$H$2:$H$7</definedName>
    <definedName name="都市環境学部">所属コード!$E$2:$E$7</definedName>
    <definedName name="法学部">所属コード!$C$2:$C$7</definedName>
    <definedName name="理学部">所属コード!$D$2:$D$7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07" l="1"/>
  <c r="J5" i="107"/>
  <c r="F5" i="107"/>
  <c r="C5" i="107"/>
  <c r="I6" i="121" l="1"/>
  <c r="C6" i="121"/>
  <c r="I6" i="120"/>
  <c r="C6" i="120"/>
  <c r="I6" i="119"/>
  <c r="C6" i="119"/>
  <c r="I6" i="118"/>
  <c r="C6" i="118"/>
  <c r="I6" i="117"/>
  <c r="C6" i="117"/>
  <c r="I6" i="116"/>
  <c r="C6" i="116"/>
  <c r="I6" i="115"/>
  <c r="C6" i="115"/>
  <c r="I6" i="114"/>
  <c r="C6" i="114"/>
  <c r="I6" i="113"/>
  <c r="C6" i="113"/>
  <c r="I6" i="112"/>
  <c r="C6" i="112"/>
  <c r="I6" i="111"/>
  <c r="C6" i="111"/>
  <c r="C6" i="108"/>
  <c r="J5" i="121"/>
  <c r="F5" i="121"/>
  <c r="C5" i="121"/>
  <c r="J5" i="120"/>
  <c r="F5" i="120"/>
  <c r="C5" i="120"/>
  <c r="J5" i="119"/>
  <c r="F5" i="119"/>
  <c r="C5" i="119"/>
  <c r="J5" i="118"/>
  <c r="F5" i="118"/>
  <c r="C5" i="118"/>
  <c r="J5" i="117"/>
  <c r="F5" i="117"/>
  <c r="C5" i="117"/>
  <c r="J5" i="116"/>
  <c r="F5" i="116"/>
  <c r="C5" i="116"/>
  <c r="J5" i="115"/>
  <c r="F5" i="115"/>
  <c r="C5" i="115"/>
  <c r="J5" i="114"/>
  <c r="F5" i="114"/>
  <c r="C5" i="114"/>
  <c r="J5" i="113"/>
  <c r="F5" i="113"/>
  <c r="C5" i="113"/>
  <c r="J5" i="112"/>
  <c r="F5" i="112"/>
  <c r="C5" i="112"/>
  <c r="J5" i="111"/>
  <c r="F5" i="111"/>
  <c r="C5" i="111"/>
  <c r="I6" i="108"/>
  <c r="J5" i="108"/>
  <c r="C5" i="108"/>
  <c r="F5" i="108"/>
  <c r="AV41" i="121" l="1"/>
  <c r="AR41" i="121" s="1"/>
  <c r="AL41" i="121"/>
  <c r="AK41" i="121"/>
  <c r="AJ41" i="121"/>
  <c r="AN41" i="121" s="1"/>
  <c r="AC41" i="121"/>
  <c r="AV40" i="121"/>
  <c r="AR40" i="121" s="1"/>
  <c r="AL40" i="121"/>
  <c r="AK40" i="121"/>
  <c r="AJ40" i="121"/>
  <c r="AN40" i="121" s="1"/>
  <c r="AP40" i="121" s="1"/>
  <c r="AC40" i="121"/>
  <c r="AL39" i="121"/>
  <c r="AK39" i="121" s="1"/>
  <c r="AL38" i="121"/>
  <c r="AK38" i="121" s="1"/>
  <c r="AL37" i="121"/>
  <c r="AK37" i="121" s="1"/>
  <c r="AJ37" i="121"/>
  <c r="AV36" i="121"/>
  <c r="AQ36" i="121" s="1"/>
  <c r="AL36" i="121"/>
  <c r="AK36" i="121"/>
  <c r="AJ36" i="121"/>
  <c r="AN36" i="121" s="1"/>
  <c r="AC36" i="121"/>
  <c r="AV35" i="121"/>
  <c r="AR35" i="121" s="1"/>
  <c r="AQ35" i="121"/>
  <c r="AL35" i="121"/>
  <c r="AK35" i="121"/>
  <c r="AJ35" i="121"/>
  <c r="AN35" i="121"/>
  <c r="AP35" i="121" s="1"/>
  <c r="AC35" i="121"/>
  <c r="AV34" i="121"/>
  <c r="AQ34" i="121" s="1"/>
  <c r="AL34" i="121"/>
  <c r="AK34" i="121"/>
  <c r="AJ34" i="121"/>
  <c r="AN34" i="121"/>
  <c r="AC34" i="121"/>
  <c r="AL33" i="121"/>
  <c r="AK33" i="121"/>
  <c r="AJ33" i="121"/>
  <c r="AN33" i="121"/>
  <c r="AP33" i="121" s="1"/>
  <c r="AL32" i="121"/>
  <c r="AL31" i="121"/>
  <c r="AL30" i="121"/>
  <c r="AV29" i="121"/>
  <c r="AL29" i="121"/>
  <c r="AK29" i="121"/>
  <c r="AJ29" i="121"/>
  <c r="AN29" i="121"/>
  <c r="AP29" i="121" s="1"/>
  <c r="AC29" i="121"/>
  <c r="AV28" i="121"/>
  <c r="AQ28" i="121"/>
  <c r="AL28" i="121"/>
  <c r="AK28" i="121"/>
  <c r="AJ28" i="121"/>
  <c r="AN28" i="121" s="1"/>
  <c r="AC28" i="121"/>
  <c r="AV27" i="121"/>
  <c r="AL27" i="121"/>
  <c r="AK27" i="121"/>
  <c r="AJ27" i="121"/>
  <c r="AN27" i="121" s="1"/>
  <c r="AC27" i="121"/>
  <c r="AL26" i="121"/>
  <c r="AL25" i="121"/>
  <c r="AK25" i="121"/>
  <c r="AL24" i="121"/>
  <c r="AK24" i="121" s="1"/>
  <c r="AJ24" i="121"/>
  <c r="AL23" i="121"/>
  <c r="AK23" i="121" s="1"/>
  <c r="AV22" i="121"/>
  <c r="AL22" i="121"/>
  <c r="AK22" i="121"/>
  <c r="AJ22" i="121"/>
  <c r="AN22" i="121" s="1"/>
  <c r="AP22" i="121" s="1"/>
  <c r="AC22" i="121"/>
  <c r="AL21" i="121"/>
  <c r="AK21" i="121"/>
  <c r="AV20" i="121"/>
  <c r="AL20" i="121"/>
  <c r="AK20" i="121"/>
  <c r="AJ20" i="121"/>
  <c r="AN20" i="121" s="1"/>
  <c r="AC20" i="121"/>
  <c r="AL19" i="121"/>
  <c r="AK19" i="121"/>
  <c r="AL18" i="121"/>
  <c r="AK18" i="121" s="1"/>
  <c r="AL17" i="121"/>
  <c r="AK17" i="121" s="1"/>
  <c r="AL16" i="121"/>
  <c r="AK16" i="121"/>
  <c r="AJ16" i="121"/>
  <c r="AN16" i="121" s="1"/>
  <c r="AV15" i="121"/>
  <c r="AR15" i="121" s="1"/>
  <c r="AL15" i="121"/>
  <c r="AK15" i="121"/>
  <c r="AJ15" i="121"/>
  <c r="AN15" i="121" s="1"/>
  <c r="AC15" i="121"/>
  <c r="AV14" i="121"/>
  <c r="AQ14" i="121" s="1"/>
  <c r="AL14" i="121"/>
  <c r="AK14" i="121"/>
  <c r="AJ14" i="121"/>
  <c r="AN14" i="121" s="1"/>
  <c r="AP14" i="121" s="1"/>
  <c r="AC14" i="121"/>
  <c r="AV13" i="121"/>
  <c r="AQ13" i="121" s="1"/>
  <c r="AS25" i="121"/>
  <c r="A39" i="121" s="1"/>
  <c r="AL13" i="121"/>
  <c r="AK13" i="121"/>
  <c r="AJ13" i="121"/>
  <c r="AN13" i="121" s="1"/>
  <c r="AC13" i="121"/>
  <c r="AL12" i="121"/>
  <c r="AK12" i="121"/>
  <c r="B12" i="12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AL11" i="121"/>
  <c r="AK11" i="121" s="1"/>
  <c r="AS10" i="121"/>
  <c r="AT13" i="121" s="1"/>
  <c r="AV41" i="120"/>
  <c r="AQ41" i="120" s="1"/>
  <c r="AN41" i="120"/>
  <c r="AL41" i="120"/>
  <c r="AK41" i="120"/>
  <c r="AJ41" i="120"/>
  <c r="AC41" i="120"/>
  <c r="AV40" i="120"/>
  <c r="AN40" i="120"/>
  <c r="AL40" i="120"/>
  <c r="AK40" i="120"/>
  <c r="AJ40" i="120"/>
  <c r="AC40" i="120"/>
  <c r="AL39" i="120"/>
  <c r="AK39" i="120" s="1"/>
  <c r="AL38" i="120"/>
  <c r="AK38" i="120" s="1"/>
  <c r="AL37" i="120"/>
  <c r="AK37" i="120" s="1"/>
  <c r="AL36" i="120"/>
  <c r="AK36" i="120"/>
  <c r="AJ36" i="120"/>
  <c r="AN36" i="120"/>
  <c r="AP36" i="120" s="1"/>
  <c r="AL35" i="120"/>
  <c r="AV34" i="120"/>
  <c r="AL34" i="120"/>
  <c r="AK34" i="120"/>
  <c r="AJ34" i="120"/>
  <c r="AN34" i="120"/>
  <c r="AP34" i="120"/>
  <c r="AC34" i="120"/>
  <c r="AL33" i="120"/>
  <c r="AK33" i="120" s="1"/>
  <c r="AL32" i="120"/>
  <c r="AK32" i="120" s="1"/>
  <c r="AL31" i="120"/>
  <c r="AK31" i="120" s="1"/>
  <c r="AL30" i="120"/>
  <c r="AK30" i="120" s="1"/>
  <c r="AL29" i="120"/>
  <c r="AL28" i="120"/>
  <c r="AK28" i="120"/>
  <c r="AJ28" i="120"/>
  <c r="AN28" i="120"/>
  <c r="AP28" i="120" s="1"/>
  <c r="AV27" i="120"/>
  <c r="AR27" i="120" s="1"/>
  <c r="AL27" i="120"/>
  <c r="AK27" i="120"/>
  <c r="AJ27" i="120"/>
  <c r="AN27" i="120"/>
  <c r="AC27" i="120"/>
  <c r="AL26" i="120"/>
  <c r="AJ26" i="120" s="1"/>
  <c r="AL25" i="120"/>
  <c r="AL24" i="120"/>
  <c r="AK24" i="120" s="1"/>
  <c r="AL23" i="120"/>
  <c r="AK23" i="120"/>
  <c r="AJ23" i="120"/>
  <c r="AN23" i="120" s="1"/>
  <c r="AP23" i="120" s="1"/>
  <c r="AC23" i="120" s="1"/>
  <c r="AL22" i="120"/>
  <c r="AK22" i="120"/>
  <c r="AJ22" i="120"/>
  <c r="AN22" i="120" s="1"/>
  <c r="AL21" i="120"/>
  <c r="AJ21" i="120" s="1"/>
  <c r="AN21" i="120" s="1"/>
  <c r="AP21" i="120" s="1"/>
  <c r="AV20" i="120"/>
  <c r="AQ20" i="120" s="1"/>
  <c r="AL20" i="120"/>
  <c r="AK20" i="120"/>
  <c r="AJ20" i="120"/>
  <c r="AN20" i="120" s="1"/>
  <c r="AC20" i="120"/>
  <c r="AL19" i="120"/>
  <c r="AJ19" i="120" s="1"/>
  <c r="AK19" i="120"/>
  <c r="AL18" i="120"/>
  <c r="AK18" i="120" s="1"/>
  <c r="AL17" i="120"/>
  <c r="AK17" i="120" s="1"/>
  <c r="AL16" i="120"/>
  <c r="AK16" i="120" s="1"/>
  <c r="AJ16" i="120"/>
  <c r="AL15" i="120"/>
  <c r="AL14" i="120"/>
  <c r="AK14" i="120"/>
  <c r="AJ14" i="120"/>
  <c r="AN14" i="120" s="1"/>
  <c r="AL13" i="120"/>
  <c r="AK13" i="120"/>
  <c r="AJ13" i="120"/>
  <c r="AN13" i="120" s="1"/>
  <c r="AL12" i="120"/>
  <c r="AK12" i="120" s="1"/>
  <c r="B12" i="120"/>
  <c r="B13" i="120" s="1"/>
  <c r="B14" i="120" s="1"/>
  <c r="B15" i="120" s="1"/>
  <c r="B16" i="120" s="1"/>
  <c r="B17" i="120" s="1"/>
  <c r="B18" i="120" s="1"/>
  <c r="B19" i="120" s="1"/>
  <c r="B20" i="120" s="1"/>
  <c r="B21" i="120" s="1"/>
  <c r="B22" i="120" s="1"/>
  <c r="B23" i="120" s="1"/>
  <c r="B24" i="120" s="1"/>
  <c r="B25" i="120" s="1"/>
  <c r="B26" i="120" s="1"/>
  <c r="B27" i="120" s="1"/>
  <c r="B28" i="120" s="1"/>
  <c r="B29" i="120" s="1"/>
  <c r="B30" i="120" s="1"/>
  <c r="B31" i="120" s="1"/>
  <c r="B32" i="120" s="1"/>
  <c r="B33" i="120" s="1"/>
  <c r="B34" i="120" s="1"/>
  <c r="B35" i="120" s="1"/>
  <c r="B36" i="120" s="1"/>
  <c r="B37" i="120" s="1"/>
  <c r="B38" i="120" s="1"/>
  <c r="B39" i="120" s="1"/>
  <c r="B40" i="120" s="1"/>
  <c r="B41" i="120" s="1"/>
  <c r="AL11" i="120"/>
  <c r="AK11" i="120" s="1"/>
  <c r="AS10" i="120"/>
  <c r="AT13" i="120" s="1"/>
  <c r="AS25" i="120" s="1"/>
  <c r="A41" i="120" s="1"/>
  <c r="AL41" i="119"/>
  <c r="AJ41" i="119" s="1"/>
  <c r="AL40" i="119"/>
  <c r="AK40" i="119"/>
  <c r="AL39" i="119"/>
  <c r="AK39" i="119"/>
  <c r="AJ39" i="119"/>
  <c r="AL38" i="119"/>
  <c r="AK38" i="119"/>
  <c r="AJ38" i="119"/>
  <c r="AN38" i="119"/>
  <c r="AV37" i="119"/>
  <c r="AR37" i="119"/>
  <c r="AL37" i="119"/>
  <c r="AK37" i="119"/>
  <c r="AJ37" i="119"/>
  <c r="AN37" i="119"/>
  <c r="AC37" i="119"/>
  <c r="AL36" i="119"/>
  <c r="AK36" i="119" s="1"/>
  <c r="AJ36" i="119"/>
  <c r="AL35" i="119"/>
  <c r="AL34" i="119"/>
  <c r="AK34" i="119" s="1"/>
  <c r="AL33" i="119"/>
  <c r="AK33" i="119" s="1"/>
  <c r="AL32" i="119"/>
  <c r="AK32" i="119"/>
  <c r="AJ32" i="119"/>
  <c r="AN32" i="119" s="1"/>
  <c r="AP32" i="119" s="1"/>
  <c r="AL31" i="119"/>
  <c r="AV30" i="119"/>
  <c r="AL30" i="119"/>
  <c r="AK30" i="119"/>
  <c r="AJ30" i="119"/>
  <c r="AN30" i="119" s="1"/>
  <c r="AC30" i="119"/>
  <c r="AL29" i="119"/>
  <c r="AK29" i="119" s="1"/>
  <c r="AJ29" i="119"/>
  <c r="AN29" i="119" s="1"/>
  <c r="AL28" i="119"/>
  <c r="AK28" i="119" s="1"/>
  <c r="AL27" i="119"/>
  <c r="AK27" i="119" s="1"/>
  <c r="AJ27" i="119"/>
  <c r="AV26" i="119"/>
  <c r="AR26" i="119" s="1"/>
  <c r="AL26" i="119"/>
  <c r="AK26" i="119"/>
  <c r="AJ26" i="119"/>
  <c r="AN26" i="119" s="1"/>
  <c r="AP26" i="119" s="1"/>
  <c r="AC26" i="119" s="1"/>
  <c r="AS25" i="119"/>
  <c r="A41" i="119" s="1"/>
  <c r="AL25" i="119"/>
  <c r="AL24" i="119"/>
  <c r="AK24" i="119"/>
  <c r="AJ24" i="119"/>
  <c r="AN24" i="119" s="1"/>
  <c r="AP24" i="119" s="1"/>
  <c r="AL23" i="119"/>
  <c r="AK23" i="119" s="1"/>
  <c r="AL22" i="119"/>
  <c r="AJ22" i="119"/>
  <c r="AK22" i="119"/>
  <c r="AN22" i="119" s="1"/>
  <c r="AP22" i="119" s="1"/>
  <c r="AV22" i="119" s="1"/>
  <c r="AR22" i="119" s="1"/>
  <c r="AL21" i="119"/>
  <c r="AJ21" i="119" s="1"/>
  <c r="AK21" i="119"/>
  <c r="AL20" i="119"/>
  <c r="AK20" i="119" s="1"/>
  <c r="AL19" i="119"/>
  <c r="AK19" i="119"/>
  <c r="AJ19" i="119"/>
  <c r="AL18" i="119"/>
  <c r="AP18" i="119" s="1"/>
  <c r="AJ18" i="119"/>
  <c r="AN18" i="119"/>
  <c r="AK18" i="119"/>
  <c r="AL17" i="119"/>
  <c r="AK17" i="119"/>
  <c r="AJ17" i="119"/>
  <c r="AN17" i="119" s="1"/>
  <c r="AV16" i="119"/>
  <c r="AQ16" i="119" s="1"/>
  <c r="AL16" i="119"/>
  <c r="AK16" i="119"/>
  <c r="AJ16" i="119"/>
  <c r="AN16" i="119" s="1"/>
  <c r="AP16" i="119" s="1"/>
  <c r="AC16" i="119"/>
  <c r="AL15" i="119"/>
  <c r="AL14" i="119"/>
  <c r="AJ14" i="119" s="1"/>
  <c r="AL13" i="119"/>
  <c r="AL12" i="119"/>
  <c r="B12" i="119"/>
  <c r="B13" i="119"/>
  <c r="B14" i="119" s="1"/>
  <c r="B15" i="119" s="1"/>
  <c r="B16" i="119" s="1"/>
  <c r="B17" i="119" s="1"/>
  <c r="B18" i="119" s="1"/>
  <c r="B19" i="119" s="1"/>
  <c r="B20" i="119" s="1"/>
  <c r="B21" i="119" s="1"/>
  <c r="B22" i="119" s="1"/>
  <c r="B23" i="119" s="1"/>
  <c r="B24" i="119" s="1"/>
  <c r="B25" i="119" s="1"/>
  <c r="B26" i="119" s="1"/>
  <c r="B27" i="119" s="1"/>
  <c r="B28" i="119" s="1"/>
  <c r="B29" i="119" s="1"/>
  <c r="B30" i="119" s="1"/>
  <c r="B31" i="119" s="1"/>
  <c r="B32" i="119" s="1"/>
  <c r="B33" i="119" s="1"/>
  <c r="B34" i="119" s="1"/>
  <c r="B35" i="119" s="1"/>
  <c r="B36" i="119" s="1"/>
  <c r="B37" i="119" s="1"/>
  <c r="B38" i="119" s="1"/>
  <c r="B39" i="119" s="1"/>
  <c r="B40" i="119" s="1"/>
  <c r="B41" i="119" s="1"/>
  <c r="AL11" i="119"/>
  <c r="AJ11" i="119" s="1"/>
  <c r="AK11" i="119"/>
  <c r="AS10" i="119"/>
  <c r="AT13" i="119" s="1"/>
  <c r="AL41" i="118"/>
  <c r="AJ41" i="118" s="1"/>
  <c r="AL40" i="118"/>
  <c r="AJ40" i="118" s="1"/>
  <c r="AL39" i="118"/>
  <c r="AK39" i="118" s="1"/>
  <c r="AL38" i="118"/>
  <c r="AJ38" i="118" s="1"/>
  <c r="AN38" i="118" s="1"/>
  <c r="AP38" i="118" s="1"/>
  <c r="AV38" i="118" s="1"/>
  <c r="AR38" i="118" s="1"/>
  <c r="AL37" i="118"/>
  <c r="AJ37" i="118" s="1"/>
  <c r="AN37" i="118" s="1"/>
  <c r="AP37" i="118" s="1"/>
  <c r="AK37" i="118"/>
  <c r="AL36" i="118"/>
  <c r="AK36" i="118" s="1"/>
  <c r="AV35" i="118"/>
  <c r="AL35" i="118"/>
  <c r="AK35" i="118"/>
  <c r="AJ35" i="118"/>
  <c r="AN35" i="118" s="1"/>
  <c r="AP35" i="118" s="1"/>
  <c r="AC35" i="118"/>
  <c r="AL34" i="118"/>
  <c r="AL33" i="118"/>
  <c r="AK33" i="118"/>
  <c r="AJ33" i="118"/>
  <c r="AN33" i="118" s="1"/>
  <c r="AL32" i="118"/>
  <c r="AK32" i="118" s="1"/>
  <c r="AL31" i="118"/>
  <c r="AK31" i="118" s="1"/>
  <c r="AL30" i="118"/>
  <c r="AK30" i="118" s="1"/>
  <c r="AL29" i="118"/>
  <c r="AK29" i="118" s="1"/>
  <c r="AV28" i="118"/>
  <c r="AR28" i="118" s="1"/>
  <c r="AL28" i="118"/>
  <c r="AK28" i="118"/>
  <c r="AJ28" i="118"/>
  <c r="AN28" i="118" s="1"/>
  <c r="AC28" i="118"/>
  <c r="AL27" i="118"/>
  <c r="AK27" i="118"/>
  <c r="AJ27" i="118"/>
  <c r="AN27" i="118" s="1"/>
  <c r="AL26" i="118"/>
  <c r="AS25" i="118"/>
  <c r="A39" i="118" s="1"/>
  <c r="AL25" i="118"/>
  <c r="AL24" i="118"/>
  <c r="AJ24" i="118" s="1"/>
  <c r="AN24" i="118" s="1"/>
  <c r="AK24" i="118"/>
  <c r="AL23" i="118"/>
  <c r="AK23" i="118"/>
  <c r="AJ23" i="118"/>
  <c r="AL22" i="118"/>
  <c r="AK22" i="118" s="1"/>
  <c r="AV21" i="118"/>
  <c r="AR21" i="118" s="1"/>
  <c r="AL21" i="118"/>
  <c r="AK21" i="118"/>
  <c r="AJ21" i="118"/>
  <c r="AN21" i="118"/>
  <c r="AP21" i="118" s="1"/>
  <c r="AC21" i="118"/>
  <c r="AL20" i="118"/>
  <c r="AL19" i="118"/>
  <c r="AK19" i="118"/>
  <c r="AJ19" i="118"/>
  <c r="AL18" i="118"/>
  <c r="AK18" i="118" s="1"/>
  <c r="AL17" i="118"/>
  <c r="AK17" i="118" s="1"/>
  <c r="AL16" i="118"/>
  <c r="AJ16" i="118" s="1"/>
  <c r="AN16" i="118" s="1"/>
  <c r="AP16" i="118" s="1"/>
  <c r="AK16" i="118"/>
  <c r="AL15" i="118"/>
  <c r="AK15" i="118" s="1"/>
  <c r="AJ15" i="118"/>
  <c r="AN15" i="118" s="1"/>
  <c r="AV14" i="118"/>
  <c r="AQ14" i="118" s="1"/>
  <c r="AR14" i="118"/>
  <c r="AL14" i="118"/>
  <c r="AK14" i="118"/>
  <c r="AJ14" i="118"/>
  <c r="AN14" i="118" s="1"/>
  <c r="AC14" i="118"/>
  <c r="AL13" i="118"/>
  <c r="AL12" i="118"/>
  <c r="AK12" i="118"/>
  <c r="AJ12" i="118"/>
  <c r="AN12" i="118" s="1"/>
  <c r="AP12" i="118" s="1"/>
  <c r="B12" i="118"/>
  <c r="B13" i="118" s="1"/>
  <c r="B14" i="118" s="1"/>
  <c r="B15" i="118" s="1"/>
  <c r="B16" i="118" s="1"/>
  <c r="B17" i="118" s="1"/>
  <c r="B18" i="118" s="1"/>
  <c r="B19" i="118" s="1"/>
  <c r="B20" i="118" s="1"/>
  <c r="B21" i="118" s="1"/>
  <c r="B22" i="118" s="1"/>
  <c r="B23" i="118" s="1"/>
  <c r="B24" i="118" s="1"/>
  <c r="B25" i="118" s="1"/>
  <c r="B26" i="118" s="1"/>
  <c r="B27" i="118" s="1"/>
  <c r="B28" i="118" s="1"/>
  <c r="B29" i="118" s="1"/>
  <c r="B30" i="118" s="1"/>
  <c r="B31" i="118" s="1"/>
  <c r="B32" i="118" s="1"/>
  <c r="B33" i="118" s="1"/>
  <c r="B34" i="118" s="1"/>
  <c r="B35" i="118" s="1"/>
  <c r="B36" i="118" s="1"/>
  <c r="B37" i="118" s="1"/>
  <c r="B38" i="118" s="1"/>
  <c r="B39" i="118" s="1"/>
  <c r="B40" i="118" s="1"/>
  <c r="B41" i="118" s="1"/>
  <c r="AL11" i="118"/>
  <c r="AJ11" i="118" s="1"/>
  <c r="AN11" i="118" s="1"/>
  <c r="AK11" i="118"/>
  <c r="AS10" i="118"/>
  <c r="AT13" i="118"/>
  <c r="AV41" i="117"/>
  <c r="AQ41" i="117" s="1"/>
  <c r="AL41" i="117"/>
  <c r="AK41" i="117"/>
  <c r="AJ41" i="117"/>
  <c r="AN41" i="117" s="1"/>
  <c r="AC41" i="117"/>
  <c r="AL40" i="117"/>
  <c r="AK40" i="117" s="1"/>
  <c r="AL39" i="117"/>
  <c r="AK39" i="117"/>
  <c r="AJ39" i="117"/>
  <c r="AN39" i="117" s="1"/>
  <c r="AL38" i="117"/>
  <c r="AK38" i="117" s="1"/>
  <c r="AL37" i="117"/>
  <c r="AK37" i="117"/>
  <c r="AP36" i="117"/>
  <c r="AL36" i="117"/>
  <c r="AK36" i="117"/>
  <c r="AJ36" i="117"/>
  <c r="AN36" i="117" s="1"/>
  <c r="AV35" i="117"/>
  <c r="AL35" i="117"/>
  <c r="AK35" i="117"/>
  <c r="AJ35" i="117"/>
  <c r="AN35" i="117" s="1"/>
  <c r="AC35" i="117"/>
  <c r="AL34" i="117"/>
  <c r="AK34" i="117"/>
  <c r="AL33" i="117"/>
  <c r="AK33" i="117" s="1"/>
  <c r="AL32" i="117"/>
  <c r="AK32" i="117" s="1"/>
  <c r="AJ32" i="117"/>
  <c r="AL31" i="117"/>
  <c r="AL30" i="117"/>
  <c r="AP30" i="117" s="1"/>
  <c r="AK30" i="117"/>
  <c r="AJ30" i="117"/>
  <c r="AN30" i="117" s="1"/>
  <c r="AL29" i="117"/>
  <c r="AK29" i="117"/>
  <c r="AV28" i="117"/>
  <c r="AL28" i="117"/>
  <c r="AK28" i="117"/>
  <c r="AJ28" i="117"/>
  <c r="AN28" i="117"/>
  <c r="AP28" i="117" s="1"/>
  <c r="AC28" i="117"/>
  <c r="AL27" i="117"/>
  <c r="AJ27" i="117" s="1"/>
  <c r="AL26" i="117"/>
  <c r="AS25" i="117"/>
  <c r="A41" i="117" s="1"/>
  <c r="AL25" i="117"/>
  <c r="AK25" i="117" s="1"/>
  <c r="AJ25" i="117"/>
  <c r="AL24" i="117"/>
  <c r="AK24" i="117" s="1"/>
  <c r="AL23" i="117"/>
  <c r="AL22" i="117"/>
  <c r="AK22" i="117"/>
  <c r="AJ22" i="117"/>
  <c r="AN22" i="117" s="1"/>
  <c r="AV21" i="117"/>
  <c r="AQ21" i="117" s="1"/>
  <c r="AL21" i="117"/>
  <c r="AK21" i="117"/>
  <c r="AJ21" i="117"/>
  <c r="AN21" i="117" s="1"/>
  <c r="AC21" i="117"/>
  <c r="AL20" i="117"/>
  <c r="AJ20" i="117" s="1"/>
  <c r="AL19" i="117"/>
  <c r="AL18" i="117"/>
  <c r="AJ18" i="117" s="1"/>
  <c r="AN18" i="117" s="1"/>
  <c r="AP18" i="117" s="1"/>
  <c r="AK18" i="117"/>
  <c r="AL17" i="117"/>
  <c r="AJ17" i="117" s="1"/>
  <c r="AN17" i="117" s="1"/>
  <c r="AP17" i="117" s="1"/>
  <c r="AK17" i="117"/>
  <c r="AL16" i="117"/>
  <c r="AK16" i="117"/>
  <c r="AJ16" i="117"/>
  <c r="AN16" i="117" s="1"/>
  <c r="AP16" i="117" s="1"/>
  <c r="AL15" i="117"/>
  <c r="AK15" i="117"/>
  <c r="AJ15" i="117"/>
  <c r="AN15" i="117"/>
  <c r="AP15" i="117" s="1"/>
  <c r="AV14" i="117"/>
  <c r="AR14" i="117" s="1"/>
  <c r="AL14" i="117"/>
  <c r="AP14" i="117" s="1"/>
  <c r="AK14" i="117"/>
  <c r="AJ14" i="117"/>
  <c r="AN14" i="117" s="1"/>
  <c r="AC14" i="117"/>
  <c r="AL13" i="117"/>
  <c r="AJ13" i="117" s="1"/>
  <c r="AL12" i="117"/>
  <c r="AJ12" i="117" s="1"/>
  <c r="B12" i="117"/>
  <c r="B13" i="117" s="1"/>
  <c r="B14" i="117" s="1"/>
  <c r="B15" i="117" s="1"/>
  <c r="B16" i="117" s="1"/>
  <c r="B17" i="117" s="1"/>
  <c r="B18" i="117" s="1"/>
  <c r="B19" i="117" s="1"/>
  <c r="B20" i="117" s="1"/>
  <c r="B21" i="117" s="1"/>
  <c r="B22" i="117" s="1"/>
  <c r="B23" i="117" s="1"/>
  <c r="B24" i="117" s="1"/>
  <c r="B25" i="117" s="1"/>
  <c r="B26" i="117" s="1"/>
  <c r="B27" i="117" s="1"/>
  <c r="B28" i="117" s="1"/>
  <c r="B29" i="117" s="1"/>
  <c r="B30" i="117" s="1"/>
  <c r="B31" i="117" s="1"/>
  <c r="B32" i="117" s="1"/>
  <c r="B33" i="117" s="1"/>
  <c r="B34" i="117" s="1"/>
  <c r="B35" i="117" s="1"/>
  <c r="B36" i="117" s="1"/>
  <c r="B37" i="117" s="1"/>
  <c r="B38" i="117" s="1"/>
  <c r="B39" i="117" s="1"/>
  <c r="B40" i="117" s="1"/>
  <c r="B41" i="117" s="1"/>
  <c r="AL11" i="117"/>
  <c r="AK11" i="117" s="1"/>
  <c r="AJ11" i="117"/>
  <c r="AS10" i="117"/>
  <c r="AT13" i="117" s="1"/>
  <c r="AL41" i="116"/>
  <c r="AK41" i="116" s="1"/>
  <c r="AV40" i="116"/>
  <c r="AL40" i="116"/>
  <c r="AK40" i="116"/>
  <c r="AJ40" i="116"/>
  <c r="AN40" i="116"/>
  <c r="AP40" i="116" s="1"/>
  <c r="AC40" i="116"/>
  <c r="A40" i="116"/>
  <c r="AL39" i="116"/>
  <c r="AL38" i="116"/>
  <c r="AL37" i="116"/>
  <c r="AK37" i="116" s="1"/>
  <c r="AL36" i="116"/>
  <c r="AJ36" i="116" s="1"/>
  <c r="AL35" i="116"/>
  <c r="AK35" i="116" s="1"/>
  <c r="AL34" i="116"/>
  <c r="AK34" i="116"/>
  <c r="AJ34" i="116"/>
  <c r="AL33" i="116"/>
  <c r="AK33" i="116"/>
  <c r="AJ33" i="116"/>
  <c r="AN33" i="116" s="1"/>
  <c r="AL32" i="116"/>
  <c r="AL31" i="116"/>
  <c r="AK31" i="116"/>
  <c r="AJ31" i="116"/>
  <c r="AN31" i="116" s="1"/>
  <c r="AP31" i="116" s="1"/>
  <c r="AL30" i="116"/>
  <c r="AL29" i="116"/>
  <c r="AL28" i="116"/>
  <c r="AK28" i="116" s="1"/>
  <c r="AL27" i="116"/>
  <c r="AK27" i="116" s="1"/>
  <c r="AL26" i="116"/>
  <c r="AS25" i="116"/>
  <c r="A41" i="116" s="1"/>
  <c r="AL25" i="116"/>
  <c r="AK25" i="116" s="1"/>
  <c r="AN25" i="116" s="1"/>
  <c r="AJ25" i="116"/>
  <c r="AL24" i="116"/>
  <c r="AL23" i="116"/>
  <c r="AL22" i="116"/>
  <c r="AL21" i="116"/>
  <c r="AL20" i="116"/>
  <c r="AJ20" i="116" s="1"/>
  <c r="AN20" i="116" s="1"/>
  <c r="AP20" i="116" s="1"/>
  <c r="AK20" i="116"/>
  <c r="AV19" i="116"/>
  <c r="AQ19" i="116" s="1"/>
  <c r="AL19" i="116"/>
  <c r="AK19" i="116"/>
  <c r="AJ19" i="116"/>
  <c r="AN19" i="116" s="1"/>
  <c r="AP19" i="116" s="1"/>
  <c r="AC19" i="116"/>
  <c r="AL18" i="116"/>
  <c r="AL17" i="116"/>
  <c r="AK17" i="116"/>
  <c r="AJ17" i="116"/>
  <c r="AN17" i="116" s="1"/>
  <c r="AL16" i="116"/>
  <c r="AK16" i="116" s="1"/>
  <c r="AJ16" i="116"/>
  <c r="AL15" i="116"/>
  <c r="AK15" i="116" s="1"/>
  <c r="AL14" i="116"/>
  <c r="AK14" i="116" s="1"/>
  <c r="AJ14" i="116"/>
  <c r="AL13" i="116"/>
  <c r="AK13" i="116" s="1"/>
  <c r="AV12" i="116"/>
  <c r="AR12" i="116" s="1"/>
  <c r="AL12" i="116"/>
  <c r="AP12" i="116" s="1"/>
  <c r="AK12" i="116"/>
  <c r="AJ12" i="116"/>
  <c r="AN12" i="116" s="1"/>
  <c r="AC12" i="116"/>
  <c r="B12" i="116"/>
  <c r="B13" i="116" s="1"/>
  <c r="B14" i="116" s="1"/>
  <c r="B15" i="116" s="1"/>
  <c r="B16" i="116" s="1"/>
  <c r="B17" i="116" s="1"/>
  <c r="B18" i="116" s="1"/>
  <c r="B19" i="116" s="1"/>
  <c r="B20" i="116" s="1"/>
  <c r="B21" i="116" s="1"/>
  <c r="B22" i="116" s="1"/>
  <c r="B23" i="116" s="1"/>
  <c r="B24" i="116" s="1"/>
  <c r="B25" i="116" s="1"/>
  <c r="B26" i="116" s="1"/>
  <c r="B27" i="116" s="1"/>
  <c r="B28" i="116" s="1"/>
  <c r="B29" i="116" s="1"/>
  <c r="B30" i="116" s="1"/>
  <c r="B31" i="116" s="1"/>
  <c r="B32" i="116" s="1"/>
  <c r="B33" i="116" s="1"/>
  <c r="B34" i="116" s="1"/>
  <c r="B35" i="116" s="1"/>
  <c r="B36" i="116" s="1"/>
  <c r="B37" i="116" s="1"/>
  <c r="B38" i="116" s="1"/>
  <c r="B39" i="116" s="1"/>
  <c r="B40" i="116" s="1"/>
  <c r="B41" i="116" s="1"/>
  <c r="AL11" i="116"/>
  <c r="AK11" i="116"/>
  <c r="AS10" i="116"/>
  <c r="AT13" i="116" s="1"/>
  <c r="AL41" i="115"/>
  <c r="AV40" i="115"/>
  <c r="AR40" i="115"/>
  <c r="AQ40" i="115"/>
  <c r="AL40" i="115"/>
  <c r="AK40" i="115"/>
  <c r="AJ40" i="115"/>
  <c r="AN40" i="115" s="1"/>
  <c r="AP40" i="115" s="1"/>
  <c r="AC40" i="115"/>
  <c r="AL39" i="115"/>
  <c r="AJ39" i="115"/>
  <c r="AL38" i="115"/>
  <c r="AK38" i="115" s="1"/>
  <c r="AL37" i="115"/>
  <c r="AK37" i="115" s="1"/>
  <c r="AL36" i="115"/>
  <c r="AK36" i="115" s="1"/>
  <c r="AJ36" i="115"/>
  <c r="AL35" i="115"/>
  <c r="AK35" i="115"/>
  <c r="AL34" i="115"/>
  <c r="AK34" i="115"/>
  <c r="AJ34" i="115"/>
  <c r="AN34" i="115" s="1"/>
  <c r="AL33" i="115"/>
  <c r="AK33" i="115" s="1"/>
  <c r="AL32" i="115"/>
  <c r="AJ32" i="115" s="1"/>
  <c r="AL31" i="115"/>
  <c r="AL30" i="115"/>
  <c r="AK30" i="115"/>
  <c r="AJ30" i="115"/>
  <c r="AL29" i="115"/>
  <c r="AK29" i="115" s="1"/>
  <c r="AL28" i="115"/>
  <c r="AP28" i="115" s="1"/>
  <c r="AK28" i="115"/>
  <c r="AJ28" i="115"/>
  <c r="AN28" i="115" s="1"/>
  <c r="AL27" i="115"/>
  <c r="AK27" i="115"/>
  <c r="AL26" i="115"/>
  <c r="AK26" i="115" s="1"/>
  <c r="AS25" i="115"/>
  <c r="A41" i="115"/>
  <c r="AL25" i="115"/>
  <c r="AK25" i="115"/>
  <c r="AJ25" i="115"/>
  <c r="AL24" i="115"/>
  <c r="AJ24" i="115" s="1"/>
  <c r="AL23" i="115"/>
  <c r="AK23" i="115"/>
  <c r="AJ23" i="115"/>
  <c r="AL22" i="115"/>
  <c r="AK22" i="115" s="1"/>
  <c r="AL21" i="115"/>
  <c r="AL20" i="115"/>
  <c r="AK20" i="115"/>
  <c r="AJ20" i="115"/>
  <c r="AV19" i="115"/>
  <c r="AQ19" i="115" s="1"/>
  <c r="AR19" i="115"/>
  <c r="AL19" i="115"/>
  <c r="AP19" i="115" s="1"/>
  <c r="AK19" i="115"/>
  <c r="AJ19" i="115"/>
  <c r="AN19" i="115" s="1"/>
  <c r="AC19" i="115"/>
  <c r="AL18" i="115"/>
  <c r="AK18" i="115" s="1"/>
  <c r="AL17" i="115"/>
  <c r="AL16" i="115"/>
  <c r="AK16" i="115" s="1"/>
  <c r="AL15" i="115"/>
  <c r="AK15" i="115" s="1"/>
  <c r="AL14" i="115"/>
  <c r="AK14" i="115"/>
  <c r="AJ14" i="115"/>
  <c r="AN14" i="115" s="1"/>
  <c r="AL13" i="115"/>
  <c r="AK13" i="115"/>
  <c r="AJ13" i="115"/>
  <c r="AV12" i="115"/>
  <c r="AQ12" i="115" s="1"/>
  <c r="AR12" i="115"/>
  <c r="AL12" i="115"/>
  <c r="AK12" i="115"/>
  <c r="AJ12" i="115"/>
  <c r="AN12" i="115" s="1"/>
  <c r="AC12" i="115"/>
  <c r="B12" i="115"/>
  <c r="B13" i="115" s="1"/>
  <c r="B14" i="115" s="1"/>
  <c r="B15" i="115" s="1"/>
  <c r="B16" i="115" s="1"/>
  <c r="B17" i="115" s="1"/>
  <c r="B18" i="115" s="1"/>
  <c r="B19" i="115" s="1"/>
  <c r="B20" i="115" s="1"/>
  <c r="B21" i="115" s="1"/>
  <c r="B22" i="115" s="1"/>
  <c r="B23" i="115" s="1"/>
  <c r="B24" i="115" s="1"/>
  <c r="B25" i="115" s="1"/>
  <c r="B26" i="115" s="1"/>
  <c r="B27" i="115" s="1"/>
  <c r="B28" i="115" s="1"/>
  <c r="B29" i="115" s="1"/>
  <c r="B30" i="115" s="1"/>
  <c r="B31" i="115" s="1"/>
  <c r="B32" i="115" s="1"/>
  <c r="B33" i="115" s="1"/>
  <c r="B34" i="115" s="1"/>
  <c r="B35" i="115" s="1"/>
  <c r="B36" i="115" s="1"/>
  <c r="B37" i="115" s="1"/>
  <c r="B38" i="115" s="1"/>
  <c r="B39" i="115" s="1"/>
  <c r="B40" i="115" s="1"/>
  <c r="B41" i="115" s="1"/>
  <c r="AL11" i="115"/>
  <c r="AK11" i="115" s="1"/>
  <c r="AS10" i="115"/>
  <c r="AT13" i="115" s="1"/>
  <c r="AL41" i="114"/>
  <c r="AJ41" i="114" s="1"/>
  <c r="AL40" i="114"/>
  <c r="AK40" i="114" s="1"/>
  <c r="AL39" i="114"/>
  <c r="AJ39" i="114" s="1"/>
  <c r="AN39" i="114" s="1"/>
  <c r="AP39" i="114" s="1"/>
  <c r="AK39" i="114"/>
  <c r="AL38" i="114"/>
  <c r="AK38" i="114"/>
  <c r="AJ38" i="114"/>
  <c r="AN38" i="114" s="1"/>
  <c r="AL37" i="114"/>
  <c r="AK37" i="114"/>
  <c r="AV36" i="114"/>
  <c r="AL36" i="114"/>
  <c r="AK36" i="114"/>
  <c r="AJ36" i="114"/>
  <c r="AN36" i="114" s="1"/>
  <c r="AC36" i="114"/>
  <c r="AL35" i="114"/>
  <c r="AJ35" i="114" s="1"/>
  <c r="AL34" i="114"/>
  <c r="AK34" i="114" s="1"/>
  <c r="AL33" i="114"/>
  <c r="AK33" i="114"/>
  <c r="AJ33" i="114"/>
  <c r="AN33" i="114" s="1"/>
  <c r="AP33" i="114" s="1"/>
  <c r="AL32" i="114"/>
  <c r="AK32" i="114" s="1"/>
  <c r="AJ32" i="114"/>
  <c r="AL31" i="114"/>
  <c r="AK31" i="114"/>
  <c r="AN30" i="114"/>
  <c r="AL30" i="114"/>
  <c r="AK30" i="114"/>
  <c r="AJ30" i="114"/>
  <c r="AV29" i="114"/>
  <c r="AL29" i="114"/>
  <c r="AK29" i="114"/>
  <c r="AJ29" i="114"/>
  <c r="AN29" i="114"/>
  <c r="AC29" i="114"/>
  <c r="AL28" i="114"/>
  <c r="AK28" i="114" s="1"/>
  <c r="AL27" i="114"/>
  <c r="AJ27" i="114" s="1"/>
  <c r="AL26" i="114"/>
  <c r="AK26" i="114"/>
  <c r="AN26" i="114" s="1"/>
  <c r="AP26" i="114" s="1"/>
  <c r="AJ26" i="114"/>
  <c r="AS25" i="114"/>
  <c r="A41" i="114" s="1"/>
  <c r="AL25" i="114"/>
  <c r="AL24" i="114"/>
  <c r="AK24" i="114"/>
  <c r="AJ24" i="114"/>
  <c r="AL23" i="114"/>
  <c r="AL22" i="114"/>
  <c r="AK22" i="114" s="1"/>
  <c r="AL21" i="114"/>
  <c r="AJ21" i="114" s="1"/>
  <c r="AL20" i="114"/>
  <c r="AJ20" i="114" s="1"/>
  <c r="AN20" i="114" s="1"/>
  <c r="AP20" i="114" s="1"/>
  <c r="AL19" i="114"/>
  <c r="AL18" i="114"/>
  <c r="AK18" i="114" s="1"/>
  <c r="AL17" i="114"/>
  <c r="AL16" i="114"/>
  <c r="AK16" i="114"/>
  <c r="AL15" i="114"/>
  <c r="AL14" i="114"/>
  <c r="AJ14" i="114" s="1"/>
  <c r="AL13" i="114"/>
  <c r="AK13" i="114" s="1"/>
  <c r="AL12" i="114"/>
  <c r="AJ12" i="114" s="1"/>
  <c r="AN12" i="114" s="1"/>
  <c r="AP12" i="114" s="1"/>
  <c r="AK12" i="114"/>
  <c r="B12" i="114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29" i="114" s="1"/>
  <c r="B30" i="114" s="1"/>
  <c r="B31" i="114" s="1"/>
  <c r="B32" i="114" s="1"/>
  <c r="B33" i="114" s="1"/>
  <c r="B34" i="114" s="1"/>
  <c r="B35" i="114" s="1"/>
  <c r="B36" i="114" s="1"/>
  <c r="B37" i="114" s="1"/>
  <c r="B38" i="114" s="1"/>
  <c r="B39" i="114" s="1"/>
  <c r="B40" i="114" s="1"/>
  <c r="B41" i="114" s="1"/>
  <c r="AL11" i="114"/>
  <c r="AK11" i="114" s="1"/>
  <c r="AJ11" i="114"/>
  <c r="AS10" i="114"/>
  <c r="AT13" i="114" s="1"/>
  <c r="AV41" i="113"/>
  <c r="AQ41" i="113" s="1"/>
  <c r="AL41" i="113"/>
  <c r="AK41" i="113"/>
  <c r="AJ41" i="113"/>
  <c r="AN41" i="113" s="1"/>
  <c r="AC41" i="113"/>
  <c r="AL40" i="113"/>
  <c r="AP40" i="113" s="1"/>
  <c r="AK40" i="113"/>
  <c r="AL39" i="113"/>
  <c r="AK39" i="113"/>
  <c r="AJ39" i="113"/>
  <c r="AN39" i="113" s="1"/>
  <c r="AL38" i="113"/>
  <c r="AK38" i="113" s="1"/>
  <c r="AL37" i="113"/>
  <c r="AK37" i="113" s="1"/>
  <c r="AL36" i="113"/>
  <c r="AL35" i="113"/>
  <c r="AK35" i="113" s="1"/>
  <c r="AL34" i="113"/>
  <c r="AK34" i="113" s="1"/>
  <c r="AL33" i="113"/>
  <c r="AK33" i="113" s="1"/>
  <c r="AL32" i="113"/>
  <c r="AP32" i="113" s="1"/>
  <c r="AK32" i="113"/>
  <c r="AJ32" i="113"/>
  <c r="AN32" i="113" s="1"/>
  <c r="AL31" i="113"/>
  <c r="AJ31" i="113" s="1"/>
  <c r="AL30" i="113"/>
  <c r="AK30" i="113" s="1"/>
  <c r="AL29" i="113"/>
  <c r="AK29" i="113" s="1"/>
  <c r="AL28" i="113"/>
  <c r="AK28" i="113" s="1"/>
  <c r="AJ28" i="113"/>
  <c r="AV27" i="113"/>
  <c r="AR27" i="113" s="1"/>
  <c r="AL27" i="113"/>
  <c r="AK27" i="113"/>
  <c r="AJ27" i="113"/>
  <c r="AN27" i="113" s="1"/>
  <c r="AC27" i="113"/>
  <c r="AL26" i="113"/>
  <c r="AP26" i="113" s="1"/>
  <c r="AK26" i="113"/>
  <c r="AJ26" i="113"/>
  <c r="AN26" i="113" s="1"/>
  <c r="AS25" i="113"/>
  <c r="A41" i="113" s="1"/>
  <c r="AL25" i="113"/>
  <c r="AL24" i="113"/>
  <c r="AL23" i="113"/>
  <c r="AK23" i="113" s="1"/>
  <c r="AL22" i="113"/>
  <c r="AK22" i="113"/>
  <c r="AJ22" i="113"/>
  <c r="AN22" i="113" s="1"/>
  <c r="AP22" i="113" s="1"/>
  <c r="AL21" i="113"/>
  <c r="AJ21" i="113" s="1"/>
  <c r="AN21" i="113" s="1"/>
  <c r="AK21" i="113"/>
  <c r="AV20" i="113"/>
  <c r="AQ20" i="113" s="1"/>
  <c r="AR20" i="113"/>
  <c r="AL20" i="113"/>
  <c r="AK20" i="113"/>
  <c r="AJ20" i="113"/>
  <c r="AN20" i="113"/>
  <c r="AC20" i="113"/>
  <c r="AL19" i="113"/>
  <c r="AL18" i="113"/>
  <c r="AK18" i="113"/>
  <c r="AJ18" i="113"/>
  <c r="AN18" i="113" s="1"/>
  <c r="AL17" i="113"/>
  <c r="AJ17" i="113" s="1"/>
  <c r="AL16" i="113"/>
  <c r="AL15" i="113"/>
  <c r="AK15" i="113" s="1"/>
  <c r="AL14" i="113"/>
  <c r="AK14" i="113" s="1"/>
  <c r="AV13" i="113"/>
  <c r="AQ13" i="113" s="1"/>
  <c r="AL13" i="113"/>
  <c r="AK13" i="113"/>
  <c r="AJ13" i="113"/>
  <c r="AN13" i="113" s="1"/>
  <c r="AC13" i="113"/>
  <c r="AL12" i="113"/>
  <c r="AK12" i="113"/>
  <c r="B12" i="113"/>
  <c r="B13" i="113" s="1"/>
  <c r="B14" i="113" s="1"/>
  <c r="B15" i="113" s="1"/>
  <c r="B16" i="113" s="1"/>
  <c r="B17" i="113" s="1"/>
  <c r="B18" i="113" s="1"/>
  <c r="B19" i="113" s="1"/>
  <c r="B20" i="113" s="1"/>
  <c r="B21" i="113" s="1"/>
  <c r="B22" i="113" s="1"/>
  <c r="B23" i="113" s="1"/>
  <c r="B24" i="113" s="1"/>
  <c r="B25" i="113" s="1"/>
  <c r="B26" i="113" s="1"/>
  <c r="B27" i="113" s="1"/>
  <c r="B28" i="113" s="1"/>
  <c r="B29" i="113" s="1"/>
  <c r="B30" i="113" s="1"/>
  <c r="B31" i="113" s="1"/>
  <c r="B32" i="113" s="1"/>
  <c r="B33" i="113" s="1"/>
  <c r="B34" i="113" s="1"/>
  <c r="B35" i="113" s="1"/>
  <c r="B36" i="113" s="1"/>
  <c r="B37" i="113" s="1"/>
  <c r="B38" i="113" s="1"/>
  <c r="B39" i="113" s="1"/>
  <c r="B40" i="113" s="1"/>
  <c r="B41" i="113" s="1"/>
  <c r="AL11" i="113"/>
  <c r="AK11" i="113"/>
  <c r="AJ11" i="113"/>
  <c r="AN11" i="113" s="1"/>
  <c r="AP11" i="113" s="1"/>
  <c r="AS10" i="113"/>
  <c r="AT13" i="113" s="1"/>
  <c r="AV41" i="112"/>
  <c r="AQ41" i="112" s="1"/>
  <c r="AL41" i="112"/>
  <c r="AK41" i="112"/>
  <c r="AJ41" i="112"/>
  <c r="AN41" i="112" s="1"/>
  <c r="AC41" i="112"/>
  <c r="AL40" i="112"/>
  <c r="AJ40" i="112" s="1"/>
  <c r="AL39" i="112"/>
  <c r="AK39" i="112" s="1"/>
  <c r="AL38" i="112"/>
  <c r="AK38" i="112"/>
  <c r="AJ38" i="112"/>
  <c r="AN38" i="112" s="1"/>
  <c r="AL37" i="112"/>
  <c r="AK37" i="112"/>
  <c r="AN37" i="112" s="1"/>
  <c r="AJ37" i="112"/>
  <c r="AL36" i="112"/>
  <c r="AK36" i="112"/>
  <c r="AJ36" i="112"/>
  <c r="AL35" i="112"/>
  <c r="AK35" i="112"/>
  <c r="AV34" i="112"/>
  <c r="AQ34" i="112" s="1"/>
  <c r="AR34" i="112"/>
  <c r="AL34" i="112"/>
  <c r="AK34" i="112"/>
  <c r="AJ34" i="112"/>
  <c r="AN34" i="112" s="1"/>
  <c r="AC34" i="112"/>
  <c r="AL33" i="112"/>
  <c r="AK33" i="112" s="1"/>
  <c r="AL32" i="112"/>
  <c r="AJ32" i="112" s="1"/>
  <c r="AL31" i="112"/>
  <c r="AK31" i="112" s="1"/>
  <c r="AL30" i="112"/>
  <c r="AJ30" i="112" s="1"/>
  <c r="AN30" i="112" s="1"/>
  <c r="AP30" i="112" s="1"/>
  <c r="AK30" i="112"/>
  <c r="AL29" i="112"/>
  <c r="AK29" i="112"/>
  <c r="AL28" i="112"/>
  <c r="AK28" i="112"/>
  <c r="AJ28" i="112"/>
  <c r="AN28" i="112"/>
  <c r="AV27" i="112"/>
  <c r="AQ27" i="112"/>
  <c r="AR27" i="112"/>
  <c r="AL27" i="112"/>
  <c r="AP27" i="112" s="1"/>
  <c r="AK27" i="112"/>
  <c r="AJ27" i="112"/>
  <c r="AN27" i="112"/>
  <c r="AC27" i="112"/>
  <c r="AL26" i="112"/>
  <c r="AS25" i="112"/>
  <c r="A41" i="112" s="1"/>
  <c r="AL25" i="112"/>
  <c r="AL24" i="112"/>
  <c r="AK24" i="112" s="1"/>
  <c r="AJ24" i="112"/>
  <c r="AL23" i="112"/>
  <c r="AK23" i="112" s="1"/>
  <c r="AL22" i="112"/>
  <c r="AK22" i="112"/>
  <c r="AL21" i="112"/>
  <c r="AP21" i="112" s="1"/>
  <c r="AK21" i="112"/>
  <c r="AJ21" i="112"/>
  <c r="AN21" i="112" s="1"/>
  <c r="AV21" i="112"/>
  <c r="AC21" i="112"/>
  <c r="AV20" i="112"/>
  <c r="AR20" i="112" s="1"/>
  <c r="AQ20" i="112"/>
  <c r="AN20" i="112"/>
  <c r="AP20" i="112" s="1"/>
  <c r="AL20" i="112"/>
  <c r="AK20" i="112"/>
  <c r="AJ20" i="112"/>
  <c r="AC20" i="112"/>
  <c r="AL19" i="112"/>
  <c r="AK19" i="112" s="1"/>
  <c r="AL18" i="112"/>
  <c r="AK18" i="112" s="1"/>
  <c r="AN17" i="112"/>
  <c r="AL17" i="112"/>
  <c r="AK17" i="112"/>
  <c r="AJ17" i="112"/>
  <c r="AL16" i="112"/>
  <c r="AK16" i="112" s="1"/>
  <c r="AL15" i="112"/>
  <c r="AK15" i="112"/>
  <c r="AJ15" i="112"/>
  <c r="AN15" i="112"/>
  <c r="AV15" i="112"/>
  <c r="AL14" i="112"/>
  <c r="AK14" i="112"/>
  <c r="AL13" i="112"/>
  <c r="AK13" i="112"/>
  <c r="AJ13" i="112"/>
  <c r="AN13" i="112"/>
  <c r="AP13" i="112" s="1"/>
  <c r="AL12" i="112"/>
  <c r="AK12" i="112" s="1"/>
  <c r="B12" i="112"/>
  <c r="B13" i="112" s="1"/>
  <c r="B14" i="112" s="1"/>
  <c r="B15" i="112" s="1"/>
  <c r="B16" i="112" s="1"/>
  <c r="B17" i="112" s="1"/>
  <c r="B18" i="112" s="1"/>
  <c r="B19" i="112" s="1"/>
  <c r="B20" i="112" s="1"/>
  <c r="B21" i="112" s="1"/>
  <c r="B22" i="112" s="1"/>
  <c r="B23" i="112" s="1"/>
  <c r="B24" i="112" s="1"/>
  <c r="B25" i="112" s="1"/>
  <c r="B26" i="112" s="1"/>
  <c r="B27" i="112" s="1"/>
  <c r="B28" i="112" s="1"/>
  <c r="B29" i="112" s="1"/>
  <c r="B30" i="112" s="1"/>
  <c r="B31" i="112" s="1"/>
  <c r="B32" i="112" s="1"/>
  <c r="B33" i="112" s="1"/>
  <c r="B34" i="112" s="1"/>
  <c r="B35" i="112" s="1"/>
  <c r="B36" i="112" s="1"/>
  <c r="B37" i="112" s="1"/>
  <c r="B38" i="112" s="1"/>
  <c r="B39" i="112" s="1"/>
  <c r="B40" i="112" s="1"/>
  <c r="B41" i="112" s="1"/>
  <c r="AL11" i="112"/>
  <c r="AK11" i="112" s="1"/>
  <c r="AS10" i="112"/>
  <c r="AT13" i="112" s="1"/>
  <c r="AL41" i="111"/>
  <c r="AK41" i="111" s="1"/>
  <c r="AL40" i="111"/>
  <c r="AJ40" i="111" s="1"/>
  <c r="AN40" i="111" s="1"/>
  <c r="AK40" i="111"/>
  <c r="AL39" i="111"/>
  <c r="AP39" i="111" s="1"/>
  <c r="AK39" i="111"/>
  <c r="AJ39" i="111"/>
  <c r="AN39" i="111" s="1"/>
  <c r="AL38" i="111"/>
  <c r="AK38" i="111"/>
  <c r="AJ38" i="111"/>
  <c r="AN38" i="111" s="1"/>
  <c r="AL37" i="111"/>
  <c r="AP37" i="111" s="1"/>
  <c r="AK37" i="111"/>
  <c r="AL36" i="111"/>
  <c r="AJ36" i="111" s="1"/>
  <c r="AL35" i="111"/>
  <c r="AK35" i="111"/>
  <c r="AL34" i="111"/>
  <c r="AK34" i="111" s="1"/>
  <c r="AL33" i="111"/>
  <c r="AK33" i="111" s="1"/>
  <c r="AV32" i="111"/>
  <c r="AN32" i="111"/>
  <c r="AL32" i="111"/>
  <c r="AK32" i="111"/>
  <c r="AJ32" i="111"/>
  <c r="AC32" i="111"/>
  <c r="AL31" i="111"/>
  <c r="AK31" i="111"/>
  <c r="AL30" i="111"/>
  <c r="AP30" i="111" s="1"/>
  <c r="AK30" i="111"/>
  <c r="AJ30" i="111"/>
  <c r="AN30" i="111" s="1"/>
  <c r="AL29" i="111"/>
  <c r="AL28" i="111"/>
  <c r="AL27" i="111"/>
  <c r="AK27" i="111" s="1"/>
  <c r="AL26" i="111"/>
  <c r="AK26" i="111" s="1"/>
  <c r="AV25" i="111"/>
  <c r="AQ25" i="111" s="1"/>
  <c r="AS25" i="111"/>
  <c r="A40" i="111" s="1"/>
  <c r="A41" i="111"/>
  <c r="AR25" i="111"/>
  <c r="AL25" i="111"/>
  <c r="AK25" i="111"/>
  <c r="AJ25" i="111"/>
  <c r="AN25" i="111" s="1"/>
  <c r="AP25" i="111" s="1"/>
  <c r="AC25" i="111"/>
  <c r="AL24" i="111"/>
  <c r="AP24" i="111" s="1"/>
  <c r="AK24" i="111"/>
  <c r="AJ24" i="111"/>
  <c r="AN24" i="111" s="1"/>
  <c r="AL23" i="111"/>
  <c r="AL22" i="111"/>
  <c r="AL21" i="111"/>
  <c r="AK21" i="111"/>
  <c r="AL20" i="111"/>
  <c r="AJ20" i="111" s="1"/>
  <c r="AN20" i="111" s="1"/>
  <c r="AK20" i="111"/>
  <c r="AL19" i="111"/>
  <c r="AK19" i="111" s="1"/>
  <c r="AV18" i="111"/>
  <c r="AL18" i="111"/>
  <c r="AP18" i="111" s="1"/>
  <c r="AK18" i="111"/>
  <c r="AJ18" i="111"/>
  <c r="AN18" i="111" s="1"/>
  <c r="AC18" i="111"/>
  <c r="AL17" i="111"/>
  <c r="AL16" i="111"/>
  <c r="AL15" i="111"/>
  <c r="AJ15" i="111" s="1"/>
  <c r="AL14" i="111"/>
  <c r="AL13" i="111"/>
  <c r="AL12" i="111"/>
  <c r="B12" i="111"/>
  <c r="B13" i="111" s="1"/>
  <c r="B14" i="111" s="1"/>
  <c r="B15" i="111" s="1"/>
  <c r="B16" i="111" s="1"/>
  <c r="B17" i="111" s="1"/>
  <c r="B18" i="111" s="1"/>
  <c r="B19" i="111" s="1"/>
  <c r="B20" i="111" s="1"/>
  <c r="B21" i="111" s="1"/>
  <c r="B22" i="111" s="1"/>
  <c r="B23" i="111" s="1"/>
  <c r="B24" i="111" s="1"/>
  <c r="B25" i="111" s="1"/>
  <c r="B26" i="111" s="1"/>
  <c r="B27" i="111" s="1"/>
  <c r="B28" i="111" s="1"/>
  <c r="B29" i="111" s="1"/>
  <c r="B30" i="111" s="1"/>
  <c r="B31" i="111" s="1"/>
  <c r="B32" i="111" s="1"/>
  <c r="B33" i="111" s="1"/>
  <c r="B34" i="111" s="1"/>
  <c r="B35" i="111" s="1"/>
  <c r="B36" i="111" s="1"/>
  <c r="B37" i="111" s="1"/>
  <c r="B38" i="111" s="1"/>
  <c r="B39" i="111" s="1"/>
  <c r="B40" i="111" s="1"/>
  <c r="B41" i="111" s="1"/>
  <c r="AL11" i="111"/>
  <c r="AS10" i="111"/>
  <c r="AT13" i="111" s="1"/>
  <c r="AV41" i="108"/>
  <c r="AL41" i="108"/>
  <c r="AP41" i="108"/>
  <c r="AK41" i="108"/>
  <c r="AJ41" i="108"/>
  <c r="AN41" i="108" s="1"/>
  <c r="AC41" i="108"/>
  <c r="AL40" i="108"/>
  <c r="A40" i="108"/>
  <c r="AL39" i="108"/>
  <c r="AL38" i="108"/>
  <c r="AJ38" i="108" s="1"/>
  <c r="AK38" i="108"/>
  <c r="AL37" i="108"/>
  <c r="AK37" i="108" s="1"/>
  <c r="AL36" i="108"/>
  <c r="AK36" i="108" s="1"/>
  <c r="AL35" i="108"/>
  <c r="AV34" i="108"/>
  <c r="AR34" i="108" s="1"/>
  <c r="AL34" i="108"/>
  <c r="AP34" i="108" s="1"/>
  <c r="AK34" i="108"/>
  <c r="AJ34" i="108"/>
  <c r="AN34" i="108" s="1"/>
  <c r="AC34" i="108"/>
  <c r="AV33" i="108"/>
  <c r="AL33" i="108"/>
  <c r="AK33" i="108"/>
  <c r="AJ33" i="108"/>
  <c r="AN33" i="108" s="1"/>
  <c r="AC33" i="108"/>
  <c r="AV32" i="108"/>
  <c r="AR32" i="108" s="1"/>
  <c r="AN32" i="108"/>
  <c r="AP32" i="108" s="1"/>
  <c r="AL32" i="108"/>
  <c r="AK32" i="108"/>
  <c r="AJ32" i="108"/>
  <c r="AC32" i="108"/>
  <c r="AL31" i="108"/>
  <c r="AJ31" i="108" s="1"/>
  <c r="AK31" i="108"/>
  <c r="AL30" i="108"/>
  <c r="AK30" i="108" s="1"/>
  <c r="AJ30" i="108"/>
  <c r="AN30" i="108" s="1"/>
  <c r="AL29" i="108"/>
  <c r="AK29" i="108" s="1"/>
  <c r="AL28" i="108"/>
  <c r="AK28" i="108" s="1"/>
  <c r="AV27" i="108"/>
  <c r="AQ27" i="108" s="1"/>
  <c r="AL27" i="108"/>
  <c r="AK27" i="108"/>
  <c r="AJ27" i="108"/>
  <c r="AN27" i="108" s="1"/>
  <c r="AC27" i="108"/>
  <c r="AV26" i="108"/>
  <c r="AP26" i="108"/>
  <c r="AL26" i="108"/>
  <c r="AK26" i="108"/>
  <c r="AJ26" i="108"/>
  <c r="AN26" i="108" s="1"/>
  <c r="AC26" i="108"/>
  <c r="AV25" i="108"/>
  <c r="AQ25" i="108" s="1"/>
  <c r="AS25" i="108"/>
  <c r="A41" i="108" s="1"/>
  <c r="AL25" i="108"/>
  <c r="AP25" i="108" s="1"/>
  <c r="AK25" i="108"/>
  <c r="AJ25" i="108"/>
  <c r="AN25" i="108" s="1"/>
  <c r="AC25" i="108"/>
  <c r="AL24" i="108"/>
  <c r="AJ24" i="108" s="1"/>
  <c r="AN24" i="108"/>
  <c r="AK24" i="108"/>
  <c r="AL23" i="108"/>
  <c r="AJ23" i="108" s="1"/>
  <c r="AL22" i="108"/>
  <c r="AK22" i="108" s="1"/>
  <c r="AL21" i="108"/>
  <c r="AK21" i="108" s="1"/>
  <c r="AJ21" i="108"/>
  <c r="AN21" i="108" s="1"/>
  <c r="AV20" i="108"/>
  <c r="AL20" i="108"/>
  <c r="AK20" i="108"/>
  <c r="AJ20" i="108"/>
  <c r="AN20" i="108" s="1"/>
  <c r="AP20" i="108" s="1"/>
  <c r="AC20" i="108"/>
  <c r="AV19" i="108"/>
  <c r="AQ19" i="108" s="1"/>
  <c r="AR19" i="108"/>
  <c r="AL19" i="108"/>
  <c r="AK19" i="108"/>
  <c r="AJ19" i="108"/>
  <c r="AN19" i="108" s="1"/>
  <c r="AC19" i="108"/>
  <c r="AV18" i="108"/>
  <c r="AQ18" i="108" s="1"/>
  <c r="AL18" i="108"/>
  <c r="AK18" i="108"/>
  <c r="AJ18" i="108"/>
  <c r="AN18" i="108" s="1"/>
  <c r="AP18" i="108" s="1"/>
  <c r="AC18" i="108"/>
  <c r="AL17" i="108"/>
  <c r="AK17" i="108" s="1"/>
  <c r="AL16" i="108"/>
  <c r="AL15" i="108"/>
  <c r="AK15" i="108" s="1"/>
  <c r="AL14" i="108"/>
  <c r="AJ14" i="108" s="1"/>
  <c r="AV13" i="108"/>
  <c r="AL13" i="108"/>
  <c r="AK13" i="108"/>
  <c r="AJ13" i="108"/>
  <c r="AN13" i="108" s="1"/>
  <c r="AP13" i="108" s="1"/>
  <c r="AC13" i="108"/>
  <c r="AV12" i="108"/>
  <c r="AR12" i="108" s="1"/>
  <c r="AL12" i="108"/>
  <c r="AK12" i="108"/>
  <c r="AJ12" i="108"/>
  <c r="AN12" i="108" s="1"/>
  <c r="AC12" i="108"/>
  <c r="B12" i="108"/>
  <c r="B13" i="108" s="1"/>
  <c r="B14" i="108" s="1"/>
  <c r="B15" i="108" s="1"/>
  <c r="B16" i="108" s="1"/>
  <c r="B17" i="108" s="1"/>
  <c r="B18" i="108" s="1"/>
  <c r="B19" i="108" s="1"/>
  <c r="B20" i="108" s="1"/>
  <c r="B21" i="108" s="1"/>
  <c r="B22" i="108" s="1"/>
  <c r="B23" i="108" s="1"/>
  <c r="B24" i="108" s="1"/>
  <c r="B25" i="108" s="1"/>
  <c r="B26" i="108" s="1"/>
  <c r="B27" i="108" s="1"/>
  <c r="B28" i="108" s="1"/>
  <c r="B29" i="108" s="1"/>
  <c r="B30" i="108" s="1"/>
  <c r="B31" i="108" s="1"/>
  <c r="B32" i="108" s="1"/>
  <c r="B33" i="108" s="1"/>
  <c r="B34" i="108" s="1"/>
  <c r="B35" i="108" s="1"/>
  <c r="B36" i="108" s="1"/>
  <c r="B37" i="108" s="1"/>
  <c r="B38" i="108" s="1"/>
  <c r="B39" i="108" s="1"/>
  <c r="B40" i="108" s="1"/>
  <c r="B41" i="108" s="1"/>
  <c r="AL11" i="108"/>
  <c r="AS10" i="108"/>
  <c r="AT13" i="108" s="1"/>
  <c r="AV41" i="107"/>
  <c r="AQ41" i="107" s="1"/>
  <c r="AR41" i="107"/>
  <c r="AL41" i="107"/>
  <c r="AK41" i="107"/>
  <c r="AJ41" i="107"/>
  <c r="AN41" i="107" s="1"/>
  <c r="AC41" i="107"/>
  <c r="AL40" i="107"/>
  <c r="AK40" i="107" s="1"/>
  <c r="AL39" i="107"/>
  <c r="AJ39" i="107"/>
  <c r="AK39" i="107"/>
  <c r="AL38" i="107"/>
  <c r="AJ38" i="107" s="1"/>
  <c r="AL37" i="107"/>
  <c r="AK37" i="107" s="1"/>
  <c r="AL36" i="107"/>
  <c r="AK36" i="107"/>
  <c r="AL35" i="107"/>
  <c r="AL34" i="107"/>
  <c r="AL33" i="107"/>
  <c r="AK33" i="107" s="1"/>
  <c r="AL32" i="107"/>
  <c r="AL31" i="107"/>
  <c r="AK31" i="107" s="1"/>
  <c r="AJ31" i="107"/>
  <c r="AN31" i="107" s="1"/>
  <c r="AP31" i="107" s="1"/>
  <c r="AL30" i="107"/>
  <c r="AL29" i="107"/>
  <c r="AK29" i="107" s="1"/>
  <c r="AL28" i="107"/>
  <c r="AJ28" i="107" s="1"/>
  <c r="AL27" i="107"/>
  <c r="AL26" i="107"/>
  <c r="AJ26" i="107" s="1"/>
  <c r="AS25" i="107"/>
  <c r="A40" i="107" s="1"/>
  <c r="AL25" i="107"/>
  <c r="AL24" i="107"/>
  <c r="AL23" i="107"/>
  <c r="AK23" i="107" s="1"/>
  <c r="AN23" i="107" s="1"/>
  <c r="AP23" i="107" s="1"/>
  <c r="AV23" i="107" s="1"/>
  <c r="AR23" i="107" s="1"/>
  <c r="AJ23" i="107"/>
  <c r="AL22" i="107"/>
  <c r="AJ22" i="107"/>
  <c r="AK22" i="107"/>
  <c r="AL21" i="107"/>
  <c r="AJ21" i="107" s="1"/>
  <c r="AL20" i="107"/>
  <c r="AK20" i="107" s="1"/>
  <c r="AL19" i="107"/>
  <c r="AL18" i="107"/>
  <c r="AP18" i="107"/>
  <c r="AC18" i="107" s="1"/>
  <c r="AV18" i="107"/>
  <c r="AL17" i="107"/>
  <c r="AJ17" i="107" s="1"/>
  <c r="AN17" i="107" s="1"/>
  <c r="AP17" i="107" s="1"/>
  <c r="AC17" i="107" s="1"/>
  <c r="AL16" i="107"/>
  <c r="AK16" i="107"/>
  <c r="AJ16" i="107"/>
  <c r="AL15" i="107"/>
  <c r="AK15" i="107" s="1"/>
  <c r="AL14" i="107"/>
  <c r="AL13" i="107"/>
  <c r="AK13" i="107" s="1"/>
  <c r="AJ13" i="107"/>
  <c r="AL12" i="107"/>
  <c r="AK12" i="107" s="1"/>
  <c r="B12" i="107"/>
  <c r="B13" i="107" s="1"/>
  <c r="B14" i="107" s="1"/>
  <c r="B15" i="107" s="1"/>
  <c r="B16" i="107" s="1"/>
  <c r="B17" i="107" s="1"/>
  <c r="B18" i="107" s="1"/>
  <c r="B19" i="107" s="1"/>
  <c r="B20" i="107" s="1"/>
  <c r="B21" i="107" s="1"/>
  <c r="B22" i="107" s="1"/>
  <c r="B23" i="107" s="1"/>
  <c r="B24" i="107" s="1"/>
  <c r="B25" i="107" s="1"/>
  <c r="B26" i="107" s="1"/>
  <c r="B27" i="107" s="1"/>
  <c r="B28" i="107" s="1"/>
  <c r="B29" i="107" s="1"/>
  <c r="B30" i="107" s="1"/>
  <c r="B31" i="107" s="1"/>
  <c r="B32" i="107" s="1"/>
  <c r="B33" i="107" s="1"/>
  <c r="B34" i="107" s="1"/>
  <c r="B35" i="107" s="1"/>
  <c r="B36" i="107" s="1"/>
  <c r="B37" i="107" s="1"/>
  <c r="B38" i="107" s="1"/>
  <c r="B39" i="107" s="1"/>
  <c r="B40" i="107" s="1"/>
  <c r="B41" i="107" s="1"/>
  <c r="AL11" i="107"/>
  <c r="AS10" i="107"/>
  <c r="AT13" i="107" s="1"/>
  <c r="AJ40" i="107"/>
  <c r="AN40" i="107" s="1"/>
  <c r="AP40" i="107" s="1"/>
  <c r="AC40" i="107" s="1"/>
  <c r="AJ33" i="107"/>
  <c r="AN33" i="107" s="1"/>
  <c r="AP33" i="107" s="1"/>
  <c r="AV33" i="107" s="1"/>
  <c r="AR33" i="107" s="1"/>
  <c r="AJ36" i="107"/>
  <c r="AJ25" i="107"/>
  <c r="AK25" i="107"/>
  <c r="AJ20" i="107"/>
  <c r="AN20" i="107"/>
  <c r="AP20" i="107" s="1"/>
  <c r="AC20" i="107" s="1"/>
  <c r="AK17" i="107"/>
  <c r="AV17" i="107"/>
  <c r="AR17" i="107" s="1"/>
  <c r="AJ35" i="111"/>
  <c r="AN35" i="111" s="1"/>
  <c r="AJ21" i="111"/>
  <c r="AN21" i="111" s="1"/>
  <c r="AP21" i="111" s="1"/>
  <c r="AV21" i="111" s="1"/>
  <c r="AR21" i="111" s="1"/>
  <c r="AP32" i="111"/>
  <c r="AV38" i="111"/>
  <c r="AQ38" i="111" s="1"/>
  <c r="AC38" i="111"/>
  <c r="AV39" i="111"/>
  <c r="AC39" i="111"/>
  <c r="AV30" i="111"/>
  <c r="AC30" i="111"/>
  <c r="AK17" i="111"/>
  <c r="AJ17" i="111"/>
  <c r="AN17" i="111" s="1"/>
  <c r="AP17" i="111" s="1"/>
  <c r="AV24" i="111"/>
  <c r="AQ24" i="111" s="1"/>
  <c r="AC24" i="111"/>
  <c r="AJ31" i="111"/>
  <c r="AN31" i="111" s="1"/>
  <c r="AP31" i="111" s="1"/>
  <c r="AJ37" i="111"/>
  <c r="AN37" i="111" s="1"/>
  <c r="AK23" i="111"/>
  <c r="AJ23" i="111"/>
  <c r="AN23" i="111" s="1"/>
  <c r="AP23" i="111" s="1"/>
  <c r="AR32" i="111"/>
  <c r="AQ32" i="111"/>
  <c r="A39" i="111"/>
  <c r="AJ35" i="108"/>
  <c r="AN35" i="108" s="1"/>
  <c r="AP35" i="108" s="1"/>
  <c r="AV35" i="108" s="1"/>
  <c r="AK35" i="108"/>
  <c r="A39" i="108"/>
  <c r="AC21" i="111"/>
  <c r="AV37" i="111"/>
  <c r="AQ37" i="111" s="1"/>
  <c r="AC37" i="111"/>
  <c r="AV31" i="111"/>
  <c r="AC31" i="111"/>
  <c r="AV17" i="111"/>
  <c r="AR17" i="111" s="1"/>
  <c r="AC17" i="111"/>
  <c r="AV23" i="111"/>
  <c r="AR23" i="111" s="1"/>
  <c r="AC23" i="111"/>
  <c r="AJ11" i="108"/>
  <c r="AN11" i="108" s="1"/>
  <c r="AP11" i="108" s="1"/>
  <c r="AK11" i="108"/>
  <c r="AC11" i="108"/>
  <c r="AV11" i="108"/>
  <c r="AQ11" i="108"/>
  <c r="AR11" i="108"/>
  <c r="AJ39" i="121"/>
  <c r="AN39" i="121" s="1"/>
  <c r="AP39" i="121" s="1"/>
  <c r="AJ17" i="121"/>
  <c r="AN17" i="121"/>
  <c r="AP17" i="121" s="1"/>
  <c r="AC17" i="121" s="1"/>
  <c r="AP27" i="121"/>
  <c r="AP13" i="121"/>
  <c r="AP16" i="121"/>
  <c r="AC16" i="121" s="1"/>
  <c r="AP36" i="121"/>
  <c r="AP34" i="121"/>
  <c r="AP15" i="121"/>
  <c r="AR28" i="121"/>
  <c r="AR36" i="121"/>
  <c r="AV33" i="121"/>
  <c r="AC33" i="121"/>
  <c r="AK32" i="121"/>
  <c r="AJ32" i="121"/>
  <c r="AN32" i="121" s="1"/>
  <c r="A40" i="121"/>
  <c r="AJ12" i="121"/>
  <c r="AN12" i="121"/>
  <c r="AP12" i="121" s="1"/>
  <c r="AJ19" i="121"/>
  <c r="AN19" i="121" s="1"/>
  <c r="AP19" i="121" s="1"/>
  <c r="AJ21" i="121"/>
  <c r="AN21" i="121" s="1"/>
  <c r="AP21" i="121" s="1"/>
  <c r="AJ25" i="121"/>
  <c r="AN25" i="121" s="1"/>
  <c r="AP25" i="121" s="1"/>
  <c r="A41" i="121"/>
  <c r="AJ11" i="121"/>
  <c r="AR13" i="121"/>
  <c r="AR20" i="121"/>
  <c r="AQ20" i="121"/>
  <c r="AR22" i="121"/>
  <c r="AQ22" i="121"/>
  <c r="AK26" i="121"/>
  <c r="AJ26" i="121"/>
  <c r="AN26" i="121" s="1"/>
  <c r="AP26" i="121" s="1"/>
  <c r="AP28" i="121"/>
  <c r="AJ39" i="120"/>
  <c r="AN39" i="120" s="1"/>
  <c r="AJ18" i="120"/>
  <c r="AN18" i="120" s="1"/>
  <c r="AP18" i="120" s="1"/>
  <c r="AP20" i="120"/>
  <c r="AQ27" i="120"/>
  <c r="AP14" i="120"/>
  <c r="AP40" i="120"/>
  <c r="AP41" i="120"/>
  <c r="AP27" i="120"/>
  <c r="AC28" i="120"/>
  <c r="AV28" i="120"/>
  <c r="AC36" i="120"/>
  <c r="AV36" i="120"/>
  <c r="AR36" i="120" s="1"/>
  <c r="AV13" i="120"/>
  <c r="AC13" i="120"/>
  <c r="AV14" i="120"/>
  <c r="AR14" i="120" s="1"/>
  <c r="AC14" i="120"/>
  <c r="AV22" i="120"/>
  <c r="AR22" i="120" s="1"/>
  <c r="AC22" i="120"/>
  <c r="AJ29" i="120"/>
  <c r="AN29" i="120" s="1"/>
  <c r="AJ35" i="120"/>
  <c r="AN35" i="120" s="1"/>
  <c r="AP35" i="120" s="1"/>
  <c r="AJ12" i="120"/>
  <c r="AN12" i="120" s="1"/>
  <c r="AP12" i="120" s="1"/>
  <c r="AK21" i="120"/>
  <c r="AR34" i="120"/>
  <c r="AQ34" i="120"/>
  <c r="A39" i="120"/>
  <c r="AK15" i="120"/>
  <c r="AJ15" i="120"/>
  <c r="AK29" i="120"/>
  <c r="AK35" i="120"/>
  <c r="A40" i="120"/>
  <c r="AR41" i="120"/>
  <c r="AN36" i="119"/>
  <c r="AP36" i="119" s="1"/>
  <c r="AJ28" i="119"/>
  <c r="AC22" i="119"/>
  <c r="AQ37" i="119"/>
  <c r="AP30" i="119"/>
  <c r="AP37" i="119"/>
  <c r="AP29" i="119"/>
  <c r="AC29" i="119" s="1"/>
  <c r="AK14" i="119"/>
  <c r="A40" i="119"/>
  <c r="AV24" i="119"/>
  <c r="AR24" i="119" s="1"/>
  <c r="AC24" i="119"/>
  <c r="AC32" i="119"/>
  <c r="AV32" i="119"/>
  <c r="AC38" i="119"/>
  <c r="AV38" i="119"/>
  <c r="AJ31" i="119"/>
  <c r="AN31" i="119" s="1"/>
  <c r="AP31" i="119" s="1"/>
  <c r="AR30" i="119"/>
  <c r="AQ30" i="119"/>
  <c r="A39" i="119"/>
  <c r="AP17" i="119"/>
  <c r="AK25" i="119"/>
  <c r="AJ25" i="119"/>
  <c r="AN25" i="119" s="1"/>
  <c r="AP25" i="119" s="1"/>
  <c r="AK31" i="119"/>
  <c r="AN39" i="119"/>
  <c r="AP39" i="119"/>
  <c r="AJ40" i="119"/>
  <c r="AJ39" i="118"/>
  <c r="AK38" i="118"/>
  <c r="AJ32" i="118"/>
  <c r="AN32" i="118" s="1"/>
  <c r="AP32" i="118" s="1"/>
  <c r="AC32" i="118" s="1"/>
  <c r="AJ25" i="118"/>
  <c r="AK25" i="118"/>
  <c r="AJ18" i="118"/>
  <c r="AN18" i="118" s="1"/>
  <c r="AP27" i="118"/>
  <c r="AQ28" i="118"/>
  <c r="AP11" i="118"/>
  <c r="AV11" i="118" s="1"/>
  <c r="AP33" i="118"/>
  <c r="AP28" i="118"/>
  <c r="AC27" i="118"/>
  <c r="AV27" i="118"/>
  <c r="AR27" i="118" s="1"/>
  <c r="AC33" i="118"/>
  <c r="AV33" i="118"/>
  <c r="AC12" i="118"/>
  <c r="AV12" i="118"/>
  <c r="AR12" i="118" s="1"/>
  <c r="AJ13" i="118"/>
  <c r="AN13" i="118" s="1"/>
  <c r="AP13" i="118" s="1"/>
  <c r="AJ26" i="118"/>
  <c r="AN26" i="118" s="1"/>
  <c r="AP26" i="118" s="1"/>
  <c r="AJ34" i="118"/>
  <c r="AN34" i="118" s="1"/>
  <c r="AP34" i="118"/>
  <c r="AR35" i="118"/>
  <c r="AQ35" i="118"/>
  <c r="AK20" i="118"/>
  <c r="AJ20" i="118"/>
  <c r="AN20" i="118" s="1"/>
  <c r="AK13" i="118"/>
  <c r="AP14" i="118"/>
  <c r="AN19" i="118"/>
  <c r="AP19" i="118" s="1"/>
  <c r="AK26" i="118"/>
  <c r="AK34" i="118"/>
  <c r="AJ33" i="117"/>
  <c r="AN33" i="117" s="1"/>
  <c r="AP33" i="117" s="1"/>
  <c r="AV33" i="117" s="1"/>
  <c r="AR33" i="117" s="1"/>
  <c r="AK20" i="117"/>
  <c r="AQ14" i="117"/>
  <c r="AP21" i="117"/>
  <c r="AP35" i="117"/>
  <c r="AP41" i="117"/>
  <c r="AC30" i="117"/>
  <c r="AV30" i="117"/>
  <c r="AC36" i="117"/>
  <c r="AV36" i="117"/>
  <c r="AV15" i="117"/>
  <c r="AC15" i="117"/>
  <c r="AV16" i="117"/>
  <c r="AC16" i="117"/>
  <c r="AV22" i="117"/>
  <c r="AR22" i="117" s="1"/>
  <c r="AC22" i="117"/>
  <c r="AK23" i="117"/>
  <c r="AJ23" i="117"/>
  <c r="AN23" i="117" s="1"/>
  <c r="AP23" i="117" s="1"/>
  <c r="AR28" i="117"/>
  <c r="AQ28" i="117"/>
  <c r="A39" i="117"/>
  <c r="A40" i="117"/>
  <c r="AR21" i="117"/>
  <c r="AJ29" i="117"/>
  <c r="AN29" i="117" s="1"/>
  <c r="AP29" i="117" s="1"/>
  <c r="AJ37" i="117"/>
  <c r="AN37" i="117" s="1"/>
  <c r="AP37" i="117" s="1"/>
  <c r="AP33" i="116"/>
  <c r="AC31" i="116"/>
  <c r="AV31" i="116"/>
  <c r="AQ31" i="116" s="1"/>
  <c r="AC33" i="116"/>
  <c r="AV33" i="116"/>
  <c r="AQ33" i="116" s="1"/>
  <c r="AJ26" i="116"/>
  <c r="AN26" i="116" s="1"/>
  <c r="AP26" i="116" s="1"/>
  <c r="AJ32" i="116"/>
  <c r="AN32" i="116" s="1"/>
  <c r="AP32" i="116"/>
  <c r="AJ38" i="116"/>
  <c r="AR40" i="116"/>
  <c r="AQ40" i="116"/>
  <c r="AV17" i="116"/>
  <c r="AQ17" i="116" s="1"/>
  <c r="AC17" i="116"/>
  <c r="AK18" i="116"/>
  <c r="AJ18" i="116"/>
  <c r="AK39" i="116"/>
  <c r="AJ39" i="116"/>
  <c r="AN39" i="116" s="1"/>
  <c r="AP39" i="116" s="1"/>
  <c r="AJ11" i="116"/>
  <c r="AN11" i="116" s="1"/>
  <c r="AP11" i="116"/>
  <c r="AQ12" i="116"/>
  <c r="AK24" i="116"/>
  <c r="AJ24" i="116"/>
  <c r="AN24" i="116" s="1"/>
  <c r="AP24" i="116" s="1"/>
  <c r="AV24" i="116" s="1"/>
  <c r="AQ24" i="116" s="1"/>
  <c r="AP25" i="116"/>
  <c r="AK26" i="116"/>
  <c r="AK32" i="116"/>
  <c r="AK38" i="116"/>
  <c r="AJ33" i="115"/>
  <c r="AN33" i="115" s="1"/>
  <c r="AP33" i="115" s="1"/>
  <c r="AV33" i="115" s="1"/>
  <c r="AQ33" i="115" s="1"/>
  <c r="AK39" i="115"/>
  <c r="AJ18" i="115"/>
  <c r="AN18" i="115" s="1"/>
  <c r="AP18" i="115" s="1"/>
  <c r="AC18" i="115" s="1"/>
  <c r="AJ11" i="115"/>
  <c r="AN11" i="115" s="1"/>
  <c r="AP11" i="115" s="1"/>
  <c r="AV11" i="115" s="1"/>
  <c r="AR11" i="115" s="1"/>
  <c r="AP12" i="115"/>
  <c r="AN13" i="115"/>
  <c r="AP13" i="115" s="1"/>
  <c r="A40" i="115"/>
  <c r="AV14" i="115"/>
  <c r="AQ14" i="115" s="1"/>
  <c r="AC14" i="115"/>
  <c r="AV34" i="115"/>
  <c r="AC34" i="115"/>
  <c r="AV28" i="115"/>
  <c r="AC28" i="115"/>
  <c r="AV13" i="115"/>
  <c r="AC13" i="115"/>
  <c r="AK41" i="115"/>
  <c r="AJ41" i="115"/>
  <c r="AN41" i="115" s="1"/>
  <c r="AP41" i="115" s="1"/>
  <c r="AJ27" i="115"/>
  <c r="AN27" i="115" s="1"/>
  <c r="AJ35" i="115"/>
  <c r="AN35" i="115"/>
  <c r="AP35" i="115" s="1"/>
  <c r="AK21" i="115"/>
  <c r="AJ21" i="115"/>
  <c r="AN21" i="115" s="1"/>
  <c r="AP21" i="115" s="1"/>
  <c r="AN20" i="115"/>
  <c r="A39" i="115"/>
  <c r="AK41" i="114"/>
  <c r="AN41" i="114" s="1"/>
  <c r="AP41" i="114" s="1"/>
  <c r="AC41" i="114" s="1"/>
  <c r="AJ34" i="114"/>
  <c r="AN34" i="114" s="1"/>
  <c r="AP34" i="114" s="1"/>
  <c r="AJ28" i="114"/>
  <c r="AN28" i="114" s="1"/>
  <c r="AP28" i="114" s="1"/>
  <c r="AV28" i="114" s="1"/>
  <c r="AK27" i="114"/>
  <c r="AN27" i="114" s="1"/>
  <c r="AP27" i="114" s="1"/>
  <c r="AK20" i="114"/>
  <c r="AK14" i="114"/>
  <c r="AJ13" i="114"/>
  <c r="AN13" i="114" s="1"/>
  <c r="AP13" i="114" s="1"/>
  <c r="AP29" i="114"/>
  <c r="AP30" i="114"/>
  <c r="AP36" i="114"/>
  <c r="AC30" i="114"/>
  <c r="AV30" i="114"/>
  <c r="AR30" i="114" s="1"/>
  <c r="AC38" i="114"/>
  <c r="AV38" i="114"/>
  <c r="AR36" i="114"/>
  <c r="AQ36" i="114"/>
  <c r="AK17" i="114"/>
  <c r="AJ17" i="114"/>
  <c r="A39" i="114"/>
  <c r="AJ16" i="114"/>
  <c r="AN16" i="114" s="1"/>
  <c r="AP16" i="114" s="1"/>
  <c r="AK25" i="114"/>
  <c r="AJ25" i="114"/>
  <c r="AN25" i="114" s="1"/>
  <c r="AP25" i="114" s="1"/>
  <c r="A40" i="114"/>
  <c r="AK23" i="114"/>
  <c r="AJ23" i="114"/>
  <c r="AN23" i="114" s="1"/>
  <c r="AP23" i="114" s="1"/>
  <c r="AN24" i="114"/>
  <c r="AP24" i="114" s="1"/>
  <c r="AJ31" i="114"/>
  <c r="AN31" i="114" s="1"/>
  <c r="AP31" i="114" s="1"/>
  <c r="AJ37" i="114"/>
  <c r="AN37" i="114" s="1"/>
  <c r="AP37" i="114" s="1"/>
  <c r="AJ16" i="113"/>
  <c r="AK17" i="113"/>
  <c r="AN17" i="113" s="1"/>
  <c r="AP17" i="113" s="1"/>
  <c r="AC26" i="113"/>
  <c r="AV26" i="113"/>
  <c r="AC32" i="113"/>
  <c r="AV32" i="113"/>
  <c r="AQ32" i="113" s="1"/>
  <c r="AC11" i="113"/>
  <c r="AV11" i="113"/>
  <c r="AV18" i="113"/>
  <c r="AC18" i="113"/>
  <c r="AK19" i="113"/>
  <c r="AJ19" i="113"/>
  <c r="AJ12" i="113"/>
  <c r="AN12" i="113" s="1"/>
  <c r="AP12" i="113" s="1"/>
  <c r="A39" i="113"/>
  <c r="AV39" i="113"/>
  <c r="AQ39" i="113" s="1"/>
  <c r="AC39" i="113"/>
  <c r="AK25" i="113"/>
  <c r="AJ25" i="113"/>
  <c r="AN25" i="113" s="1"/>
  <c r="AP25" i="113" s="1"/>
  <c r="AJ40" i="113"/>
  <c r="AN40" i="113" s="1"/>
  <c r="AJ33" i="113"/>
  <c r="A40" i="113"/>
  <c r="AR41" i="113"/>
  <c r="AP28" i="112"/>
  <c r="AK40" i="112"/>
  <c r="AN40" i="112" s="1"/>
  <c r="AP40" i="112" s="1"/>
  <c r="AC40" i="112" s="1"/>
  <c r="AJ33" i="112"/>
  <c r="AN33" i="112" s="1"/>
  <c r="AP33" i="112" s="1"/>
  <c r="AJ11" i="112"/>
  <c r="AN11" i="112" s="1"/>
  <c r="AP11" i="112" s="1"/>
  <c r="AR15" i="112"/>
  <c r="AQ15" i="112"/>
  <c r="AC13" i="112"/>
  <c r="AV13" i="112"/>
  <c r="AQ13" i="112" s="1"/>
  <c r="AJ12" i="112"/>
  <c r="AN12" i="112" s="1"/>
  <c r="AP12" i="112" s="1"/>
  <c r="AC12" i="112" s="1"/>
  <c r="AR21" i="112"/>
  <c r="AQ21" i="112"/>
  <c r="AP41" i="112"/>
  <c r="AC15" i="112"/>
  <c r="AV28" i="112"/>
  <c r="AR28" i="112" s="1"/>
  <c r="AC28" i="112"/>
  <c r="AN36" i="112"/>
  <c r="AP36" i="112"/>
  <c r="AJ29" i="112"/>
  <c r="AN29" i="112" s="1"/>
  <c r="AP29" i="112" s="1"/>
  <c r="AJ35" i="112"/>
  <c r="AN35" i="112" s="1"/>
  <c r="AJ14" i="112"/>
  <c r="AN14" i="112"/>
  <c r="AP14" i="112" s="1"/>
  <c r="AJ16" i="112"/>
  <c r="AJ22" i="112"/>
  <c r="AN22" i="112"/>
  <c r="AP22" i="112" s="1"/>
  <c r="A39" i="112"/>
  <c r="AV17" i="121"/>
  <c r="AR17" i="121" s="1"/>
  <c r="AV19" i="121"/>
  <c r="AR19" i="121" s="1"/>
  <c r="AC19" i="121"/>
  <c r="AV26" i="121"/>
  <c r="AQ26" i="121" s="1"/>
  <c r="AC26" i="121"/>
  <c r="AV21" i="121"/>
  <c r="AC21" i="121"/>
  <c r="AV12" i="121"/>
  <c r="AR12" i="121" s="1"/>
  <c r="AC12" i="121"/>
  <c r="AR33" i="121"/>
  <c r="AQ33" i="121"/>
  <c r="AV35" i="120"/>
  <c r="AC35" i="120"/>
  <c r="AR13" i="120"/>
  <c r="AQ13" i="120"/>
  <c r="AN15" i="120"/>
  <c r="AP15" i="120"/>
  <c r="AQ22" i="120"/>
  <c r="AQ14" i="120"/>
  <c r="AP29" i="120"/>
  <c r="AV29" i="119"/>
  <c r="AR29" i="119" s="1"/>
  <c r="AQ22" i="119"/>
  <c r="AV39" i="119"/>
  <c r="AR39" i="119" s="1"/>
  <c r="AC39" i="119"/>
  <c r="AV18" i="119"/>
  <c r="AC18" i="119"/>
  <c r="AR38" i="119"/>
  <c r="AQ38" i="119"/>
  <c r="AC17" i="119"/>
  <c r="AV17" i="119"/>
  <c r="AQ17" i="119" s="1"/>
  <c r="AR32" i="119"/>
  <c r="AQ32" i="119"/>
  <c r="AQ24" i="119"/>
  <c r="AV32" i="118"/>
  <c r="AQ32" i="118" s="1"/>
  <c r="AN25" i="118"/>
  <c r="AP25" i="118" s="1"/>
  <c r="AC25" i="118" s="1"/>
  <c r="AV34" i="118"/>
  <c r="AC34" i="118"/>
  <c r="AV19" i="118"/>
  <c r="AQ19" i="118" s="1"/>
  <c r="AC19" i="118"/>
  <c r="AR33" i="118"/>
  <c r="AQ33" i="118"/>
  <c r="AP20" i="118"/>
  <c r="AQ27" i="118"/>
  <c r="AV37" i="117"/>
  <c r="AC37" i="117"/>
  <c r="AV29" i="117"/>
  <c r="AQ29" i="117" s="1"/>
  <c r="AC29" i="117"/>
  <c r="AV23" i="117"/>
  <c r="AR23" i="117" s="1"/>
  <c r="AC23" i="117"/>
  <c r="AQ22" i="117"/>
  <c r="AR30" i="117"/>
  <c r="AQ30" i="117"/>
  <c r="AQ15" i="117"/>
  <c r="AR15" i="117"/>
  <c r="AR16" i="117"/>
  <c r="AQ16" i="117"/>
  <c r="AR36" i="117"/>
  <c r="AQ36" i="117"/>
  <c r="AV11" i="116"/>
  <c r="AR11" i="116" s="1"/>
  <c r="AC11" i="116"/>
  <c r="AV39" i="116"/>
  <c r="AC39" i="116"/>
  <c r="AV32" i="116"/>
  <c r="AR32" i="116" s="1"/>
  <c r="AC32" i="116"/>
  <c r="AR33" i="116"/>
  <c r="AN38" i="116"/>
  <c r="AP38" i="116" s="1"/>
  <c r="AC25" i="116"/>
  <c r="AV25" i="116"/>
  <c r="AQ25" i="116" s="1"/>
  <c r="AN18" i="116"/>
  <c r="AP18" i="116"/>
  <c r="AR17" i="116"/>
  <c r="AC33" i="115"/>
  <c r="AV18" i="115"/>
  <c r="AQ18" i="115" s="1"/>
  <c r="AC11" i="115"/>
  <c r="AV41" i="115"/>
  <c r="AC41" i="115"/>
  <c r="AV27" i="115"/>
  <c r="AC27" i="115"/>
  <c r="AR13" i="115"/>
  <c r="AQ13" i="115"/>
  <c r="AR34" i="115"/>
  <c r="AQ34" i="115"/>
  <c r="AV20" i="115"/>
  <c r="AR20" i="115" s="1"/>
  <c r="AC20" i="115"/>
  <c r="AV35" i="115"/>
  <c r="AR35" i="115" s="1"/>
  <c r="AC35" i="115"/>
  <c r="AR28" i="115"/>
  <c r="AQ28" i="115"/>
  <c r="AV41" i="114"/>
  <c r="AQ41" i="114" s="1"/>
  <c r="AV27" i="114"/>
  <c r="AR27" i="114" s="1"/>
  <c r="AC27" i="114"/>
  <c r="AC28" i="114"/>
  <c r="AN14" i="114"/>
  <c r="AP14" i="114" s="1"/>
  <c r="AV23" i="114"/>
  <c r="AQ23" i="114" s="1"/>
  <c r="AC23" i="114"/>
  <c r="AV37" i="114"/>
  <c r="AR37" i="114" s="1"/>
  <c r="AC37" i="114"/>
  <c r="AV16" i="114"/>
  <c r="AR16" i="114" s="1"/>
  <c r="AC16" i="114"/>
  <c r="AV31" i="114"/>
  <c r="AC31" i="114"/>
  <c r="AV24" i="114"/>
  <c r="AR24" i="114" s="1"/>
  <c r="AC24" i="114"/>
  <c r="AR38" i="114"/>
  <c r="AQ38" i="114"/>
  <c r="AN17" i="114"/>
  <c r="AP17" i="114" s="1"/>
  <c r="AC12" i="113"/>
  <c r="AV12" i="113"/>
  <c r="AQ12" i="113" s="1"/>
  <c r="AV40" i="113"/>
  <c r="AQ40" i="113" s="1"/>
  <c r="AC40" i="113"/>
  <c r="AR39" i="113"/>
  <c r="AR32" i="113"/>
  <c r="AN19" i="113"/>
  <c r="AP19" i="113" s="1"/>
  <c r="AR18" i="113"/>
  <c r="AQ18" i="113"/>
  <c r="AR11" i="113"/>
  <c r="AQ11" i="113"/>
  <c r="AR26" i="113"/>
  <c r="AQ26" i="113"/>
  <c r="AC33" i="112"/>
  <c r="AV33" i="112"/>
  <c r="AQ33" i="112" s="1"/>
  <c r="AV22" i="112"/>
  <c r="AR22" i="112" s="1"/>
  <c r="AC22" i="112"/>
  <c r="AV35" i="112"/>
  <c r="AC35" i="112"/>
  <c r="AQ28" i="112"/>
  <c r="AV29" i="112"/>
  <c r="AR29" i="112" s="1"/>
  <c r="AC29" i="112"/>
  <c r="AV12" i="112"/>
  <c r="AQ12" i="112" s="1"/>
  <c r="AV36" i="112"/>
  <c r="AQ36" i="112" s="1"/>
  <c r="AC36" i="112"/>
  <c r="AV14" i="112"/>
  <c r="AR14" i="112" s="1"/>
  <c r="AC14" i="112"/>
  <c r="AQ17" i="121"/>
  <c r="AQ19" i="121"/>
  <c r="AQ21" i="121"/>
  <c r="AR21" i="121"/>
  <c r="AV29" i="120"/>
  <c r="AQ29" i="120" s="1"/>
  <c r="AC29" i="120"/>
  <c r="AV15" i="120"/>
  <c r="AR15" i="120" s="1"/>
  <c r="AC15" i="120"/>
  <c r="AR35" i="120"/>
  <c r="AQ35" i="120"/>
  <c r="AQ29" i="119"/>
  <c r="AR17" i="119"/>
  <c r="AQ39" i="119"/>
  <c r="AV31" i="119"/>
  <c r="AQ31" i="119" s="1"/>
  <c r="AC31" i="119"/>
  <c r="AV25" i="119"/>
  <c r="AQ25" i="119" s="1"/>
  <c r="AC25" i="119"/>
  <c r="AR18" i="119"/>
  <c r="AQ18" i="119"/>
  <c r="AV26" i="118"/>
  <c r="AQ26" i="118" s="1"/>
  <c r="AC26" i="118"/>
  <c r="AV13" i="118"/>
  <c r="AQ13" i="118" s="1"/>
  <c r="AC13" i="118"/>
  <c r="AR34" i="118"/>
  <c r="AQ34" i="118"/>
  <c r="AR19" i="118"/>
  <c r="AV20" i="118"/>
  <c r="AC20" i="118"/>
  <c r="AQ23" i="117"/>
  <c r="AR37" i="117"/>
  <c r="AQ37" i="117"/>
  <c r="AC24" i="116"/>
  <c r="AV38" i="116"/>
  <c r="AR38" i="116" s="1"/>
  <c r="AC38" i="116"/>
  <c r="AQ39" i="116"/>
  <c r="AR39" i="116"/>
  <c r="AV18" i="116"/>
  <c r="AR18" i="116" s="1"/>
  <c r="AC18" i="116"/>
  <c r="AQ32" i="116"/>
  <c r="AQ11" i="116"/>
  <c r="AR18" i="115"/>
  <c r="AR27" i="115"/>
  <c r="AQ27" i="115"/>
  <c r="AQ20" i="115"/>
  <c r="AV21" i="115"/>
  <c r="AC21" i="115"/>
  <c r="AQ35" i="115"/>
  <c r="AQ41" i="115"/>
  <c r="AR41" i="115"/>
  <c r="AV17" i="114"/>
  <c r="AQ17" i="114" s="1"/>
  <c r="AC17" i="114"/>
  <c r="AQ24" i="114"/>
  <c r="AR31" i="114"/>
  <c r="AQ31" i="114"/>
  <c r="AQ16" i="114"/>
  <c r="AV19" i="113"/>
  <c r="AR19" i="113" s="1"/>
  <c r="AC19" i="113"/>
  <c r="AR40" i="113"/>
  <c r="AR36" i="112"/>
  <c r="AQ29" i="112"/>
  <c r="AR35" i="112"/>
  <c r="AQ35" i="112"/>
  <c r="AQ15" i="120"/>
  <c r="AR25" i="119"/>
  <c r="AR31" i="119"/>
  <c r="AR26" i="118"/>
  <c r="AQ20" i="118"/>
  <c r="AR20" i="118"/>
  <c r="AQ18" i="116"/>
  <c r="AQ38" i="116"/>
  <c r="AQ21" i="115"/>
  <c r="AR21" i="115"/>
  <c r="AR17" i="114"/>
  <c r="AN37" i="121" l="1"/>
  <c r="AP37" i="121" s="1"/>
  <c r="AP32" i="121"/>
  <c r="AJ23" i="121"/>
  <c r="AN23" i="121" s="1"/>
  <c r="AP23" i="121" s="1"/>
  <c r="AJ18" i="121"/>
  <c r="AN18" i="121" s="1"/>
  <c r="AP18" i="121" s="1"/>
  <c r="AV18" i="121" s="1"/>
  <c r="AR18" i="121" s="1"/>
  <c r="AV16" i="121"/>
  <c r="AQ16" i="121" s="1"/>
  <c r="AN39" i="118"/>
  <c r="AP39" i="118" s="1"/>
  <c r="AJ40" i="114"/>
  <c r="AN40" i="114" s="1"/>
  <c r="AP40" i="114" s="1"/>
  <c r="AV39" i="114"/>
  <c r="AC39" i="114"/>
  <c r="AC33" i="114"/>
  <c r="AV33" i="114"/>
  <c r="AN32" i="114"/>
  <c r="AP32" i="114" s="1"/>
  <c r="AR28" i="114"/>
  <c r="AQ28" i="114"/>
  <c r="AQ27" i="114"/>
  <c r="AC26" i="114"/>
  <c r="AV26" i="114"/>
  <c r="AC25" i="114"/>
  <c r="AV25" i="114"/>
  <c r="AN11" i="121"/>
  <c r="AP11" i="121" s="1"/>
  <c r="AC33" i="117"/>
  <c r="AQ33" i="117"/>
  <c r="AK13" i="117"/>
  <c r="AN13" i="117"/>
  <c r="AP13" i="117" s="1"/>
  <c r="AC13" i="117" s="1"/>
  <c r="AJ38" i="120"/>
  <c r="AN38" i="120" s="1"/>
  <c r="AJ37" i="120"/>
  <c r="AN37" i="120" s="1"/>
  <c r="AP37" i="120" s="1"/>
  <c r="AJ31" i="120"/>
  <c r="AN31" i="120" s="1"/>
  <c r="AP31" i="120" s="1"/>
  <c r="AJ30" i="120"/>
  <c r="AN30" i="120" s="1"/>
  <c r="AP30" i="120" s="1"/>
  <c r="AV30" i="120" s="1"/>
  <c r="AR30" i="120" s="1"/>
  <c r="AC30" i="120"/>
  <c r="AJ24" i="120"/>
  <c r="AN24" i="120" s="1"/>
  <c r="AV23" i="120"/>
  <c r="AJ17" i="120"/>
  <c r="AN17" i="120" s="1"/>
  <c r="AP17" i="120" s="1"/>
  <c r="AN16" i="120"/>
  <c r="AP16" i="120" s="1"/>
  <c r="AN21" i="119"/>
  <c r="AP21" i="119" s="1"/>
  <c r="AC21" i="119" s="1"/>
  <c r="AP39" i="120"/>
  <c r="AK41" i="119"/>
  <c r="AN41" i="119" s="1"/>
  <c r="AP41" i="119" s="1"/>
  <c r="AN40" i="119"/>
  <c r="AP40" i="119" s="1"/>
  <c r="AV40" i="119" s="1"/>
  <c r="AQ40" i="119" s="1"/>
  <c r="AJ34" i="119"/>
  <c r="AN34" i="119" s="1"/>
  <c r="AP34" i="119" s="1"/>
  <c r="AJ33" i="119"/>
  <c r="AN33" i="119" s="1"/>
  <c r="AP33" i="119" s="1"/>
  <c r="AN27" i="119"/>
  <c r="AP27" i="119" s="1"/>
  <c r="AQ26" i="119"/>
  <c r="AJ20" i="119"/>
  <c r="AN20" i="119" s="1"/>
  <c r="AN19" i="119"/>
  <c r="AP19" i="119" s="1"/>
  <c r="AC37" i="118"/>
  <c r="AV37" i="118"/>
  <c r="AJ36" i="118"/>
  <c r="AN36" i="118" s="1"/>
  <c r="AP36" i="118" s="1"/>
  <c r="AJ30" i="118"/>
  <c r="AN30" i="118" s="1"/>
  <c r="AP30" i="118" s="1"/>
  <c r="AJ29" i="118"/>
  <c r="AN29" i="118" s="1"/>
  <c r="AP29" i="118" s="1"/>
  <c r="AN23" i="118"/>
  <c r="AP23" i="118" s="1"/>
  <c r="AJ22" i="118"/>
  <c r="AN22" i="118" s="1"/>
  <c r="AP22" i="118" s="1"/>
  <c r="AV16" i="118"/>
  <c r="AQ16" i="118" s="1"/>
  <c r="AC16" i="118"/>
  <c r="AR32" i="118"/>
  <c r="AP24" i="118"/>
  <c r="AV24" i="118" s="1"/>
  <c r="AP18" i="118"/>
  <c r="AJ38" i="117"/>
  <c r="AN38" i="117" s="1"/>
  <c r="AP38" i="117" s="1"/>
  <c r="AN32" i="117"/>
  <c r="AP32" i="117"/>
  <c r="AJ31" i="117"/>
  <c r="AN31" i="117" s="1"/>
  <c r="AP31" i="117" s="1"/>
  <c r="AK31" i="117"/>
  <c r="AN25" i="117"/>
  <c r="AP25" i="117" s="1"/>
  <c r="AJ24" i="117"/>
  <c r="AN24" i="117" s="1"/>
  <c r="AP24" i="117" s="1"/>
  <c r="AV18" i="117"/>
  <c r="AC18" i="117"/>
  <c r="AC17" i="117"/>
  <c r="AV17" i="117"/>
  <c r="AN11" i="117"/>
  <c r="AP11" i="117" s="1"/>
  <c r="AN20" i="117"/>
  <c r="AP20" i="117" s="1"/>
  <c r="AJ41" i="116"/>
  <c r="AN41" i="116" s="1"/>
  <c r="AJ35" i="116"/>
  <c r="AN35" i="116" s="1"/>
  <c r="AP35" i="116" s="1"/>
  <c r="AN34" i="116"/>
  <c r="AP34" i="116" s="1"/>
  <c r="AJ28" i="116"/>
  <c r="AN28" i="116" s="1"/>
  <c r="AP28" i="116" s="1"/>
  <c r="AJ27" i="116"/>
  <c r="AN27" i="116" s="1"/>
  <c r="AP27" i="116" s="1"/>
  <c r="AJ21" i="116"/>
  <c r="AK21" i="116"/>
  <c r="AV20" i="116"/>
  <c r="AC20" i="116"/>
  <c r="AN14" i="116"/>
  <c r="AJ13" i="116"/>
  <c r="AN13" i="116" s="1"/>
  <c r="AP13" i="116" s="1"/>
  <c r="AJ37" i="115"/>
  <c r="AN37" i="115" s="1"/>
  <c r="AP37" i="115" s="1"/>
  <c r="AN36" i="115"/>
  <c r="AK32" i="115"/>
  <c r="AN30" i="115"/>
  <c r="AP30" i="115" s="1"/>
  <c r="AJ29" i="115"/>
  <c r="AN29" i="115" s="1"/>
  <c r="AP29" i="115" s="1"/>
  <c r="AN23" i="115"/>
  <c r="AP23" i="115" s="1"/>
  <c r="AJ22" i="115"/>
  <c r="AN22" i="115" s="1"/>
  <c r="AP22" i="115" s="1"/>
  <c r="AJ16" i="115"/>
  <c r="AN16" i="115" s="1"/>
  <c r="AP16" i="115" s="1"/>
  <c r="AJ15" i="115"/>
  <c r="AN15" i="115" s="1"/>
  <c r="AP15" i="115" s="1"/>
  <c r="AN39" i="115"/>
  <c r="AP39" i="115" s="1"/>
  <c r="AQ11" i="115"/>
  <c r="AJ19" i="114"/>
  <c r="AN19" i="114" s="1"/>
  <c r="AP19" i="114" s="1"/>
  <c r="AK19" i="114"/>
  <c r="AJ18" i="114"/>
  <c r="AN18" i="114" s="1"/>
  <c r="AP18" i="114" s="1"/>
  <c r="AC12" i="114"/>
  <c r="AV12" i="114"/>
  <c r="AR12" i="114" s="1"/>
  <c r="AN11" i="114"/>
  <c r="AP11" i="114"/>
  <c r="AC20" i="114"/>
  <c r="AV20" i="114"/>
  <c r="AQ20" i="114" s="1"/>
  <c r="AJ36" i="113"/>
  <c r="AK36" i="113"/>
  <c r="AJ35" i="113"/>
  <c r="AN35" i="113" s="1"/>
  <c r="AJ29" i="113"/>
  <c r="AN29" i="113" s="1"/>
  <c r="AP29" i="113" s="1"/>
  <c r="AN28" i="113"/>
  <c r="AC22" i="113"/>
  <c r="AV22" i="113"/>
  <c r="AR22" i="113" s="1"/>
  <c r="AJ34" i="113"/>
  <c r="AN34" i="113" s="1"/>
  <c r="AN33" i="113"/>
  <c r="AP33" i="113" s="1"/>
  <c r="AJ15" i="113"/>
  <c r="AN15" i="113" s="1"/>
  <c r="AP15" i="113" s="1"/>
  <c r="AJ14" i="113"/>
  <c r="AN14" i="113" s="1"/>
  <c r="AP14" i="113" s="1"/>
  <c r="AJ31" i="112"/>
  <c r="AN31" i="112" s="1"/>
  <c r="AC30" i="112"/>
  <c r="AV30" i="112"/>
  <c r="AQ30" i="112" s="1"/>
  <c r="AR33" i="112"/>
  <c r="AN24" i="112"/>
  <c r="AP24" i="112" s="1"/>
  <c r="AJ23" i="112"/>
  <c r="AN23" i="112" s="1"/>
  <c r="AP23" i="112" s="1"/>
  <c r="AN16" i="112"/>
  <c r="AP16" i="112" s="1"/>
  <c r="AJ41" i="111"/>
  <c r="AN41" i="111" s="1"/>
  <c r="AP41" i="111" s="1"/>
  <c r="AJ34" i="111"/>
  <c r="AN34" i="111" s="1"/>
  <c r="AP34" i="111" s="1"/>
  <c r="AJ33" i="111"/>
  <c r="AN33" i="111" s="1"/>
  <c r="AP33" i="111" s="1"/>
  <c r="AP35" i="111"/>
  <c r="AJ27" i="111"/>
  <c r="AN27" i="111" s="1"/>
  <c r="AJ26" i="111"/>
  <c r="AN26" i="111" s="1"/>
  <c r="AP26" i="111" s="1"/>
  <c r="AQ21" i="111"/>
  <c r="AJ19" i="111"/>
  <c r="AN19" i="111" s="1"/>
  <c r="AP19" i="111" s="1"/>
  <c r="AJ36" i="108"/>
  <c r="AN36" i="108" s="1"/>
  <c r="AQ35" i="108"/>
  <c r="AR35" i="108"/>
  <c r="AC35" i="108"/>
  <c r="AJ29" i="108"/>
  <c r="AN29" i="108" s="1"/>
  <c r="AP29" i="108" s="1"/>
  <c r="AJ28" i="108"/>
  <c r="AN28" i="108" s="1"/>
  <c r="AP28" i="108" s="1"/>
  <c r="AP30" i="108"/>
  <c r="AJ22" i="108"/>
  <c r="AN22" i="108" s="1"/>
  <c r="AP21" i="108"/>
  <c r="AK14" i="108"/>
  <c r="AN14" i="108" s="1"/>
  <c r="AP14" i="108" s="1"/>
  <c r="AV21" i="120"/>
  <c r="AC21" i="120"/>
  <c r="AV20" i="117"/>
  <c r="AC20" i="117"/>
  <c r="AV13" i="114"/>
  <c r="AC13" i="114"/>
  <c r="AC32" i="121"/>
  <c r="AV32" i="121"/>
  <c r="AC25" i="113"/>
  <c r="AV25" i="113"/>
  <c r="AC25" i="121"/>
  <c r="AV25" i="121"/>
  <c r="AC35" i="111"/>
  <c r="AV35" i="111"/>
  <c r="AV14" i="114"/>
  <c r="AC14" i="114"/>
  <c r="AV17" i="113"/>
  <c r="AC17" i="113"/>
  <c r="AV34" i="114"/>
  <c r="AC34" i="114"/>
  <c r="AR11" i="118"/>
  <c r="AQ11" i="118"/>
  <c r="AR26" i="108"/>
  <c r="AQ26" i="108"/>
  <c r="AR13" i="118"/>
  <c r="AQ37" i="114"/>
  <c r="AR41" i="114"/>
  <c r="AR29" i="117"/>
  <c r="AV25" i="118"/>
  <c r="AV40" i="112"/>
  <c r="AR14" i="115"/>
  <c r="AC24" i="118"/>
  <c r="A40" i="112"/>
  <c r="AK31" i="113"/>
  <c r="AN31" i="113" s="1"/>
  <c r="AP31" i="113" s="1"/>
  <c r="AC39" i="121"/>
  <c r="AV39" i="121"/>
  <c r="AR39" i="121" s="1"/>
  <c r="AQ17" i="111"/>
  <c r="AQ32" i="108"/>
  <c r="AN13" i="107"/>
  <c r="AP13" i="107" s="1"/>
  <c r="AN22" i="107"/>
  <c r="AP22" i="107" s="1"/>
  <c r="AC22" i="107" s="1"/>
  <c r="AK27" i="107"/>
  <c r="AJ27" i="107"/>
  <c r="AN27" i="107" s="1"/>
  <c r="AP27" i="107" s="1"/>
  <c r="AK34" i="107"/>
  <c r="AJ34" i="107"/>
  <c r="AN34" i="107" s="1"/>
  <c r="AP34" i="107" s="1"/>
  <c r="AN39" i="107"/>
  <c r="AP39" i="107" s="1"/>
  <c r="AK28" i="111"/>
  <c r="AJ28" i="111"/>
  <c r="AN28" i="111" s="1"/>
  <c r="AP28" i="111" s="1"/>
  <c r="AJ19" i="112"/>
  <c r="AN19" i="112" s="1"/>
  <c r="AP19" i="112" s="1"/>
  <c r="AK24" i="113"/>
  <c r="AJ24" i="113"/>
  <c r="AN24" i="113" s="1"/>
  <c r="AP24" i="113" s="1"/>
  <c r="AV20" i="107"/>
  <c r="AQ20" i="107" s="1"/>
  <c r="AR18" i="107"/>
  <c r="AQ18" i="107"/>
  <c r="AJ22" i="111"/>
  <c r="AK22" i="111"/>
  <c r="AN22" i="111" s="1"/>
  <c r="AP22" i="111" s="1"/>
  <c r="AJ29" i="111"/>
  <c r="AK29" i="111"/>
  <c r="AN29" i="111" s="1"/>
  <c r="AP29" i="111" s="1"/>
  <c r="AR29" i="120"/>
  <c r="AR33" i="115"/>
  <c r="AR24" i="116"/>
  <c r="AR13" i="112"/>
  <c r="AC11" i="118"/>
  <c r="AR24" i="111"/>
  <c r="AJ14" i="107"/>
  <c r="AK14" i="107"/>
  <c r="AJ16" i="108"/>
  <c r="AN16" i="108" s="1"/>
  <c r="AP16" i="108" s="1"/>
  <c r="AK16" i="108"/>
  <c r="AR13" i="113"/>
  <c r="AJ15" i="107"/>
  <c r="AJ30" i="107"/>
  <c r="AN30" i="107" s="1"/>
  <c r="AP30" i="107" s="1"/>
  <c r="AK30" i="107"/>
  <c r="AK25" i="112"/>
  <c r="AJ25" i="112"/>
  <c r="AN25" i="112" s="1"/>
  <c r="AP25" i="112" s="1"/>
  <c r="AN25" i="115"/>
  <c r="AP25" i="115" s="1"/>
  <c r="AN16" i="116"/>
  <c r="AP16" i="116" s="1"/>
  <c r="AK19" i="107"/>
  <c r="AJ19" i="107"/>
  <c r="AN19" i="107" s="1"/>
  <c r="AP19" i="107" s="1"/>
  <c r="AK15" i="111"/>
  <c r="AN15" i="111" s="1"/>
  <c r="AP15" i="111" s="1"/>
  <c r="AP37" i="112"/>
  <c r="AQ39" i="111"/>
  <c r="AR39" i="111"/>
  <c r="AQ38" i="118"/>
  <c r="AQ14" i="112"/>
  <c r="AQ30" i="114"/>
  <c r="AV39" i="115"/>
  <c r="AC39" i="115"/>
  <c r="AR31" i="116"/>
  <c r="AQ12" i="118"/>
  <c r="AQ23" i="111"/>
  <c r="AQ30" i="111"/>
  <c r="AR30" i="111"/>
  <c r="AR13" i="108"/>
  <c r="AQ13" i="108"/>
  <c r="AP38" i="111"/>
  <c r="AP36" i="115"/>
  <c r="AN14" i="119"/>
  <c r="AP14" i="119" s="1"/>
  <c r="AJ18" i="112"/>
  <c r="AN18" i="112" s="1"/>
  <c r="AP18" i="112" s="1"/>
  <c r="AC36" i="119"/>
  <c r="AV36" i="119"/>
  <c r="AC31" i="107"/>
  <c r="AV31" i="107"/>
  <c r="AQ31" i="107" s="1"/>
  <c r="AQ22" i="112"/>
  <c r="AR12" i="113"/>
  <c r="AR25" i="116"/>
  <c r="AR26" i="121"/>
  <c r="AQ12" i="121"/>
  <c r="AQ19" i="113"/>
  <c r="AR12" i="112"/>
  <c r="AR23" i="114"/>
  <c r="AQ36" i="120"/>
  <c r="AP35" i="112"/>
  <c r="AP20" i="115"/>
  <c r="AJ38" i="115"/>
  <c r="AN38" i="115" s="1"/>
  <c r="AP38" i="115" s="1"/>
  <c r="AJ12" i="107"/>
  <c r="AN12" i="107" s="1"/>
  <c r="AP36" i="108"/>
  <c r="AJ11" i="111"/>
  <c r="AN11" i="111" s="1"/>
  <c r="AP11" i="111" s="1"/>
  <c r="AK11" i="111"/>
  <c r="AP40" i="111"/>
  <c r="AP15" i="112"/>
  <c r="AJ23" i="113"/>
  <c r="AN23" i="113" s="1"/>
  <c r="AP23" i="113" s="1"/>
  <c r="AJ38" i="113"/>
  <c r="AN38" i="113" s="1"/>
  <c r="AP38" i="113" s="1"/>
  <c r="AP38" i="120"/>
  <c r="AR34" i="121"/>
  <c r="AJ38" i="121"/>
  <c r="AN38" i="121" s="1"/>
  <c r="AP38" i="121" s="1"/>
  <c r="AQ40" i="121"/>
  <c r="AJ15" i="116"/>
  <c r="AN15" i="116" s="1"/>
  <c r="AP15" i="116" s="1"/>
  <c r="AQ34" i="108"/>
  <c r="AN16" i="107"/>
  <c r="AP16" i="107" s="1"/>
  <c r="AK28" i="107"/>
  <c r="AP22" i="108"/>
  <c r="AP34" i="112"/>
  <c r="AJ39" i="112"/>
  <c r="AN39" i="112" s="1"/>
  <c r="AP39" i="112" s="1"/>
  <c r="AP13" i="113"/>
  <c r="AP20" i="113"/>
  <c r="AK24" i="115"/>
  <c r="AP14" i="116"/>
  <c r="AJ37" i="116"/>
  <c r="AN37" i="116" s="1"/>
  <c r="AP37" i="116" s="1"/>
  <c r="AK40" i="118"/>
  <c r="AN40" i="118" s="1"/>
  <c r="AP40" i="118" s="1"/>
  <c r="AP24" i="120"/>
  <c r="AK36" i="111"/>
  <c r="AR41" i="112"/>
  <c r="AP21" i="113"/>
  <c r="AP27" i="113"/>
  <c r="AJ30" i="113"/>
  <c r="AN30" i="113" s="1"/>
  <c r="AP30" i="113" s="1"/>
  <c r="AP39" i="113"/>
  <c r="AP41" i="113"/>
  <c r="AJ26" i="115"/>
  <c r="AN26" i="115" s="1"/>
  <c r="AP26" i="115" s="1"/>
  <c r="AR19" i="116"/>
  <c r="AP15" i="118"/>
  <c r="AQ21" i="118"/>
  <c r="AN19" i="120"/>
  <c r="AP19" i="120" s="1"/>
  <c r="AJ29" i="107"/>
  <c r="AN29" i="107" s="1"/>
  <c r="AP29" i="107" s="1"/>
  <c r="AJ37" i="107"/>
  <c r="AN37" i="107" s="1"/>
  <c r="AP37" i="107" s="1"/>
  <c r="AK21" i="107"/>
  <c r="AN36" i="111"/>
  <c r="AP36" i="111" s="1"/>
  <c r="AV36" i="111" s="1"/>
  <c r="AR36" i="111" s="1"/>
  <c r="AQ27" i="113"/>
  <c r="AJ37" i="113"/>
  <c r="AN37" i="113" s="1"/>
  <c r="AP37" i="113" s="1"/>
  <c r="AQ12" i="114"/>
  <c r="AJ22" i="114"/>
  <c r="AN22" i="114" s="1"/>
  <c r="AP22" i="114" s="1"/>
  <c r="AP14" i="115"/>
  <c r="AP34" i="115"/>
  <c r="A41" i="118"/>
  <c r="AJ32" i="120"/>
  <c r="AN32" i="120" s="1"/>
  <c r="AP32" i="120" s="1"/>
  <c r="AR16" i="121"/>
  <c r="AP27" i="115"/>
  <c r="AN28" i="119"/>
  <c r="AP28" i="119" s="1"/>
  <c r="AN25" i="107"/>
  <c r="AP25" i="107" s="1"/>
  <c r="AP20" i="111"/>
  <c r="AP18" i="113"/>
  <c r="AP38" i="114"/>
  <c r="A39" i="116"/>
  <c r="AK12" i="117"/>
  <c r="AJ31" i="118"/>
  <c r="AN31" i="118" s="1"/>
  <c r="AP31" i="118" s="1"/>
  <c r="AJ23" i="119"/>
  <c r="AP38" i="119"/>
  <c r="AK26" i="120"/>
  <c r="AN26" i="120" s="1"/>
  <c r="AP26" i="120" s="1"/>
  <c r="AR16" i="119"/>
  <c r="AJ33" i="120"/>
  <c r="AN33" i="120" s="1"/>
  <c r="AP33" i="120" s="1"/>
  <c r="AC33" i="120" s="1"/>
  <c r="AQ15" i="121"/>
  <c r="AP39" i="117"/>
  <c r="AR14" i="121"/>
  <c r="AQ41" i="121"/>
  <c r="AN36" i="107"/>
  <c r="AP36" i="107" s="1"/>
  <c r="AP38" i="112"/>
  <c r="AK36" i="116"/>
  <c r="AP41" i="116"/>
  <c r="AP22" i="117"/>
  <c r="AJ11" i="120"/>
  <c r="AN11" i="120" s="1"/>
  <c r="AP11" i="120" s="1"/>
  <c r="AR20" i="120"/>
  <c r="A39" i="107"/>
  <c r="AP12" i="108"/>
  <c r="AQ12" i="108"/>
  <c r="AV26" i="116"/>
  <c r="AC26" i="116"/>
  <c r="AJ15" i="114"/>
  <c r="AK15" i="114"/>
  <c r="AJ15" i="108"/>
  <c r="AN15" i="108" s="1"/>
  <c r="AP15" i="108" s="1"/>
  <c r="AV33" i="120"/>
  <c r="AQ31" i="111"/>
  <c r="AR31" i="111"/>
  <c r="AV25" i="107"/>
  <c r="AC25" i="107"/>
  <c r="AC38" i="118"/>
  <c r="AC11" i="112"/>
  <c r="AV11" i="112"/>
  <c r="AC12" i="120"/>
  <c r="AV12" i="120"/>
  <c r="AR28" i="120"/>
  <c r="AQ28" i="120"/>
  <c r="AC18" i="118"/>
  <c r="AV18" i="118"/>
  <c r="AC14" i="119"/>
  <c r="AV14" i="119"/>
  <c r="AV18" i="120"/>
  <c r="AC18" i="120"/>
  <c r="AC39" i="120"/>
  <c r="AV39" i="120"/>
  <c r="AC19" i="107"/>
  <c r="AV19" i="107"/>
  <c r="AV37" i="107"/>
  <c r="AC37" i="107"/>
  <c r="AR37" i="111"/>
  <c r="AR31" i="107"/>
  <c r="AC23" i="107"/>
  <c r="AC33" i="107"/>
  <c r="AV22" i="107"/>
  <c r="AC16" i="107"/>
  <c r="AV16" i="107"/>
  <c r="AR20" i="108"/>
  <c r="AQ20" i="108"/>
  <c r="AV30" i="108"/>
  <c r="AC30" i="108"/>
  <c r="AJ17" i="108"/>
  <c r="AN17" i="108" s="1"/>
  <c r="AP17" i="108" s="1"/>
  <c r="AQ17" i="107"/>
  <c r="AQ23" i="107"/>
  <c r="AN15" i="107"/>
  <c r="AP15" i="107" s="1"/>
  <c r="AR33" i="108"/>
  <c r="AQ33" i="108"/>
  <c r="AJ11" i="107"/>
  <c r="AK11" i="107"/>
  <c r="AJ18" i="107"/>
  <c r="AK18" i="107"/>
  <c r="AK24" i="107"/>
  <c r="AJ24" i="107"/>
  <c r="AK39" i="108"/>
  <c r="AJ39" i="108"/>
  <c r="AQ41" i="108"/>
  <c r="AR41" i="108"/>
  <c r="AV19" i="112"/>
  <c r="AC19" i="112"/>
  <c r="AK16" i="113"/>
  <c r="AN16" i="113" s="1"/>
  <c r="AP16" i="113" s="1"/>
  <c r="AC11" i="120"/>
  <c r="AV11" i="120"/>
  <c r="AR38" i="111"/>
  <c r="AR20" i="107"/>
  <c r="AQ33" i="107"/>
  <c r="AV40" i="107"/>
  <c r="AV34" i="107"/>
  <c r="AC34" i="107"/>
  <c r="AK14" i="111"/>
  <c r="AJ14" i="111"/>
  <c r="AR18" i="111"/>
  <c r="AQ18" i="111"/>
  <c r="AP27" i="111"/>
  <c r="AK26" i="107"/>
  <c r="AN26" i="107" s="1"/>
  <c r="AP26" i="107" s="1"/>
  <c r="AK38" i="107"/>
  <c r="AN38" i="107" s="1"/>
  <c r="AP38" i="107" s="1"/>
  <c r="AP41" i="107"/>
  <c r="AR25" i="108"/>
  <c r="AP27" i="108"/>
  <c r="AQ29" i="114"/>
  <c r="AR29" i="114"/>
  <c r="AP12" i="107"/>
  <c r="AN21" i="107"/>
  <c r="AP21" i="107" s="1"/>
  <c r="AR18" i="108"/>
  <c r="AN31" i="108"/>
  <c r="AP31" i="108" s="1"/>
  <c r="AK12" i="111"/>
  <c r="AJ12" i="111"/>
  <c r="AK26" i="112"/>
  <c r="AJ26" i="112"/>
  <c r="AN28" i="107"/>
  <c r="AP28" i="107" s="1"/>
  <c r="AK32" i="107"/>
  <c r="AJ32" i="107"/>
  <c r="AN32" i="107" s="1"/>
  <c r="AP32" i="107" s="1"/>
  <c r="AJ35" i="107"/>
  <c r="AK35" i="107"/>
  <c r="AN38" i="108"/>
  <c r="AP38" i="108" s="1"/>
  <c r="AK40" i="108"/>
  <c r="AJ40" i="108"/>
  <c r="AN40" i="108" s="1"/>
  <c r="AP40" i="108" s="1"/>
  <c r="AJ13" i="111"/>
  <c r="AK13" i="111"/>
  <c r="AK16" i="111"/>
  <c r="AJ16" i="111"/>
  <c r="AJ19" i="117"/>
  <c r="AN19" i="117" s="1"/>
  <c r="AP19" i="117" s="1"/>
  <c r="AK19" i="117"/>
  <c r="AQ33" i="114"/>
  <c r="AR33" i="114"/>
  <c r="AN24" i="115"/>
  <c r="AP24" i="115" s="1"/>
  <c r="AK30" i="116"/>
  <c r="AJ30" i="116"/>
  <c r="AN30" i="116" s="1"/>
  <c r="AP30" i="116" s="1"/>
  <c r="AN36" i="116"/>
  <c r="AP36" i="116" s="1"/>
  <c r="AK13" i="119"/>
  <c r="AJ13" i="119"/>
  <c r="A41" i="107"/>
  <c r="AP19" i="108"/>
  <c r="AK23" i="108"/>
  <c r="AN23" i="108" s="1"/>
  <c r="AP23" i="108" s="1"/>
  <c r="AR27" i="108"/>
  <c r="AP33" i="108"/>
  <c r="AJ37" i="108"/>
  <c r="AN37" i="108" s="1"/>
  <c r="AP37" i="108" s="1"/>
  <c r="AP34" i="113"/>
  <c r="AJ17" i="115"/>
  <c r="AK17" i="115"/>
  <c r="AK26" i="117"/>
  <c r="AJ26" i="117"/>
  <c r="AP24" i="108"/>
  <c r="AP17" i="112"/>
  <c r="AP31" i="112"/>
  <c r="AK32" i="112"/>
  <c r="AN32" i="112" s="1"/>
  <c r="AP32" i="112" s="1"/>
  <c r="AP28" i="113"/>
  <c r="AP35" i="113"/>
  <c r="AK22" i="116"/>
  <c r="AJ22" i="116"/>
  <c r="AK21" i="114"/>
  <c r="AN21" i="114" s="1"/>
  <c r="AP21" i="114" s="1"/>
  <c r="AK35" i="114"/>
  <c r="AN35" i="114" s="1"/>
  <c r="AP35" i="114" s="1"/>
  <c r="AN32" i="115"/>
  <c r="AP32" i="115" s="1"/>
  <c r="AP17" i="116"/>
  <c r="AN12" i="117"/>
  <c r="AP12" i="117" s="1"/>
  <c r="AJ12" i="119"/>
  <c r="AK12" i="119"/>
  <c r="AK31" i="115"/>
  <c r="AJ31" i="115"/>
  <c r="AK27" i="117"/>
  <c r="AN27" i="117" s="1"/>
  <c r="AP27" i="117" s="1"/>
  <c r="AJ34" i="117"/>
  <c r="AN34" i="117" s="1"/>
  <c r="AP34" i="117" s="1"/>
  <c r="AP20" i="119"/>
  <c r="AK23" i="116"/>
  <c r="AJ23" i="116"/>
  <c r="AN23" i="116" s="1"/>
  <c r="AP23" i="116" s="1"/>
  <c r="AK29" i="116"/>
  <c r="AJ29" i="116"/>
  <c r="AN29" i="116" s="1"/>
  <c r="AP29" i="116" s="1"/>
  <c r="AR35" i="117"/>
  <c r="AQ35" i="117"/>
  <c r="AK15" i="119"/>
  <c r="AJ15" i="119"/>
  <c r="AK31" i="121"/>
  <c r="AJ31" i="121"/>
  <c r="AJ40" i="117"/>
  <c r="AN40" i="117" s="1"/>
  <c r="AP40" i="117" s="1"/>
  <c r="AR41" i="117"/>
  <c r="AJ17" i="118"/>
  <c r="AN17" i="118" s="1"/>
  <c r="AP17" i="118" s="1"/>
  <c r="AK41" i="118"/>
  <c r="AN41" i="118" s="1"/>
  <c r="AP41" i="118" s="1"/>
  <c r="AN11" i="119"/>
  <c r="AP11" i="119" s="1"/>
  <c r="AK25" i="120"/>
  <c r="AJ25" i="120"/>
  <c r="AP20" i="121"/>
  <c r="AP41" i="121"/>
  <c r="AP13" i="120"/>
  <c r="AP22" i="120"/>
  <c r="AQ27" i="121"/>
  <c r="AR27" i="121"/>
  <c r="AR29" i="121"/>
  <c r="AQ29" i="121"/>
  <c r="A40" i="118"/>
  <c r="AN23" i="119"/>
  <c r="AP23" i="119" s="1"/>
  <c r="AJ35" i="119"/>
  <c r="AK35" i="119"/>
  <c r="AQ40" i="120"/>
  <c r="AR40" i="120"/>
  <c r="AN24" i="121"/>
  <c r="AP24" i="121" s="1"/>
  <c r="AJ30" i="121"/>
  <c r="AK30" i="121"/>
  <c r="AQ39" i="121" l="1"/>
  <c r="AC37" i="121"/>
  <c r="AV37" i="121"/>
  <c r="AV23" i="121"/>
  <c r="AC23" i="121"/>
  <c r="AC18" i="121"/>
  <c r="AQ18" i="121"/>
  <c r="AC39" i="118"/>
  <c r="AV39" i="118"/>
  <c r="AC40" i="114"/>
  <c r="AV40" i="114"/>
  <c r="AR39" i="114"/>
  <c r="AQ39" i="114"/>
  <c r="AV32" i="114"/>
  <c r="AC32" i="114"/>
  <c r="AQ26" i="114"/>
  <c r="AR26" i="114"/>
  <c r="AR25" i="114"/>
  <c r="AQ25" i="114"/>
  <c r="AV11" i="121"/>
  <c r="AC11" i="121"/>
  <c r="AV13" i="117"/>
  <c r="AR13" i="117" s="1"/>
  <c r="AC38" i="120"/>
  <c r="AV38" i="120"/>
  <c r="AC37" i="120"/>
  <c r="AV37" i="120"/>
  <c r="AV31" i="120"/>
  <c r="AC31" i="120"/>
  <c r="AQ30" i="120"/>
  <c r="AV24" i="120"/>
  <c r="AC24" i="120"/>
  <c r="AQ23" i="120"/>
  <c r="AR23" i="120"/>
  <c r="AV17" i="120"/>
  <c r="AC17" i="120"/>
  <c r="AC16" i="120"/>
  <c r="AV16" i="120"/>
  <c r="AV21" i="119"/>
  <c r="AR21" i="119" s="1"/>
  <c r="AV41" i="119"/>
  <c r="AC41" i="119"/>
  <c r="AC40" i="119"/>
  <c r="AR40" i="119"/>
  <c r="AV34" i="119"/>
  <c r="AC34" i="119"/>
  <c r="AC33" i="119"/>
  <c r="AV33" i="119"/>
  <c r="AV27" i="119"/>
  <c r="AC27" i="119"/>
  <c r="AC20" i="119"/>
  <c r="AV20" i="119"/>
  <c r="AC19" i="119"/>
  <c r="AV19" i="119"/>
  <c r="AR37" i="118"/>
  <c r="AQ37" i="118"/>
  <c r="AV36" i="118"/>
  <c r="AC36" i="118"/>
  <c r="AC30" i="118"/>
  <c r="AV30" i="118"/>
  <c r="AV29" i="118"/>
  <c r="AC29" i="118"/>
  <c r="AC23" i="118"/>
  <c r="AV23" i="118"/>
  <c r="AV22" i="118"/>
  <c r="AC22" i="118"/>
  <c r="AR16" i="118"/>
  <c r="AV15" i="118"/>
  <c r="AC15" i="118"/>
  <c r="AR24" i="118"/>
  <c r="AQ24" i="118"/>
  <c r="AC39" i="117"/>
  <c r="AV39" i="117"/>
  <c r="AV38" i="117"/>
  <c r="AC38" i="117"/>
  <c r="AC32" i="117"/>
  <c r="AV32" i="117"/>
  <c r="AV31" i="117"/>
  <c r="AC31" i="117"/>
  <c r="AC25" i="117"/>
  <c r="AV25" i="117"/>
  <c r="AV24" i="117"/>
  <c r="AC24" i="117"/>
  <c r="AR18" i="117"/>
  <c r="AQ18" i="117"/>
  <c r="AQ17" i="117"/>
  <c r="AR17" i="117"/>
  <c r="AV11" i="117"/>
  <c r="AC11" i="117"/>
  <c r="AV41" i="116"/>
  <c r="AC41" i="116"/>
  <c r="AV35" i="116"/>
  <c r="AC35" i="116"/>
  <c r="AC34" i="116"/>
  <c r="AV34" i="116"/>
  <c r="AV28" i="116"/>
  <c r="AR28" i="116" s="1"/>
  <c r="AC28" i="116"/>
  <c r="AC27" i="116"/>
  <c r="AV27" i="116"/>
  <c r="AR27" i="116" s="1"/>
  <c r="AN21" i="116"/>
  <c r="AP21" i="116" s="1"/>
  <c r="AQ20" i="116"/>
  <c r="AR20" i="116"/>
  <c r="AC14" i="116"/>
  <c r="AV14" i="116"/>
  <c r="AV13" i="116"/>
  <c r="AC13" i="116"/>
  <c r="AV37" i="115"/>
  <c r="AC37" i="115"/>
  <c r="AC36" i="115"/>
  <c r="AV36" i="115"/>
  <c r="AC30" i="115"/>
  <c r="AV30" i="115"/>
  <c r="AC29" i="115"/>
  <c r="AV29" i="115"/>
  <c r="AC23" i="115"/>
  <c r="AV23" i="115"/>
  <c r="AV22" i="115"/>
  <c r="AC22" i="115"/>
  <c r="AV16" i="115"/>
  <c r="AC16" i="115"/>
  <c r="AC15" i="115"/>
  <c r="AV15" i="115"/>
  <c r="AC19" i="114"/>
  <c r="AV19" i="114"/>
  <c r="AV18" i="114"/>
  <c r="AC18" i="114"/>
  <c r="AC11" i="114"/>
  <c r="AV11" i="114"/>
  <c r="AR20" i="114"/>
  <c r="AN36" i="113"/>
  <c r="AP36" i="113" s="1"/>
  <c r="AC35" i="113"/>
  <c r="AV35" i="113"/>
  <c r="AC29" i="113"/>
  <c r="AV29" i="113"/>
  <c r="AC28" i="113"/>
  <c r="AV28" i="113"/>
  <c r="AQ22" i="113"/>
  <c r="AV21" i="113"/>
  <c r="AC21" i="113"/>
  <c r="AV34" i="113"/>
  <c r="AC34" i="113"/>
  <c r="AV33" i="113"/>
  <c r="AC33" i="113"/>
  <c r="AV15" i="113"/>
  <c r="AC15" i="113"/>
  <c r="AV14" i="113"/>
  <c r="AC14" i="113"/>
  <c r="AC38" i="112"/>
  <c r="AV38" i="112"/>
  <c r="AC37" i="112"/>
  <c r="AV37" i="112"/>
  <c r="AV31" i="112"/>
  <c r="AC31" i="112"/>
  <c r="AR30" i="112"/>
  <c r="AC24" i="112"/>
  <c r="AV24" i="112"/>
  <c r="AV23" i="112"/>
  <c r="AC23" i="112"/>
  <c r="AC17" i="112"/>
  <c r="AV17" i="112"/>
  <c r="AV16" i="112"/>
  <c r="AC16" i="112"/>
  <c r="AC41" i="111"/>
  <c r="AV41" i="111"/>
  <c r="AV40" i="111"/>
  <c r="AC40" i="111"/>
  <c r="AV34" i="111"/>
  <c r="AC34" i="111"/>
  <c r="AV33" i="111"/>
  <c r="AC33" i="111"/>
  <c r="AV27" i="111"/>
  <c r="AC27" i="111"/>
  <c r="AV26" i="111"/>
  <c r="AC26" i="111"/>
  <c r="AC20" i="111"/>
  <c r="AV20" i="111"/>
  <c r="AV19" i="111"/>
  <c r="AC19" i="111"/>
  <c r="AC36" i="108"/>
  <c r="AV36" i="108"/>
  <c r="AV29" i="108"/>
  <c r="AC29" i="108"/>
  <c r="AC28" i="108"/>
  <c r="AV28" i="108"/>
  <c r="AV22" i="108"/>
  <c r="AC22" i="108"/>
  <c r="AV21" i="108"/>
  <c r="AC21" i="108"/>
  <c r="AV14" i="108"/>
  <c r="AC14" i="108"/>
  <c r="AV26" i="120"/>
  <c r="AC26" i="120"/>
  <c r="AC28" i="111"/>
  <c r="AV28" i="111"/>
  <c r="AV38" i="113"/>
  <c r="AC38" i="113"/>
  <c r="AC24" i="113"/>
  <c r="AV24" i="113"/>
  <c r="AC40" i="118"/>
  <c r="AV40" i="118"/>
  <c r="AV31" i="113"/>
  <c r="AC31" i="113"/>
  <c r="AV15" i="111"/>
  <c r="AR15" i="111" s="1"/>
  <c r="AC15" i="111"/>
  <c r="AQ14" i="114"/>
  <c r="AR14" i="114"/>
  <c r="AN25" i="120"/>
  <c r="AP25" i="120" s="1"/>
  <c r="AN26" i="112"/>
  <c r="AP26" i="112" s="1"/>
  <c r="AN24" i="107"/>
  <c r="AP24" i="107" s="1"/>
  <c r="AQ36" i="111"/>
  <c r="AQ35" i="111"/>
  <c r="AR35" i="111"/>
  <c r="AC26" i="115"/>
  <c r="AV26" i="115"/>
  <c r="AV18" i="112"/>
  <c r="AC18" i="112"/>
  <c r="AC29" i="107"/>
  <c r="AV29" i="107"/>
  <c r="AV30" i="107"/>
  <c r="AC30" i="107"/>
  <c r="AV16" i="108"/>
  <c r="AC16" i="108"/>
  <c r="AC27" i="107"/>
  <c r="AV27" i="107"/>
  <c r="AR25" i="121"/>
  <c r="AQ25" i="121"/>
  <c r="AR13" i="114"/>
  <c r="AQ13" i="114"/>
  <c r="AC36" i="111"/>
  <c r="AV28" i="119"/>
  <c r="AC28" i="119"/>
  <c r="AC19" i="120"/>
  <c r="AV19" i="120"/>
  <c r="AR34" i="114"/>
  <c r="AQ34" i="114"/>
  <c r="AV39" i="107"/>
  <c r="AC39" i="107"/>
  <c r="AQ28" i="116"/>
  <c r="AV37" i="113"/>
  <c r="AC37" i="113"/>
  <c r="AC39" i="112"/>
  <c r="AV39" i="112"/>
  <c r="AC15" i="116"/>
  <c r="AV15" i="116"/>
  <c r="AN14" i="107"/>
  <c r="AP14" i="107" s="1"/>
  <c r="AQ25" i="113"/>
  <c r="AR25" i="113"/>
  <c r="AR20" i="117"/>
  <c r="AQ20" i="117"/>
  <c r="AN11" i="107"/>
  <c r="AP11" i="107" s="1"/>
  <c r="AV36" i="107"/>
  <c r="AC36" i="107"/>
  <c r="AV30" i="113"/>
  <c r="AC30" i="113"/>
  <c r="AV23" i="113"/>
  <c r="AC23" i="113"/>
  <c r="AC38" i="115"/>
  <c r="AV38" i="115"/>
  <c r="AR36" i="119"/>
  <c r="AQ36" i="119"/>
  <c r="AC16" i="116"/>
  <c r="AV16" i="116"/>
  <c r="AV29" i="111"/>
  <c r="AC29" i="111"/>
  <c r="AV13" i="107"/>
  <c r="AC13" i="107"/>
  <c r="AR17" i="113"/>
  <c r="AQ17" i="113"/>
  <c r="AR25" i="118"/>
  <c r="AQ25" i="118"/>
  <c r="AN22" i="116"/>
  <c r="AP22" i="116" s="1"/>
  <c r="AN26" i="117"/>
  <c r="AP26" i="117" s="1"/>
  <c r="AV32" i="120"/>
  <c r="AC32" i="120"/>
  <c r="AV37" i="116"/>
  <c r="AC37" i="116"/>
  <c r="AC38" i="121"/>
  <c r="AV38" i="121"/>
  <c r="AR39" i="115"/>
  <c r="AQ39" i="115"/>
  <c r="AC25" i="115"/>
  <c r="AV25" i="115"/>
  <c r="AR40" i="112"/>
  <c r="AQ40" i="112"/>
  <c r="AR32" i="121"/>
  <c r="AQ32" i="121"/>
  <c r="AQ21" i="120"/>
  <c r="AR21" i="120"/>
  <c r="AQ26" i="116"/>
  <c r="AR26" i="116"/>
  <c r="AN15" i="114"/>
  <c r="AP15" i="114" s="1"/>
  <c r="AV15" i="108"/>
  <c r="AC15" i="108"/>
  <c r="AC26" i="117"/>
  <c r="AV26" i="117"/>
  <c r="AC35" i="114"/>
  <c r="AV35" i="114"/>
  <c r="AV40" i="108"/>
  <c r="AC40" i="108"/>
  <c r="AV28" i="107"/>
  <c r="AC28" i="107"/>
  <c r="AC11" i="111"/>
  <c r="AV11" i="111"/>
  <c r="AV16" i="113"/>
  <c r="AC16" i="113"/>
  <c r="AC11" i="107"/>
  <c r="AV11" i="107"/>
  <c r="AC17" i="108"/>
  <c r="AV17" i="108"/>
  <c r="AC34" i="117"/>
  <c r="AV34" i="117"/>
  <c r="AV26" i="112"/>
  <c r="AC26" i="112"/>
  <c r="AC24" i="107"/>
  <c r="AV24" i="107"/>
  <c r="AV25" i="120"/>
  <c r="AC25" i="120"/>
  <c r="AN30" i="121"/>
  <c r="AP30" i="121" s="1"/>
  <c r="AC31" i="118"/>
  <c r="AV31" i="118"/>
  <c r="AV22" i="114"/>
  <c r="AC22" i="114"/>
  <c r="AC24" i="121"/>
  <c r="AV24" i="121"/>
  <c r="AN35" i="119"/>
  <c r="AP35" i="119" s="1"/>
  <c r="AV17" i="118"/>
  <c r="AC17" i="118"/>
  <c r="AN31" i="121"/>
  <c r="AP31" i="121" s="1"/>
  <c r="AN15" i="119"/>
  <c r="AP15" i="119" s="1"/>
  <c r="AN31" i="115"/>
  <c r="AP31" i="115" s="1"/>
  <c r="AV12" i="117"/>
  <c r="AC12" i="117"/>
  <c r="AC21" i="114"/>
  <c r="AV21" i="114"/>
  <c r="AV36" i="116"/>
  <c r="AC36" i="116"/>
  <c r="AN16" i="111"/>
  <c r="AP16" i="111" s="1"/>
  <c r="AN13" i="111"/>
  <c r="AP13" i="111" s="1"/>
  <c r="AN12" i="111"/>
  <c r="AP12" i="111" s="1"/>
  <c r="AV12" i="107"/>
  <c r="AC12" i="107"/>
  <c r="AN14" i="111"/>
  <c r="AP14" i="111" s="1"/>
  <c r="AQ19" i="112"/>
  <c r="AR19" i="112"/>
  <c r="AN39" i="108"/>
  <c r="AP39" i="108" s="1"/>
  <c r="AC15" i="107"/>
  <c r="AV15" i="107"/>
  <c r="AQ30" i="108"/>
  <c r="AR30" i="108"/>
  <c r="AR37" i="107"/>
  <c r="AQ37" i="107"/>
  <c r="AR18" i="118"/>
  <c r="AQ18" i="118"/>
  <c r="AQ33" i="120"/>
  <c r="AR33" i="120"/>
  <c r="AV23" i="116"/>
  <c r="AC23" i="116"/>
  <c r="AC22" i="116"/>
  <c r="AV22" i="116"/>
  <c r="AC32" i="112"/>
  <c r="AV32" i="112"/>
  <c r="AC24" i="108"/>
  <c r="AV24" i="108"/>
  <c r="AC23" i="108"/>
  <c r="AV23" i="108"/>
  <c r="AV30" i="116"/>
  <c r="AC30" i="116"/>
  <c r="AC19" i="117"/>
  <c r="AV19" i="117"/>
  <c r="AC38" i="107"/>
  <c r="AV38" i="107"/>
  <c r="AR11" i="120"/>
  <c r="AQ11" i="120"/>
  <c r="AR19" i="107"/>
  <c r="AQ19" i="107"/>
  <c r="AQ18" i="120"/>
  <c r="AR18" i="120"/>
  <c r="AR11" i="112"/>
  <c r="AQ11" i="112"/>
  <c r="AQ25" i="107"/>
  <c r="AR25" i="107"/>
  <c r="AV23" i="119"/>
  <c r="AC23" i="119"/>
  <c r="AV11" i="119"/>
  <c r="AC11" i="119"/>
  <c r="AV27" i="117"/>
  <c r="AC27" i="117"/>
  <c r="AV32" i="115"/>
  <c r="AC32" i="115"/>
  <c r="AN17" i="115"/>
  <c r="AP17" i="115" s="1"/>
  <c r="AV37" i="108"/>
  <c r="AC37" i="108"/>
  <c r="AN13" i="119"/>
  <c r="AP13" i="119" s="1"/>
  <c r="AN35" i="107"/>
  <c r="AP35" i="107" s="1"/>
  <c r="AC26" i="107"/>
  <c r="AV26" i="107"/>
  <c r="AN18" i="107"/>
  <c r="AQ22" i="107"/>
  <c r="AR22" i="107"/>
  <c r="AR39" i="120"/>
  <c r="AQ39" i="120"/>
  <c r="AQ14" i="119"/>
  <c r="AR14" i="119"/>
  <c r="AV40" i="117"/>
  <c r="AC40" i="117"/>
  <c r="AV41" i="118"/>
  <c r="AC41" i="118"/>
  <c r="AV29" i="116"/>
  <c r="AC29" i="116"/>
  <c r="AN12" i="119"/>
  <c r="AP12" i="119" s="1"/>
  <c r="AV24" i="115"/>
  <c r="AC24" i="115"/>
  <c r="AV25" i="112"/>
  <c r="AC25" i="112"/>
  <c r="AV38" i="108"/>
  <c r="AC38" i="108"/>
  <c r="AV32" i="107"/>
  <c r="AC32" i="107"/>
  <c r="AC22" i="111"/>
  <c r="AV22" i="111"/>
  <c r="AV31" i="108"/>
  <c r="AC31" i="108"/>
  <c r="AV21" i="107"/>
  <c r="AC21" i="107"/>
  <c r="AR34" i="107"/>
  <c r="AQ34" i="107"/>
  <c r="AQ40" i="107"/>
  <c r="AR40" i="107"/>
  <c r="AQ16" i="107"/>
  <c r="AR16" i="107"/>
  <c r="AQ28" i="111"/>
  <c r="AR28" i="111"/>
  <c r="AR12" i="120"/>
  <c r="AQ12" i="120"/>
  <c r="AR39" i="118"/>
  <c r="AQ39" i="118"/>
  <c r="AR37" i="121" l="1"/>
  <c r="AQ37" i="121"/>
  <c r="AR23" i="121"/>
  <c r="AQ23" i="121"/>
  <c r="AQ40" i="114"/>
  <c r="AR40" i="114"/>
  <c r="AR32" i="114"/>
  <c r="AQ32" i="114"/>
  <c r="AR11" i="121"/>
  <c r="AQ11" i="121"/>
  <c r="AQ13" i="117"/>
  <c r="AR38" i="120"/>
  <c r="AQ38" i="120"/>
  <c r="AR37" i="120"/>
  <c r="AQ37" i="120"/>
  <c r="AR31" i="120"/>
  <c r="AQ31" i="120"/>
  <c r="AQ24" i="120"/>
  <c r="AR24" i="120"/>
  <c r="AQ17" i="120"/>
  <c r="AR17" i="120"/>
  <c r="AR16" i="120"/>
  <c r="AQ16" i="120"/>
  <c r="AQ21" i="119"/>
  <c r="AR41" i="119"/>
  <c r="AQ41" i="119"/>
  <c r="AR34" i="119"/>
  <c r="AQ34" i="119"/>
  <c r="AR33" i="119"/>
  <c r="AQ33" i="119"/>
  <c r="AR27" i="119"/>
  <c r="AQ27" i="119"/>
  <c r="AR20" i="119"/>
  <c r="AQ20" i="119"/>
  <c r="AR19" i="119"/>
  <c r="AQ19" i="119"/>
  <c r="AR36" i="118"/>
  <c r="AQ36" i="118"/>
  <c r="AQ30" i="118"/>
  <c r="AR30" i="118"/>
  <c r="AR29" i="118"/>
  <c r="AQ29" i="118"/>
  <c r="AQ23" i="118"/>
  <c r="AR23" i="118"/>
  <c r="AQ22" i="118"/>
  <c r="AR22" i="118"/>
  <c r="AR15" i="118"/>
  <c r="AQ15" i="118"/>
  <c r="AR39" i="117"/>
  <c r="AQ39" i="117"/>
  <c r="AR38" i="117"/>
  <c r="AQ38" i="117"/>
  <c r="AR32" i="117"/>
  <c r="AQ32" i="117"/>
  <c r="AR31" i="117"/>
  <c r="AQ31" i="117"/>
  <c r="AQ25" i="117"/>
  <c r="AR25" i="117"/>
  <c r="AQ24" i="117"/>
  <c r="AR24" i="117"/>
  <c r="AR11" i="117"/>
  <c r="AQ11" i="117"/>
  <c r="AQ41" i="116"/>
  <c r="AR41" i="116"/>
  <c r="AR35" i="116"/>
  <c r="AQ35" i="116"/>
  <c r="AR34" i="116"/>
  <c r="AQ34" i="116"/>
  <c r="AQ27" i="116"/>
  <c r="AC21" i="116"/>
  <c r="AV21" i="116"/>
  <c r="AR14" i="116"/>
  <c r="AQ14" i="116"/>
  <c r="AR13" i="116"/>
  <c r="AQ13" i="116"/>
  <c r="AR37" i="115"/>
  <c r="AQ37" i="115"/>
  <c r="AQ36" i="115"/>
  <c r="AR36" i="115"/>
  <c r="AQ30" i="115"/>
  <c r="AR30" i="115"/>
  <c r="AR29" i="115"/>
  <c r="AQ29" i="115"/>
  <c r="AQ23" i="115"/>
  <c r="AR23" i="115"/>
  <c r="AR22" i="115"/>
  <c r="AQ22" i="115"/>
  <c r="AR16" i="115"/>
  <c r="AQ16" i="115"/>
  <c r="AQ15" i="115"/>
  <c r="AR15" i="115"/>
  <c r="AQ19" i="114"/>
  <c r="AR19" i="114"/>
  <c r="AR18" i="114"/>
  <c r="AQ18" i="114"/>
  <c r="AR11" i="114"/>
  <c r="AQ11" i="114"/>
  <c r="AC36" i="113"/>
  <c r="AV36" i="113"/>
  <c r="AR35" i="113"/>
  <c r="AQ35" i="113"/>
  <c r="AR29" i="113"/>
  <c r="AQ29" i="113"/>
  <c r="AR28" i="113"/>
  <c r="AQ28" i="113"/>
  <c r="AQ21" i="113"/>
  <c r="AR21" i="113"/>
  <c r="AR34" i="113"/>
  <c r="AQ34" i="113"/>
  <c r="AR33" i="113"/>
  <c r="AQ33" i="113"/>
  <c r="AQ15" i="113"/>
  <c r="AR15" i="113"/>
  <c r="AQ14" i="113"/>
  <c r="AR14" i="113"/>
  <c r="AR38" i="112"/>
  <c r="AQ38" i="112"/>
  <c r="AQ37" i="112"/>
  <c r="AR37" i="112"/>
  <c r="AR31" i="112"/>
  <c r="AQ31" i="112"/>
  <c r="AQ24" i="112"/>
  <c r="AR24" i="112"/>
  <c r="AR23" i="112"/>
  <c r="AQ23" i="112"/>
  <c r="AR17" i="112"/>
  <c r="AQ17" i="112"/>
  <c r="AR16" i="112"/>
  <c r="AQ16" i="112"/>
  <c r="AQ41" i="111"/>
  <c r="AR41" i="111"/>
  <c r="AR40" i="111"/>
  <c r="AQ40" i="111"/>
  <c r="AR34" i="111"/>
  <c r="AQ34" i="111"/>
  <c r="AQ33" i="111"/>
  <c r="AR33" i="111"/>
  <c r="AR27" i="111"/>
  <c r="AQ27" i="111"/>
  <c r="AR26" i="111"/>
  <c r="AQ26" i="111"/>
  <c r="AQ20" i="111"/>
  <c r="AR20" i="111"/>
  <c r="AQ19" i="111"/>
  <c r="AR19" i="111"/>
  <c r="AQ15" i="111"/>
  <c r="AR36" i="108"/>
  <c r="AQ36" i="108"/>
  <c r="AR29" i="108"/>
  <c r="AQ29" i="108"/>
  <c r="AR28" i="108"/>
  <c r="AQ28" i="108"/>
  <c r="AQ22" i="108"/>
  <c r="AR22" i="108"/>
  <c r="AR21" i="108"/>
  <c r="AQ21" i="108"/>
  <c r="AQ14" i="108"/>
  <c r="AR14" i="108"/>
  <c r="AQ37" i="116"/>
  <c r="AR37" i="116"/>
  <c r="AQ36" i="107"/>
  <c r="AR36" i="107"/>
  <c r="AQ30" i="107"/>
  <c r="AR30" i="107"/>
  <c r="AR15" i="116"/>
  <c r="AQ15" i="116"/>
  <c r="AQ25" i="115"/>
  <c r="AR25" i="115"/>
  <c r="AR38" i="115"/>
  <c r="AQ38" i="115"/>
  <c r="AR39" i="112"/>
  <c r="AQ39" i="112"/>
  <c r="AR39" i="107"/>
  <c r="AQ39" i="107"/>
  <c r="AR32" i="120"/>
  <c r="AQ32" i="120"/>
  <c r="AQ13" i="107"/>
  <c r="AR13" i="107"/>
  <c r="AR19" i="120"/>
  <c r="AQ19" i="120"/>
  <c r="AQ38" i="113"/>
  <c r="AR38" i="113"/>
  <c r="AQ27" i="107"/>
  <c r="AR27" i="107"/>
  <c r="AQ29" i="107"/>
  <c r="AR29" i="107"/>
  <c r="AQ26" i="115"/>
  <c r="AR26" i="115"/>
  <c r="AR29" i="111"/>
  <c r="AQ29" i="111"/>
  <c r="AQ23" i="113"/>
  <c r="AR23" i="113"/>
  <c r="AQ37" i="113"/>
  <c r="AR37" i="113"/>
  <c r="AQ31" i="113"/>
  <c r="AR31" i="113"/>
  <c r="AQ24" i="113"/>
  <c r="AR24" i="113"/>
  <c r="AR38" i="121"/>
  <c r="AQ38" i="121"/>
  <c r="AR16" i="116"/>
  <c r="AQ16" i="116"/>
  <c r="AR28" i="119"/>
  <c r="AQ28" i="119"/>
  <c r="AQ40" i="118"/>
  <c r="AR40" i="118"/>
  <c r="AQ30" i="113"/>
  <c r="AR30" i="113"/>
  <c r="AC14" i="107"/>
  <c r="AV14" i="107"/>
  <c r="AQ16" i="108"/>
  <c r="AR16" i="108"/>
  <c r="AQ18" i="112"/>
  <c r="AR18" i="112"/>
  <c r="AR26" i="120"/>
  <c r="AQ26" i="120"/>
  <c r="AV15" i="114"/>
  <c r="AC15" i="114"/>
  <c r="AQ15" i="108"/>
  <c r="AR15" i="108"/>
  <c r="AR24" i="115"/>
  <c r="AQ24" i="115"/>
  <c r="AQ41" i="118"/>
  <c r="AR41" i="118"/>
  <c r="AV35" i="107"/>
  <c r="AC35" i="107"/>
  <c r="AQ27" i="117"/>
  <c r="AR27" i="117"/>
  <c r="AQ31" i="108"/>
  <c r="AR31" i="108"/>
  <c r="AQ32" i="107"/>
  <c r="AR32" i="107"/>
  <c r="AV13" i="119"/>
  <c r="AC13" i="119"/>
  <c r="AR22" i="111"/>
  <c r="AQ22" i="111"/>
  <c r="AR29" i="116"/>
  <c r="AQ29" i="116"/>
  <c r="AQ40" i="117"/>
  <c r="AR40" i="117"/>
  <c r="AQ26" i="107"/>
  <c r="AR26" i="107"/>
  <c r="AR32" i="115"/>
  <c r="AQ32" i="115"/>
  <c r="AR11" i="119"/>
  <c r="AQ11" i="119"/>
  <c r="AR19" i="117"/>
  <c r="AQ19" i="117"/>
  <c r="AR30" i="116"/>
  <c r="AQ30" i="116"/>
  <c r="AV14" i="111"/>
  <c r="AC14" i="111"/>
  <c r="AV13" i="111"/>
  <c r="AC13" i="111"/>
  <c r="AQ21" i="114"/>
  <c r="AR21" i="114"/>
  <c r="AV31" i="115"/>
  <c r="AC31" i="115"/>
  <c r="AQ17" i="118"/>
  <c r="AR17" i="118"/>
  <c r="AQ24" i="107"/>
  <c r="AR24" i="107"/>
  <c r="AQ11" i="107"/>
  <c r="AR11" i="107"/>
  <c r="AQ28" i="107"/>
  <c r="AR28" i="107"/>
  <c r="AR21" i="107"/>
  <c r="AQ21" i="107"/>
  <c r="AQ37" i="108"/>
  <c r="AR37" i="108"/>
  <c r="AR38" i="107"/>
  <c r="AQ38" i="107"/>
  <c r="AR23" i="108"/>
  <c r="AQ23" i="108"/>
  <c r="AQ32" i="112"/>
  <c r="AR32" i="112"/>
  <c r="AV39" i="108"/>
  <c r="AC39" i="108"/>
  <c r="AC16" i="111"/>
  <c r="AV16" i="111"/>
  <c r="AC15" i="119"/>
  <c r="AV15" i="119"/>
  <c r="AV30" i="121"/>
  <c r="AC30" i="121"/>
  <c r="AR26" i="112"/>
  <c r="AQ26" i="112"/>
  <c r="AQ11" i="111"/>
  <c r="AR11" i="111"/>
  <c r="AR38" i="108"/>
  <c r="AQ38" i="108"/>
  <c r="AV12" i="119"/>
  <c r="AC12" i="119"/>
  <c r="AC17" i="115"/>
  <c r="AV17" i="115"/>
  <c r="AR23" i="116"/>
  <c r="AQ23" i="116"/>
  <c r="AQ12" i="107"/>
  <c r="AR12" i="107"/>
  <c r="AC31" i="121"/>
  <c r="AV31" i="121"/>
  <c r="AC35" i="119"/>
  <c r="AV35" i="119"/>
  <c r="AR22" i="114"/>
  <c r="AQ22" i="114"/>
  <c r="AR17" i="108"/>
  <c r="AQ17" i="108"/>
  <c r="AQ40" i="108"/>
  <c r="AR40" i="108"/>
  <c r="AR26" i="117"/>
  <c r="AQ26" i="117"/>
  <c r="AR23" i="119"/>
  <c r="AQ23" i="119"/>
  <c r="AR25" i="112"/>
  <c r="AQ25" i="112"/>
  <c r="AQ24" i="108"/>
  <c r="AR24" i="108"/>
  <c r="AQ22" i="116"/>
  <c r="AR22" i="116"/>
  <c r="AR15" i="107"/>
  <c r="AQ15" i="107"/>
  <c r="AC12" i="111"/>
  <c r="AV12" i="111"/>
  <c r="AR36" i="116"/>
  <c r="AQ36" i="116"/>
  <c r="AR12" i="117"/>
  <c r="AQ12" i="117"/>
  <c r="AR24" i="121"/>
  <c r="AQ24" i="121"/>
  <c r="AR31" i="118"/>
  <c r="AQ31" i="118"/>
  <c r="AR25" i="120"/>
  <c r="AQ25" i="120"/>
  <c r="AR34" i="117"/>
  <c r="AQ34" i="117"/>
  <c r="AR16" i="113"/>
  <c r="AQ16" i="113"/>
  <c r="AR35" i="114"/>
  <c r="AQ35" i="114"/>
  <c r="AL43" i="120" l="1"/>
  <c r="AM43" i="120" s="1"/>
  <c r="AN43" i="120" s="1"/>
  <c r="AO43" i="120" s="1"/>
  <c r="AK43" i="120"/>
  <c r="AR21" i="116"/>
  <c r="AQ21" i="116"/>
  <c r="AK43" i="116" s="1"/>
  <c r="AR36" i="113"/>
  <c r="AQ36" i="113"/>
  <c r="AK43" i="113"/>
  <c r="AK43" i="112"/>
  <c r="AQ14" i="107"/>
  <c r="AR14" i="107"/>
  <c r="AL43" i="112"/>
  <c r="AM43" i="112" s="1"/>
  <c r="AL43" i="113"/>
  <c r="AM43" i="113" s="1"/>
  <c r="AN43" i="113" s="1"/>
  <c r="AO43" i="113" s="1"/>
  <c r="AR15" i="114"/>
  <c r="AQ15" i="114"/>
  <c r="AK43" i="114" s="1"/>
  <c r="AL43" i="117"/>
  <c r="AQ35" i="119"/>
  <c r="AR35" i="119"/>
  <c r="AR12" i="119"/>
  <c r="AQ12" i="119"/>
  <c r="AR30" i="121"/>
  <c r="AQ30" i="121"/>
  <c r="AQ31" i="115"/>
  <c r="AR31" i="115"/>
  <c r="AQ13" i="111"/>
  <c r="AR13" i="111"/>
  <c r="AQ17" i="115"/>
  <c r="AR17" i="115"/>
  <c r="AQ15" i="119"/>
  <c r="AR15" i="119"/>
  <c r="AL43" i="118"/>
  <c r="AL43" i="114"/>
  <c r="AQ13" i="119"/>
  <c r="AR13" i="119"/>
  <c r="AQ35" i="107"/>
  <c r="AR35" i="107"/>
  <c r="AL43" i="107" s="1"/>
  <c r="AR31" i="121"/>
  <c r="AL43" i="121" s="1"/>
  <c r="AQ31" i="121"/>
  <c r="AK43" i="121" s="1"/>
  <c r="AQ39" i="108"/>
  <c r="AK43" i="108" s="1"/>
  <c r="AR39" i="108"/>
  <c r="AL43" i="108" s="1"/>
  <c r="AK43" i="107"/>
  <c r="AK43" i="118"/>
  <c r="AQ14" i="111"/>
  <c r="AR14" i="111"/>
  <c r="AK43" i="117"/>
  <c r="AQ12" i="111"/>
  <c r="AR12" i="111"/>
  <c r="AL43" i="116"/>
  <c r="AQ16" i="111"/>
  <c r="AR16" i="111"/>
  <c r="AL43" i="111" l="1"/>
  <c r="AM43" i="111" s="1"/>
  <c r="AN43" i="111" s="1"/>
  <c r="AO43" i="111" s="1"/>
  <c r="AN43" i="112"/>
  <c r="AO43" i="112" s="1"/>
  <c r="AF42" i="112" s="1"/>
  <c r="AJ43" i="112"/>
  <c r="F42" i="112" s="1"/>
  <c r="AJ43" i="113"/>
  <c r="AC42" i="113" s="1"/>
  <c r="AL43" i="115"/>
  <c r="AM43" i="115" s="1"/>
  <c r="AN43" i="115" s="1"/>
  <c r="AO43" i="115" s="1"/>
  <c r="AK43" i="111"/>
  <c r="AL43" i="119"/>
  <c r="AK43" i="115"/>
  <c r="AK43" i="119"/>
  <c r="AM43" i="121"/>
  <c r="AN43" i="121" s="1"/>
  <c r="AO43" i="121" s="1"/>
  <c r="H42" i="120"/>
  <c r="AF42" i="120"/>
  <c r="AM43" i="114"/>
  <c r="AN43" i="114" s="1"/>
  <c r="AO43" i="114" s="1"/>
  <c r="AM43" i="117"/>
  <c r="AN43" i="117" s="1"/>
  <c r="AO43" i="117" s="1"/>
  <c r="AM43" i="108"/>
  <c r="AN43" i="108" s="1"/>
  <c r="AO43" i="108" s="1"/>
  <c r="AM43" i="118"/>
  <c r="AN43" i="118" s="1"/>
  <c r="AO43" i="118" s="1"/>
  <c r="AM43" i="107"/>
  <c r="AN43" i="107" s="1"/>
  <c r="AO43" i="107" s="1"/>
  <c r="AM43" i="116"/>
  <c r="AN43" i="116" s="1"/>
  <c r="AO43" i="116" s="1"/>
  <c r="AF42" i="113"/>
  <c r="H42" i="113"/>
  <c r="AJ43" i="120"/>
  <c r="AJ43" i="121" l="1"/>
  <c r="AC42" i="121" s="1"/>
  <c r="F42" i="113"/>
  <c r="H42" i="112"/>
  <c r="AC42" i="112"/>
  <c r="AM43" i="119"/>
  <c r="AN43" i="119" s="1"/>
  <c r="AO43" i="119" s="1"/>
  <c r="AJ43" i="118"/>
  <c r="AC42" i="118" s="1"/>
  <c r="H42" i="116"/>
  <c r="AF42" i="116"/>
  <c r="H42" i="107"/>
  <c r="AF42" i="107"/>
  <c r="H42" i="111"/>
  <c r="AF42" i="111"/>
  <c r="AF42" i="117"/>
  <c r="H42" i="117"/>
  <c r="AF42" i="115"/>
  <c r="H42" i="115"/>
  <c r="AF42" i="121"/>
  <c r="H42" i="121"/>
  <c r="H42" i="108"/>
  <c r="AF42" i="108"/>
  <c r="AJ43" i="115"/>
  <c r="AJ43" i="107"/>
  <c r="AF42" i="114"/>
  <c r="H42" i="114"/>
  <c r="AJ43" i="117"/>
  <c r="AC42" i="120"/>
  <c r="F42" i="120"/>
  <c r="AJ43" i="108"/>
  <c r="AF42" i="118"/>
  <c r="H42" i="118"/>
  <c r="F42" i="118"/>
  <c r="AJ43" i="111"/>
  <c r="AJ43" i="116"/>
  <c r="AJ43" i="114"/>
  <c r="F42" i="121" l="1"/>
  <c r="H42" i="119"/>
  <c r="AF42" i="119"/>
  <c r="AJ43" i="119"/>
  <c r="AC42" i="114"/>
  <c r="F42" i="114"/>
  <c r="AC42" i="111"/>
  <c r="F42" i="111"/>
  <c r="AC42" i="108"/>
  <c r="F42" i="108"/>
  <c r="F42" i="116"/>
  <c r="AC42" i="116"/>
  <c r="AC42" i="115"/>
  <c r="F42" i="115"/>
  <c r="AC42" i="107"/>
  <c r="F42" i="107"/>
  <c r="F42" i="117"/>
  <c r="AC42" i="117"/>
  <c r="AC42" i="119" l="1"/>
  <c r="F42" i="119"/>
</calcChain>
</file>

<file path=xl/sharedStrings.xml><?xml version="1.0" encoding="utf-8"?>
<sst xmlns="http://schemas.openxmlformats.org/spreadsheetml/2006/main" count="733" uniqueCount="82">
  <si>
    <t>曜日</t>
    <rPh sb="0" eb="2">
      <t>ヨウビ</t>
    </rPh>
    <phoneticPr fontId="1"/>
  </si>
  <si>
    <t>氏　名</t>
    <rPh sb="0" eb="1">
      <t>シ</t>
    </rPh>
    <rPh sb="2" eb="3">
      <t>メイ</t>
    </rPh>
    <phoneticPr fontId="1"/>
  </si>
  <si>
    <t>日</t>
    <rPh sb="0" eb="1">
      <t>ヒ</t>
    </rPh>
    <phoneticPr fontId="1"/>
  </si>
  <si>
    <t>職</t>
    <rPh sb="0" eb="1">
      <t>ショク</t>
    </rPh>
    <phoneticPr fontId="1"/>
  </si>
  <si>
    <t>週休</t>
    <rPh sb="0" eb="2">
      <t>シュウキュウ</t>
    </rPh>
    <phoneticPr fontId="1"/>
  </si>
  <si>
    <t>裁量労働勤務者の勤務状況に関する自己申告カード</t>
    <rPh sb="0" eb="2">
      <t>サイリョウ</t>
    </rPh>
    <rPh sb="2" eb="4">
      <t>ロウドウ</t>
    </rPh>
    <rPh sb="4" eb="7">
      <t>キンムシャ</t>
    </rPh>
    <rPh sb="8" eb="10">
      <t>キンム</t>
    </rPh>
    <rPh sb="10" eb="12">
      <t>ジョウキョウ</t>
    </rPh>
    <rPh sb="13" eb="14">
      <t>カン</t>
    </rPh>
    <rPh sb="16" eb="18">
      <t>ジコ</t>
    </rPh>
    <rPh sb="18" eb="20">
      <t>シンコク</t>
    </rPh>
    <phoneticPr fontId="1"/>
  </si>
  <si>
    <r>
      <t xml:space="preserve">所　属
</t>
    </r>
    <r>
      <rPr>
        <sz val="9"/>
        <rFont val="ＭＳ ゴシック"/>
        <family val="3"/>
        <charset val="128"/>
      </rPr>
      <t>（本　務）</t>
    </r>
    <rPh sb="0" eb="1">
      <t>トコロ</t>
    </rPh>
    <rPh sb="2" eb="3">
      <t>ゾク</t>
    </rPh>
    <rPh sb="5" eb="6">
      <t>ホン</t>
    </rPh>
    <rPh sb="7" eb="8">
      <t>ツトム</t>
    </rPh>
    <phoneticPr fontId="1"/>
  </si>
  <si>
    <t>注1　「区分」欄には「勤務」、「週休」、「休日」、「休暇」等を記入してください。</t>
    <rPh sb="0" eb="1">
      <t>チュウ</t>
    </rPh>
    <rPh sb="4" eb="6">
      <t>クブン</t>
    </rPh>
    <rPh sb="7" eb="8">
      <t>ラン</t>
    </rPh>
    <rPh sb="11" eb="13">
      <t>キンム</t>
    </rPh>
    <rPh sb="16" eb="18">
      <t>シュウキュウ</t>
    </rPh>
    <rPh sb="21" eb="23">
      <t>キュウジツ</t>
    </rPh>
    <rPh sb="26" eb="28">
      <t>キュウカ</t>
    </rPh>
    <rPh sb="29" eb="30">
      <t>トウ</t>
    </rPh>
    <rPh sb="31" eb="33">
      <t>キニュウ</t>
    </rPh>
    <phoneticPr fontId="1"/>
  </si>
  <si>
    <t>勤務</t>
    <rPh sb="0" eb="2">
      <t>キンム</t>
    </rPh>
    <phoneticPr fontId="1"/>
  </si>
  <si>
    <t>休日</t>
    <rPh sb="0" eb="2">
      <t>キュウジツ</t>
    </rPh>
    <phoneticPr fontId="1"/>
  </si>
  <si>
    <t>休暇</t>
    <rPh sb="0" eb="2">
      <t>キュウカ</t>
    </rPh>
    <phoneticPr fontId="1"/>
  </si>
  <si>
    <t>月</t>
    <rPh sb="0" eb="1">
      <t>ガツ</t>
    </rPh>
    <phoneticPr fontId="1"/>
  </si>
  <si>
    <t>年</t>
    <rPh sb="0" eb="1">
      <t>ネン</t>
    </rPh>
    <phoneticPr fontId="1"/>
  </si>
  <si>
    <t>休憩</t>
    <rPh sb="0" eb="2">
      <t>キュウケイ</t>
    </rPh>
    <phoneticPr fontId="1"/>
  </si>
  <si>
    <t>時</t>
    <rPh sb="0" eb="1">
      <t>ジ</t>
    </rPh>
    <phoneticPr fontId="1"/>
  </si>
  <si>
    <t>分</t>
    <rPh sb="0" eb="1">
      <t>フン</t>
    </rPh>
    <phoneticPr fontId="1"/>
  </si>
  <si>
    <t>差</t>
    <rPh sb="0" eb="1">
      <t>サ</t>
    </rPh>
    <phoneticPr fontId="1"/>
  </si>
  <si>
    <r>
      <t xml:space="preserve">
区分</t>
    </r>
    <r>
      <rPr>
        <sz val="8"/>
        <rFont val="ＭＳ Ｐ明朝"/>
        <family val="1"/>
        <charset val="128"/>
      </rPr>
      <t xml:space="preserve">
</t>
    </r>
    <r>
      <rPr>
        <sz val="9"/>
        <rFont val="ＭＳ 明朝"/>
        <family val="1"/>
        <charset val="128"/>
      </rPr>
      <t>(注1)</t>
    </r>
    <rPh sb="1" eb="3">
      <t>クブン</t>
    </rPh>
    <phoneticPr fontId="1"/>
  </si>
  <si>
    <t>月</t>
    <rPh sb="0" eb="1">
      <t>ゲツ</t>
    </rPh>
    <phoneticPr fontId="1"/>
  </si>
  <si>
    <t>水</t>
    <rPh sb="0" eb="1">
      <t>スイ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</si>
  <si>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</si>
  <si>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</si>
  <si>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</si>
  <si>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r>
      <t>勤務した時間数</t>
    </r>
    <r>
      <rPr>
        <sz val="9"/>
        <rFont val="ＭＳ 明朝"/>
        <family val="1"/>
        <charset val="128"/>
      </rPr>
      <t>（注3･4･5）</t>
    </r>
    <rPh sb="0" eb="2">
      <t>キンム</t>
    </rPh>
    <rPh sb="4" eb="7">
      <t>ジカンスウ</t>
    </rPh>
    <rPh sb="8" eb="9">
      <t>チュウ</t>
    </rPh>
    <phoneticPr fontId="1"/>
  </si>
  <si>
    <r>
      <t>備考</t>
    </r>
    <r>
      <rPr>
        <sz val="9"/>
        <rFont val="ＭＳ 明朝"/>
        <family val="1"/>
        <charset val="128"/>
      </rPr>
      <t>（注6）</t>
    </r>
    <rPh sb="0" eb="2">
      <t>ビコウ</t>
    </rPh>
    <rPh sb="3" eb="4">
      <t>チュウ</t>
    </rPh>
    <phoneticPr fontId="1"/>
  </si>
  <si>
    <t>注5　職務として学外で活動した時間も、勤務した時間に含めて記入してください。</t>
    <rPh sb="0" eb="1">
      <t>チュウ</t>
    </rPh>
    <rPh sb="3" eb="5">
      <t>ショクム</t>
    </rPh>
    <rPh sb="8" eb="10">
      <t>ガクガイ</t>
    </rPh>
    <rPh sb="11" eb="13">
      <t>カツドウ</t>
    </rPh>
    <rPh sb="15" eb="17">
      <t>ジカン</t>
    </rPh>
    <rPh sb="19" eb="21">
      <t>キンム</t>
    </rPh>
    <rPh sb="23" eb="25">
      <t>ジカン</t>
    </rPh>
    <rPh sb="26" eb="27">
      <t>フク</t>
    </rPh>
    <rPh sb="29" eb="31">
      <t>キニュウ</t>
    </rPh>
    <phoneticPr fontId="1"/>
  </si>
  <si>
    <t>注4　勤務した時間が７時間４５分未満又は７時間４５分を超える日について記入してください（７時間４５分の日は記入不要です）。</t>
    <rPh sb="0" eb="1">
      <t>チュウ</t>
    </rPh>
    <rPh sb="3" eb="5">
      <t>キンム</t>
    </rPh>
    <rPh sb="7" eb="9">
      <t>ジカン</t>
    </rPh>
    <rPh sb="11" eb="13">
      <t>ジカン</t>
    </rPh>
    <rPh sb="15" eb="16">
      <t>フン</t>
    </rPh>
    <rPh sb="16" eb="18">
      <t>ミマン</t>
    </rPh>
    <rPh sb="18" eb="19">
      <t>マタ</t>
    </rPh>
    <rPh sb="21" eb="23">
      <t>ジカン</t>
    </rPh>
    <rPh sb="25" eb="26">
      <t>フン</t>
    </rPh>
    <rPh sb="27" eb="28">
      <t>コ</t>
    </rPh>
    <rPh sb="30" eb="31">
      <t>ヒ</t>
    </rPh>
    <rPh sb="35" eb="37">
      <t>キニュウ</t>
    </rPh>
    <rPh sb="45" eb="47">
      <t>ジカン</t>
    </rPh>
    <rPh sb="49" eb="50">
      <t>フン</t>
    </rPh>
    <rPh sb="51" eb="52">
      <t>ヒ</t>
    </rPh>
    <rPh sb="53" eb="55">
      <t>キニュウ</t>
    </rPh>
    <rPh sb="55" eb="57">
      <t>フヨウ</t>
    </rPh>
    <phoneticPr fontId="1"/>
  </si>
  <si>
    <t>「XX:XX」と記入（例　4時、4時間→4:00）</t>
    <rPh sb="14" eb="15">
      <t>ジ</t>
    </rPh>
    <phoneticPr fontId="1"/>
  </si>
  <si>
    <r>
      <t>＊このカードは、裁量労働勤務者の健康と福祉を確保する観点から作成・提出していただくものです。
　</t>
    </r>
    <r>
      <rPr>
        <u/>
        <sz val="11"/>
        <color indexed="10"/>
        <rFont val="ＭＳ 明朝"/>
        <family val="1"/>
        <charset val="128"/>
      </rPr>
      <t>毎月10日までに必ず提出</t>
    </r>
    <r>
      <rPr>
        <sz val="11"/>
        <rFont val="ＭＳ 明朝"/>
        <family val="1"/>
        <charset val="128"/>
      </rPr>
      <t>してください。</t>
    </r>
    <rPh sb="8" eb="10">
      <t>サイリョウ</t>
    </rPh>
    <rPh sb="10" eb="12">
      <t>ロウドウ</t>
    </rPh>
    <rPh sb="12" eb="15">
      <t>キンムシャ</t>
    </rPh>
    <rPh sb="16" eb="18">
      <t>ケンコウ</t>
    </rPh>
    <rPh sb="19" eb="21">
      <t>フクシ</t>
    </rPh>
    <rPh sb="22" eb="24">
      <t>カクホ</t>
    </rPh>
    <rPh sb="26" eb="28">
      <t>カンテン</t>
    </rPh>
    <rPh sb="30" eb="32">
      <t>サクセイ</t>
    </rPh>
    <rPh sb="33" eb="35">
      <t>テイシュツ</t>
    </rPh>
    <rPh sb="48" eb="50">
      <t>マイツキ</t>
    </rPh>
    <rPh sb="52" eb="53">
      <t>ニチ</t>
    </rPh>
    <rPh sb="56" eb="57">
      <t>カナラ</t>
    </rPh>
    <rPh sb="58" eb="60">
      <t>テイシュツ</t>
    </rPh>
    <phoneticPr fontId="1"/>
  </si>
  <si>
    <t xml:space="preserve"> 　　週休日の変更及び休日の代休日の指定を行った場合は、「備考」欄に該当する週休日及び休日を記入してください。</t>
    <rPh sb="3" eb="5">
      <t>シュウキュウ</t>
    </rPh>
    <rPh sb="5" eb="6">
      <t>ビ</t>
    </rPh>
    <rPh sb="7" eb="9">
      <t>ヘンコウ</t>
    </rPh>
    <rPh sb="9" eb="10">
      <t>オヨ</t>
    </rPh>
    <rPh sb="11" eb="13">
      <t>キュウジツ</t>
    </rPh>
    <rPh sb="14" eb="16">
      <t>ダイキュウ</t>
    </rPh>
    <rPh sb="16" eb="17">
      <t>ビ</t>
    </rPh>
    <rPh sb="18" eb="20">
      <t>シテイ</t>
    </rPh>
    <rPh sb="21" eb="22">
      <t>オコナ</t>
    </rPh>
    <rPh sb="24" eb="26">
      <t>バアイ</t>
    </rPh>
    <rPh sb="29" eb="31">
      <t>ビコウ</t>
    </rPh>
    <rPh sb="32" eb="33">
      <t>ラン</t>
    </rPh>
    <rPh sb="34" eb="36">
      <t>ガイトウ</t>
    </rPh>
    <rPh sb="38" eb="40">
      <t>シュウキュウ</t>
    </rPh>
    <rPh sb="40" eb="41">
      <t>ビ</t>
    </rPh>
    <rPh sb="41" eb="42">
      <t>オヨ</t>
    </rPh>
    <rPh sb="43" eb="45">
      <t>キュウジツ</t>
    </rPh>
    <rPh sb="46" eb="48">
      <t>キニュウ</t>
    </rPh>
    <phoneticPr fontId="1"/>
  </si>
  <si>
    <t>注2　各キャンパスでの勤務や出張先等学外での勤務等、勤務場所を問わず勤務開始・終了した時刻を記入してください。</t>
    <rPh sb="0" eb="1">
      <t>チュウ</t>
    </rPh>
    <rPh sb="3" eb="4">
      <t>カク</t>
    </rPh>
    <rPh sb="11" eb="13">
      <t>キンム</t>
    </rPh>
    <rPh sb="14" eb="16">
      <t>シュッチョウ</t>
    </rPh>
    <rPh sb="16" eb="18">
      <t>サキナド</t>
    </rPh>
    <rPh sb="18" eb="20">
      <t>ガクガイ</t>
    </rPh>
    <rPh sb="22" eb="24">
      <t>キンム</t>
    </rPh>
    <rPh sb="24" eb="25">
      <t>トウ</t>
    </rPh>
    <rPh sb="26" eb="28">
      <t>キンム</t>
    </rPh>
    <rPh sb="28" eb="30">
      <t>バショ</t>
    </rPh>
    <rPh sb="31" eb="32">
      <t>ト</t>
    </rPh>
    <rPh sb="34" eb="36">
      <t>キンム</t>
    </rPh>
    <rPh sb="36" eb="38">
      <t>カイシ</t>
    </rPh>
    <rPh sb="39" eb="41">
      <t>シュウリョウ</t>
    </rPh>
    <rPh sb="43" eb="45">
      <t>ジコク</t>
    </rPh>
    <rPh sb="46" eb="48">
      <t>キニュウ</t>
    </rPh>
    <phoneticPr fontId="1"/>
  </si>
  <si>
    <t>　　 なお、深夜労働は原則禁止です。また、学外での勤務は別途旅行命令が必要です。</t>
    <rPh sb="21" eb="23">
      <t>ガクガイ</t>
    </rPh>
    <rPh sb="25" eb="27">
      <t>キンム</t>
    </rPh>
    <rPh sb="28" eb="30">
      <t>ベット</t>
    </rPh>
    <rPh sb="30" eb="32">
      <t>リョコウ</t>
    </rPh>
    <rPh sb="32" eb="34">
      <t>メイレイ</t>
    </rPh>
    <rPh sb="35" eb="37">
      <t>ヒツヨウ</t>
    </rPh>
    <phoneticPr fontId="1"/>
  </si>
  <si>
    <t>注3　休憩時間を除く、実際に業務を行った時間数を記入してください。</t>
    <rPh sb="0" eb="1">
      <t>チュウ</t>
    </rPh>
    <rPh sb="3" eb="5">
      <t>キュウケイ</t>
    </rPh>
    <rPh sb="5" eb="7">
      <t>ジカン</t>
    </rPh>
    <rPh sb="8" eb="9">
      <t>ノゾ</t>
    </rPh>
    <rPh sb="11" eb="13">
      <t>ジッサイ</t>
    </rPh>
    <rPh sb="14" eb="16">
      <t>ギョウム</t>
    </rPh>
    <rPh sb="17" eb="18">
      <t>オコナ</t>
    </rPh>
    <rPh sb="20" eb="22">
      <t>ジカン</t>
    </rPh>
    <rPh sb="22" eb="23">
      <t>スウ</t>
    </rPh>
    <rPh sb="24" eb="26">
      <t>キニュウ</t>
    </rPh>
    <phoneticPr fontId="1"/>
  </si>
  <si>
    <t>週休日勤務</t>
    <rPh sb="0" eb="2">
      <t>シュウキュウ</t>
    </rPh>
    <rPh sb="2" eb="3">
      <t>ビ</t>
    </rPh>
    <rPh sb="3" eb="5">
      <t>キンム</t>
    </rPh>
    <phoneticPr fontId="1"/>
  </si>
  <si>
    <t>週休日の変更（4/20分）</t>
    <rPh sb="0" eb="2">
      <t>シュウキュウ</t>
    </rPh>
    <rPh sb="2" eb="3">
      <t>ビ</t>
    </rPh>
    <rPh sb="4" eb="6">
      <t>ヘンコウ</t>
    </rPh>
    <rPh sb="11" eb="12">
      <t>ブン</t>
    </rPh>
    <phoneticPr fontId="1"/>
  </si>
  <si>
    <t>注6　「備考」欄は、週休日変更及び休日の代休日指定の該当日の記入のほか、業務内容や出張先を記入する等、適宜活用してください。</t>
    <rPh sb="0" eb="1">
      <t>チュウ</t>
    </rPh>
    <rPh sb="4" eb="6">
      <t>ビコウ</t>
    </rPh>
    <rPh sb="7" eb="8">
      <t>ラン</t>
    </rPh>
    <rPh sb="10" eb="12">
      <t>シュウキュウ</t>
    </rPh>
    <rPh sb="12" eb="13">
      <t>ビ</t>
    </rPh>
    <rPh sb="13" eb="15">
      <t>ヘンコウ</t>
    </rPh>
    <rPh sb="15" eb="16">
      <t>オヨ</t>
    </rPh>
    <rPh sb="17" eb="19">
      <t>キュウジツ</t>
    </rPh>
    <rPh sb="20" eb="22">
      <t>ダイキュウ</t>
    </rPh>
    <rPh sb="22" eb="23">
      <t>ビ</t>
    </rPh>
    <rPh sb="23" eb="25">
      <t>シテイ</t>
    </rPh>
    <rPh sb="26" eb="28">
      <t>ガイトウ</t>
    </rPh>
    <rPh sb="28" eb="29">
      <t>ビ</t>
    </rPh>
    <rPh sb="30" eb="32">
      <t>キニュウ</t>
    </rPh>
    <rPh sb="36" eb="38">
      <t>ギョウム</t>
    </rPh>
    <rPh sb="38" eb="40">
      <t>ナイヨウ</t>
    </rPh>
    <rPh sb="41" eb="43">
      <t>シュッチョウ</t>
    </rPh>
    <rPh sb="43" eb="44">
      <t>サキ</t>
    </rPh>
    <rPh sb="45" eb="47">
      <t>キニュウ</t>
    </rPh>
    <rPh sb="49" eb="50">
      <t>トウ</t>
    </rPh>
    <rPh sb="51" eb="53">
      <t>テキギ</t>
    </rPh>
    <rPh sb="53" eb="55">
      <t>カツヨウ</t>
    </rPh>
    <phoneticPr fontId="1"/>
  </si>
  <si>
    <r>
      <t xml:space="preserve">業務開始
時刻
</t>
    </r>
    <r>
      <rPr>
        <sz val="9"/>
        <rFont val="ＭＳ 明朝"/>
        <family val="1"/>
        <charset val="128"/>
      </rPr>
      <t>（注2）</t>
    </r>
    <rPh sb="0" eb="2">
      <t>ギョウム</t>
    </rPh>
    <rPh sb="2" eb="4">
      <t>カイシ</t>
    </rPh>
    <rPh sb="5" eb="7">
      <t>ジコク</t>
    </rPh>
    <phoneticPr fontId="1"/>
  </si>
  <si>
    <r>
      <t xml:space="preserve">業務終了
時刻
</t>
    </r>
    <r>
      <rPr>
        <sz val="9"/>
        <rFont val="ＭＳ 明朝"/>
        <family val="1"/>
        <charset val="128"/>
      </rPr>
      <t>（注2）</t>
    </r>
    <rPh sb="0" eb="2">
      <t>ギョウム</t>
    </rPh>
    <rPh sb="2" eb="4">
      <t>シュウリョウ</t>
    </rPh>
    <rPh sb="5" eb="7">
      <t>ジコク</t>
    </rPh>
    <phoneticPr fontId="1"/>
  </si>
  <si>
    <t>火</t>
    <rPh sb="0" eb="1">
      <t>カ</t>
    </rPh>
    <phoneticPr fontId="1"/>
  </si>
  <si>
    <t>木</t>
    <rPh sb="0" eb="1">
      <t>モク</t>
    </rPh>
    <phoneticPr fontId="1"/>
  </si>
  <si>
    <t>苗字</t>
    <rPh sb="0" eb="2">
      <t>ミョウジ</t>
    </rPh>
    <phoneticPr fontId="1"/>
  </si>
  <si>
    <t>都市環境学部</t>
  </si>
  <si>
    <t>システムデザイン学部</t>
  </si>
  <si>
    <t>健康福祉学部</t>
  </si>
  <si>
    <t>大学教育センター</t>
  </si>
  <si>
    <t>国際センター</t>
  </si>
  <si>
    <t>学術情報基盤センター</t>
  </si>
  <si>
    <t>人間社会学科</t>
    <phoneticPr fontId="15"/>
  </si>
  <si>
    <t>法学科</t>
    <phoneticPr fontId="15"/>
  </si>
  <si>
    <t>数理科学科</t>
    <phoneticPr fontId="15"/>
  </si>
  <si>
    <t>地理環境学科</t>
    <rPh sb="0" eb="6">
      <t>チリカンキョウガッカ</t>
    </rPh>
    <phoneticPr fontId="15"/>
  </si>
  <si>
    <t>情報科学科</t>
    <rPh sb="0" eb="5">
      <t>ジョウホウカガクカ</t>
    </rPh>
    <phoneticPr fontId="15"/>
  </si>
  <si>
    <t>看護学科</t>
    <rPh sb="0" eb="4">
      <t>カンゴガッカ</t>
    </rPh>
    <phoneticPr fontId="15"/>
  </si>
  <si>
    <t>人文学科</t>
    <phoneticPr fontId="15"/>
  </si>
  <si>
    <t>物理学科</t>
    <phoneticPr fontId="15"/>
  </si>
  <si>
    <t>都市基盤環境学科</t>
    <rPh sb="0" eb="4">
      <t>トシキバン</t>
    </rPh>
    <rPh sb="4" eb="8">
      <t>カンキョウガッカ</t>
    </rPh>
    <phoneticPr fontId="15"/>
  </si>
  <si>
    <t>電子情報システム工学科</t>
    <rPh sb="0" eb="4">
      <t>デンシジョウホウ</t>
    </rPh>
    <rPh sb="8" eb="11">
      <t>コウガッカ</t>
    </rPh>
    <phoneticPr fontId="15"/>
  </si>
  <si>
    <t>理学療法学科</t>
    <rPh sb="0" eb="6">
      <t>リガクリョウホウガッカ</t>
    </rPh>
    <phoneticPr fontId="15"/>
  </si>
  <si>
    <t>化学科</t>
    <phoneticPr fontId="15"/>
  </si>
  <si>
    <t>建築学科</t>
    <rPh sb="0" eb="4">
      <t>ケンチクガッカ</t>
    </rPh>
    <phoneticPr fontId="15"/>
  </si>
  <si>
    <t>機械システム工学科</t>
    <rPh sb="0" eb="2">
      <t>キカイ</t>
    </rPh>
    <rPh sb="6" eb="9">
      <t>コウガッカ</t>
    </rPh>
    <phoneticPr fontId="15"/>
  </si>
  <si>
    <t>作業療法学科</t>
    <rPh sb="0" eb="4">
      <t>サギョウリョウホウ</t>
    </rPh>
    <rPh sb="4" eb="6">
      <t>ガッカ</t>
    </rPh>
    <phoneticPr fontId="15"/>
  </si>
  <si>
    <t>生命科学科</t>
    <rPh sb="0" eb="5">
      <t>セイメイカガクカ</t>
    </rPh>
    <phoneticPr fontId="15"/>
  </si>
  <si>
    <t>環境応用化学科</t>
    <rPh sb="0" eb="4">
      <t>カンキョウオウヨウ</t>
    </rPh>
    <rPh sb="4" eb="6">
      <t>カガク</t>
    </rPh>
    <rPh sb="6" eb="7">
      <t>カ</t>
    </rPh>
    <phoneticPr fontId="15"/>
  </si>
  <si>
    <t>航空宇宙システム工学科</t>
    <rPh sb="0" eb="4">
      <t>コウクウウチュウ</t>
    </rPh>
    <rPh sb="8" eb="11">
      <t>コウガッカ</t>
    </rPh>
    <phoneticPr fontId="15"/>
  </si>
  <si>
    <t>放射線学科</t>
    <rPh sb="0" eb="3">
      <t>ホウシャセン</t>
    </rPh>
    <rPh sb="3" eb="5">
      <t>ガッカ</t>
    </rPh>
    <phoneticPr fontId="15"/>
  </si>
  <si>
    <t>観光科学科</t>
    <rPh sb="0" eb="5">
      <t>カンコウカガクカ</t>
    </rPh>
    <phoneticPr fontId="15"/>
  </si>
  <si>
    <t>都市政策科学科</t>
    <rPh sb="0" eb="7">
      <t>トシセイサクカガクカ</t>
    </rPh>
    <phoneticPr fontId="15"/>
  </si>
  <si>
    <t>名前</t>
    <rPh sb="0" eb="2">
      <t>ナマエ</t>
    </rPh>
    <phoneticPr fontId="1"/>
  </si>
  <si>
    <t>所属</t>
    <rPh sb="0" eb="2">
      <t>ショゾク</t>
    </rPh>
    <phoneticPr fontId="1"/>
  </si>
  <si>
    <t>学部</t>
    <rPh sb="0" eb="2">
      <t>ガクブ</t>
    </rPh>
    <phoneticPr fontId="1"/>
  </si>
  <si>
    <t>学科</t>
    <rPh sb="0" eb="2">
      <t>ガッカ</t>
    </rPh>
    <phoneticPr fontId="1"/>
  </si>
  <si>
    <t>裁量労働勤務者の勤務状況に関する自己申告カード基礎情報</t>
    <rPh sb="0" eb="2">
      <t>サイリョウ</t>
    </rPh>
    <rPh sb="2" eb="4">
      <t>ロウドウ</t>
    </rPh>
    <rPh sb="4" eb="7">
      <t>キンムシャ</t>
    </rPh>
    <rPh sb="8" eb="10">
      <t>キンム</t>
    </rPh>
    <rPh sb="10" eb="12">
      <t>ジョウキョウ</t>
    </rPh>
    <rPh sb="13" eb="14">
      <t>カン</t>
    </rPh>
    <rPh sb="16" eb="18">
      <t>ジコ</t>
    </rPh>
    <rPh sb="18" eb="20">
      <t>シンコク</t>
    </rPh>
    <rPh sb="23" eb="27">
      <t>キソジョウホウ</t>
    </rPh>
    <phoneticPr fontId="1"/>
  </si>
  <si>
    <t>氏名</t>
    <rPh sb="0" eb="2">
      <t>シメイ</t>
    </rPh>
    <phoneticPr fontId="1"/>
  </si>
  <si>
    <t>職</t>
    <rPh sb="0" eb="1">
      <t>ショク</t>
    </rPh>
    <phoneticPr fontId="1"/>
  </si>
  <si>
    <t>法学部</t>
    <phoneticPr fontId="1"/>
  </si>
  <si>
    <t>理学部</t>
    <phoneticPr fontId="1"/>
  </si>
  <si>
    <t>人文社会学部</t>
    <phoneticPr fontId="1"/>
  </si>
  <si>
    <t>産業技術大学院大学</t>
    <rPh sb="0" eb="4">
      <t>サンギョウギジュツ</t>
    </rPh>
    <rPh sb="4" eb="7">
      <t>ダイガクイン</t>
    </rPh>
    <rPh sb="7" eb="9">
      <t>ダイガク</t>
    </rPh>
    <phoneticPr fontId="1"/>
  </si>
  <si>
    <t>経済経営学部</t>
    <rPh sb="0" eb="2">
      <t>ケイザイ</t>
    </rPh>
    <rPh sb="2" eb="4">
      <t>ケイエイ</t>
    </rPh>
    <rPh sb="4" eb="6">
      <t>ガクブ</t>
    </rPh>
    <phoneticPr fontId="1"/>
  </si>
  <si>
    <t>経済経営学科</t>
    <rPh sb="0" eb="6">
      <t>ケイザイケイエイガッカ</t>
    </rPh>
    <phoneticPr fontId="1"/>
  </si>
  <si>
    <t>産業技術研究科</t>
    <rPh sb="0" eb="2">
      <t>サンギョウ</t>
    </rPh>
    <rPh sb="2" eb="4">
      <t>ギジュツ</t>
    </rPh>
    <rPh sb="4" eb="7">
      <t>ケンキュウカ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</si>
</sst>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時間&quot;"/>
    <numFmt numFmtId="177" formatCode="h:mm;@"/>
    <numFmt numFmtId="178" formatCode="0&quot;分&quot;"/>
  </numFmts>
  <fonts count="1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ゴシック"/>
      <family val="3"/>
      <charset val="128"/>
    </font>
    <font>
      <sz val="12"/>
      <name val="ＭＳ 明朝"/>
      <family val="1"/>
      <charset val="128"/>
    </font>
    <font>
      <sz val="9"/>
      <name val="ＭＳ 明朝"/>
      <family val="1"/>
      <charset val="128"/>
    </font>
    <font>
      <sz val="14"/>
      <name val="ＭＳ 明朝"/>
      <family val="1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4"/>
      <name val="ＭＳ ゴシック"/>
      <family val="3"/>
      <charset val="128"/>
    </font>
    <font>
      <sz val="8"/>
      <name val="ＭＳ Ｐ明朝"/>
      <family val="1"/>
      <charset val="128"/>
    </font>
    <font>
      <b/>
      <sz val="12"/>
      <name val="ＭＳ 明朝"/>
      <family val="1"/>
      <charset val="128"/>
    </font>
    <font>
      <b/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u/>
      <sz val="11"/>
      <color indexed="10"/>
      <name val="ＭＳ 明朝"/>
      <family val="1"/>
      <charset val="128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5">
    <xf numFmtId="0" fontId="0" fillId="0" borderId="0" xfId="0">
      <alignment vertical="center"/>
    </xf>
    <xf numFmtId="0" fontId="3" fillId="0" borderId="0" xfId="0" applyFont="1" applyAlignment="1" applyProtection="1">
      <alignment horizontal="center" vertical="center"/>
    </xf>
    <xf numFmtId="0" fontId="3" fillId="0" borderId="0" xfId="0" applyFont="1" applyProtection="1">
      <alignment vertical="center"/>
    </xf>
    <xf numFmtId="0" fontId="4" fillId="0" borderId="0" xfId="0" applyFont="1" applyProtection="1">
      <alignment vertical="center"/>
    </xf>
    <xf numFmtId="0" fontId="5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0" fontId="4" fillId="0" borderId="1" xfId="0" applyFont="1" applyBorder="1" applyProtection="1">
      <alignment vertical="center"/>
    </xf>
    <xf numFmtId="177" fontId="4" fillId="0" borderId="1" xfId="0" applyNumberFormat="1" applyFont="1" applyBorder="1" applyProtection="1">
      <alignment vertical="center"/>
    </xf>
    <xf numFmtId="0" fontId="3" fillId="0" borderId="1" xfId="0" applyFont="1" applyBorder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3" fillId="0" borderId="0" xfId="0" applyFont="1" applyFill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4" fillId="0" borderId="0" xfId="0" applyFont="1" applyBorder="1" applyProtection="1">
      <alignment vertical="center"/>
    </xf>
    <xf numFmtId="0" fontId="3" fillId="0" borderId="0" xfId="0" applyFont="1" applyBorder="1" applyProtection="1">
      <alignment vertical="center"/>
    </xf>
    <xf numFmtId="177" fontId="4" fillId="0" borderId="0" xfId="0" applyNumberFormat="1" applyFont="1" applyBorder="1" applyProtection="1">
      <alignment vertical="center"/>
    </xf>
    <xf numFmtId="20" fontId="4" fillId="0" borderId="1" xfId="0" applyNumberFormat="1" applyFont="1" applyBorder="1" applyProtection="1">
      <alignment vertical="center"/>
    </xf>
    <xf numFmtId="0" fontId="3" fillId="0" borderId="2" xfId="0" applyFont="1" applyBorder="1" applyProtection="1">
      <alignment vertical="center"/>
    </xf>
    <xf numFmtId="20" fontId="4" fillId="0" borderId="0" xfId="0" applyNumberFormat="1" applyFont="1" applyProtection="1">
      <alignment vertical="center"/>
    </xf>
    <xf numFmtId="178" fontId="12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 wrapText="1"/>
    </xf>
    <xf numFmtId="0" fontId="7" fillId="2" borderId="0" xfId="0" applyFont="1" applyFill="1" applyBorder="1" applyAlignment="1" applyProtection="1">
      <alignment horizontal="center" vertical="center" shrinkToFit="1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Protection="1">
      <alignment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77" fontId="11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178" fontId="13" fillId="0" borderId="11" xfId="0" applyNumberFormat="1" applyFont="1" applyFill="1" applyBorder="1" applyAlignment="1" applyProtection="1">
      <alignment horizontal="center" vertical="center"/>
    </xf>
    <xf numFmtId="177" fontId="11" fillId="0" borderId="12" xfId="0" applyNumberFormat="1" applyFont="1" applyFill="1" applyBorder="1" applyAlignment="1" applyProtection="1">
      <alignment horizontal="center" vertical="center"/>
    </xf>
    <xf numFmtId="177" fontId="11" fillId="0" borderId="13" xfId="0" applyNumberFormat="1" applyFont="1" applyFill="1" applyBorder="1" applyAlignment="1" applyProtection="1">
      <alignment horizontal="center" vertical="center"/>
    </xf>
    <xf numFmtId="177" fontId="11" fillId="0" borderId="14" xfId="0" applyNumberFormat="1" applyFont="1" applyFill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</xf>
    <xf numFmtId="0" fontId="0" fillId="4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7" fontId="11" fillId="0" borderId="12" xfId="0" applyNumberFormat="1" applyFont="1" applyFill="1" applyBorder="1" applyAlignment="1" applyProtection="1">
      <alignment horizontal="center" vertical="center"/>
      <protection locked="0"/>
    </xf>
    <xf numFmtId="177" fontId="11" fillId="0" borderId="13" xfId="0" applyNumberFormat="1" applyFont="1" applyFill="1" applyBorder="1" applyAlignment="1" applyProtection="1">
      <alignment horizontal="center" vertical="center"/>
      <protection locked="0"/>
    </xf>
    <xf numFmtId="177" fontId="11" fillId="0" borderId="1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 wrapText="1"/>
    </xf>
    <xf numFmtId="0" fontId="4" fillId="0" borderId="0" xfId="0" applyFont="1" applyAlignment="1" applyProtection="1">
      <alignment horizontal="left" vertical="center"/>
    </xf>
    <xf numFmtId="176" fontId="13" fillId="0" borderId="42" xfId="0" applyNumberFormat="1" applyFont="1" applyFill="1" applyBorder="1" applyAlignment="1" applyProtection="1">
      <alignment horizontal="center" vertical="center"/>
    </xf>
    <xf numFmtId="176" fontId="13" fillId="0" borderId="51" xfId="0" applyNumberFormat="1" applyFont="1" applyFill="1" applyBorder="1" applyAlignment="1" applyProtection="1">
      <alignment horizontal="center" vertical="center"/>
    </xf>
    <xf numFmtId="176" fontId="9" fillId="0" borderId="23" xfId="0" applyNumberFormat="1" applyFont="1" applyFill="1" applyBorder="1" applyAlignment="1" applyProtection="1">
      <alignment horizontal="center" vertical="center" shrinkToFit="1"/>
    </xf>
    <xf numFmtId="176" fontId="9" fillId="0" borderId="35" xfId="0" applyNumberFormat="1" applyFont="1" applyFill="1" applyBorder="1" applyAlignment="1" applyProtection="1">
      <alignment horizontal="center" vertical="center" shrinkToFit="1"/>
    </xf>
    <xf numFmtId="20" fontId="11" fillId="0" borderId="13" xfId="0" applyNumberFormat="1" applyFont="1" applyBorder="1" applyAlignment="1" applyProtection="1">
      <alignment horizontal="center" vertical="center"/>
      <protection locked="0"/>
    </xf>
    <xf numFmtId="0" fontId="11" fillId="0" borderId="46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177" fontId="11" fillId="0" borderId="49" xfId="0" applyNumberFormat="1" applyFont="1" applyFill="1" applyBorder="1" applyAlignment="1" applyProtection="1">
      <alignment horizontal="left" vertical="center"/>
      <protection locked="0"/>
    </xf>
    <xf numFmtId="177" fontId="11" fillId="0" borderId="50" xfId="0" applyNumberFormat="1" applyFont="1" applyFill="1" applyBorder="1" applyAlignment="1" applyProtection="1">
      <alignment horizontal="left" vertical="center"/>
      <protection locked="0"/>
    </xf>
    <xf numFmtId="177" fontId="3" fillId="3" borderId="1" xfId="0" applyNumberFormat="1" applyFont="1" applyFill="1" applyBorder="1" applyAlignment="1" applyProtection="1">
      <alignment horizontal="center" vertical="center" shrinkToFit="1"/>
    </xf>
    <xf numFmtId="178" fontId="9" fillId="0" borderId="35" xfId="0" applyNumberFormat="1" applyFont="1" applyFill="1" applyBorder="1" applyAlignment="1" applyProtection="1">
      <alignment horizontal="center" vertical="center" shrinkToFit="1"/>
    </xf>
    <xf numFmtId="178" fontId="9" fillId="0" borderId="36" xfId="0" applyNumberFormat="1" applyFont="1" applyFill="1" applyBorder="1" applyAlignment="1" applyProtection="1">
      <alignment horizontal="center" vertical="center" shrinkToFit="1"/>
    </xf>
    <xf numFmtId="20" fontId="11" fillId="0" borderId="14" xfId="0" applyNumberFormat="1" applyFont="1" applyBorder="1" applyAlignment="1" applyProtection="1">
      <alignment horizontal="center" vertical="center"/>
      <protection locked="0"/>
    </xf>
    <xf numFmtId="0" fontId="11" fillId="0" borderId="41" xfId="0" applyFont="1" applyBorder="1" applyAlignment="1" applyProtection="1">
      <alignment horizontal="center" vertical="center"/>
      <protection locked="0"/>
    </xf>
    <xf numFmtId="0" fontId="11" fillId="0" borderId="14" xfId="0" applyFont="1" applyBorder="1" applyAlignment="1" applyProtection="1">
      <alignment horizontal="center" vertical="center"/>
      <protection locked="0"/>
    </xf>
    <xf numFmtId="177" fontId="11" fillId="0" borderId="40" xfId="0" applyNumberFormat="1" applyFont="1" applyFill="1" applyBorder="1" applyAlignment="1" applyProtection="1">
      <alignment horizontal="left" vertical="center"/>
      <protection locked="0"/>
    </xf>
    <xf numFmtId="177" fontId="11" fillId="0" borderId="52" xfId="0" applyNumberFormat="1" applyFont="1" applyFill="1" applyBorder="1" applyAlignment="1" applyProtection="1">
      <alignment horizontal="left" vertical="center"/>
      <protection locked="0"/>
    </xf>
    <xf numFmtId="177" fontId="11" fillId="0" borderId="13" xfId="0" applyNumberFormat="1" applyFont="1" applyBorder="1" applyAlignment="1" applyProtection="1">
      <alignment horizontal="center" vertical="center"/>
      <protection locked="0"/>
    </xf>
    <xf numFmtId="20" fontId="11" fillId="0" borderId="46" xfId="0" applyNumberFormat="1" applyFon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 wrapText="1" shrinkToFit="1"/>
    </xf>
    <xf numFmtId="0" fontId="6" fillId="2" borderId="39" xfId="0" applyFont="1" applyFill="1" applyBorder="1" applyAlignment="1" applyProtection="1">
      <alignment horizontal="center" vertical="center" shrinkToFit="1"/>
    </xf>
    <xf numFmtId="0" fontId="6" fillId="2" borderId="40" xfId="0" applyFont="1" applyFill="1" applyBorder="1" applyAlignment="1" applyProtection="1">
      <alignment horizontal="center" vertical="center" shrinkToFit="1"/>
    </xf>
    <xf numFmtId="0" fontId="6" fillId="2" borderId="41" xfId="0" applyFont="1" applyFill="1" applyBorder="1" applyAlignment="1" applyProtection="1">
      <alignment horizontal="center" vertical="center" shrinkToFit="1"/>
    </xf>
    <xf numFmtId="0" fontId="3" fillId="0" borderId="42" xfId="0" applyFont="1" applyBorder="1" applyAlignment="1" applyProtection="1">
      <alignment horizontal="center" vertical="center"/>
    </xf>
    <xf numFmtId="20" fontId="11" fillId="0" borderId="12" xfId="0" applyNumberFormat="1" applyFont="1" applyBorder="1" applyAlignment="1" applyProtection="1">
      <alignment horizontal="center" vertical="center"/>
      <protection locked="0"/>
    </xf>
    <xf numFmtId="20" fontId="11" fillId="0" borderId="43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177" fontId="11" fillId="0" borderId="44" xfId="0" applyNumberFormat="1" applyFont="1" applyFill="1" applyBorder="1" applyAlignment="1" applyProtection="1">
      <alignment horizontal="left" vertical="center"/>
      <protection locked="0"/>
    </xf>
    <xf numFmtId="177" fontId="11" fillId="0" borderId="45" xfId="0" applyNumberFormat="1" applyFont="1" applyFill="1" applyBorder="1" applyAlignment="1" applyProtection="1">
      <alignment horizontal="left" vertical="center"/>
      <protection locked="0"/>
    </xf>
    <xf numFmtId="177" fontId="11" fillId="0" borderId="47" xfId="0" applyNumberFormat="1" applyFont="1" applyFill="1" applyBorder="1" applyAlignment="1" applyProtection="1">
      <alignment horizontal="left" vertical="center"/>
      <protection locked="0"/>
    </xf>
    <xf numFmtId="177" fontId="11" fillId="0" borderId="48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 wrapText="1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3" fillId="0" borderId="53" xfId="0" applyFont="1" applyFill="1" applyBorder="1" applyAlignment="1" applyProtection="1">
      <alignment horizontal="center" vertical="center"/>
    </xf>
    <xf numFmtId="0" fontId="3" fillId="0" borderId="54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 shrinkToFit="1"/>
    </xf>
    <xf numFmtId="0" fontId="7" fillId="2" borderId="22" xfId="0" applyFont="1" applyFill="1" applyBorder="1" applyAlignment="1" applyProtection="1">
      <alignment horizontal="center" vertical="center" shrinkToFit="1"/>
    </xf>
    <xf numFmtId="0" fontId="7" fillId="2" borderId="23" xfId="0" applyFont="1" applyFill="1" applyBorder="1" applyAlignment="1" applyProtection="1">
      <alignment horizontal="center" vertical="center" shrinkToFit="1"/>
    </xf>
    <xf numFmtId="0" fontId="7" fillId="2" borderId="24" xfId="0" applyFont="1" applyFill="1" applyBorder="1" applyAlignment="1" applyProtection="1">
      <alignment horizontal="center" vertical="center" shrinkToFit="1"/>
    </xf>
    <xf numFmtId="0" fontId="7" fillId="2" borderId="25" xfId="0" applyFont="1" applyFill="1" applyBorder="1" applyAlignment="1" applyProtection="1">
      <alignment horizontal="center" vertical="center" shrinkToFit="1"/>
    </xf>
    <xf numFmtId="0" fontId="7" fillId="2" borderId="26" xfId="0" applyFont="1" applyFill="1" applyBorder="1" applyAlignment="1" applyProtection="1">
      <alignment horizontal="center" vertical="center" shrinkToFit="1"/>
    </xf>
    <xf numFmtId="0" fontId="7" fillId="2" borderId="27" xfId="0" applyFont="1" applyFill="1" applyBorder="1" applyAlignment="1" applyProtection="1">
      <alignment horizontal="center" vertical="center" wrapText="1" shrinkToFit="1"/>
    </xf>
    <xf numFmtId="0" fontId="7" fillId="2" borderId="28" xfId="0" applyFont="1" applyFill="1" applyBorder="1" applyAlignment="1" applyProtection="1">
      <alignment horizontal="center" vertical="center" wrapText="1" shrinkToFit="1"/>
    </xf>
    <xf numFmtId="0" fontId="7" fillId="2" borderId="29" xfId="0" applyFont="1" applyFill="1" applyBorder="1" applyAlignment="1" applyProtection="1">
      <alignment horizontal="center" vertical="center" wrapText="1" shrinkToFit="1"/>
    </xf>
    <xf numFmtId="0" fontId="7" fillId="2" borderId="30" xfId="0" applyFont="1" applyFill="1" applyBorder="1" applyAlignment="1" applyProtection="1">
      <alignment horizontal="center" vertical="center" wrapText="1" shrinkToFit="1"/>
    </xf>
    <xf numFmtId="0" fontId="7" fillId="2" borderId="31" xfId="0" applyFont="1" applyFill="1" applyBorder="1" applyAlignment="1" applyProtection="1">
      <alignment horizontal="center" vertical="center" wrapText="1" shrinkToFit="1"/>
    </xf>
    <xf numFmtId="0" fontId="7" fillId="2" borderId="30" xfId="0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/>
    </xf>
    <xf numFmtId="0" fontId="7" fillId="2" borderId="32" xfId="0" applyFont="1" applyFill="1" applyBorder="1" applyAlignment="1" applyProtection="1">
      <alignment horizontal="center" vertical="center" wrapText="1" shrinkToFit="1"/>
    </xf>
    <xf numFmtId="0" fontId="7" fillId="2" borderId="32" xfId="0" applyFont="1" applyFill="1" applyBorder="1" applyAlignment="1" applyProtection="1">
      <alignment horizontal="center" vertical="center" shrinkToFit="1"/>
    </xf>
    <xf numFmtId="0" fontId="7" fillId="2" borderId="33" xfId="0" applyFont="1" applyFill="1" applyBorder="1" applyAlignment="1" applyProtection="1">
      <alignment horizontal="center" vertical="center" shrinkToFit="1"/>
    </xf>
    <xf numFmtId="0" fontId="7" fillId="2" borderId="0" xfId="0" applyFont="1" applyFill="1" applyBorder="1" applyAlignment="1" applyProtection="1">
      <alignment horizontal="center" vertical="center" shrinkToFit="1"/>
    </xf>
    <xf numFmtId="0" fontId="7" fillId="2" borderId="34" xfId="0" applyFont="1" applyFill="1" applyBorder="1" applyAlignment="1" applyProtection="1">
      <alignment horizontal="center" vertical="center" shrinkToFit="1"/>
    </xf>
    <xf numFmtId="0" fontId="7" fillId="2" borderId="35" xfId="0" applyFont="1" applyFill="1" applyBorder="1" applyAlignment="1" applyProtection="1">
      <alignment horizontal="center" vertical="center" shrinkToFit="1"/>
    </xf>
    <xf numFmtId="0" fontId="7" fillId="2" borderId="36" xfId="0" applyFont="1" applyFill="1" applyBorder="1" applyAlignment="1" applyProtection="1">
      <alignment horizontal="center" vertical="center" shrinkToFit="1"/>
    </xf>
    <xf numFmtId="0" fontId="3" fillId="0" borderId="5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 wrapText="1"/>
    </xf>
    <xf numFmtId="0" fontId="3" fillId="0" borderId="38" xfId="0" applyFont="1" applyFill="1" applyBorder="1" applyAlignment="1" applyProtection="1">
      <alignment horizontal="center" vertical="center" wrapText="1"/>
    </xf>
    <xf numFmtId="0" fontId="3" fillId="0" borderId="56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57" xfId="0" applyFont="1" applyFill="1" applyBorder="1" applyAlignment="1" applyProtection="1">
      <alignment horizontal="left" vertical="center" wrapText="1"/>
      <protection locked="0"/>
    </xf>
    <xf numFmtId="0" fontId="3" fillId="0" borderId="58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13"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  <dxf>
      <font>
        <condense val="0"/>
        <extend val="0"/>
        <color indexed="9"/>
      </font>
      <fill>
        <patternFill>
          <bgColor indexed="55"/>
        </patternFill>
      </fill>
    </dxf>
  </dxfs>
  <tableStyles count="0" defaultTableStyle="TableStyleMedium9" defaultPivotStyle="PivotStyleLight16"/>
  <colors>
    <mruColors>
      <color rgb="FFCCFF66"/>
      <color rgb="FF99CC00"/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264583</xdr:colOff>
      <xdr:row>4</xdr:row>
      <xdr:rowOff>275166</xdr:rowOff>
    </xdr:from>
    <xdr:to>
      <xdr:col>9</xdr:col>
      <xdr:colOff>338667</xdr:colOff>
      <xdr:row>6</xdr:row>
      <xdr:rowOff>63499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725083" y="1428749"/>
          <a:ext cx="4148667" cy="465667"/>
        </a:xfrm>
        <a:prstGeom prst="wedgeRoundRectCallout">
          <a:avLst>
            <a:gd name="adj1" fmla="val 22009"/>
            <a:gd name="adj2" fmla="val -41913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氏名、所属等は、氏名・職・所属入力シート</a:t>
          </a:r>
          <a:r>
            <a:rPr kumimoji="1" lang="en-US" altLang="ja-JP" sz="1000">
              <a:solidFill>
                <a:sysClr val="windowText" lastClr="000000"/>
              </a:solidFill>
            </a:rPr>
            <a:t>(</a:t>
          </a:r>
          <a:r>
            <a:rPr kumimoji="1" lang="ja-JP" altLang="en-US" sz="1000">
              <a:solidFill>
                <a:sysClr val="windowText" lastClr="000000"/>
              </a:solidFill>
            </a:rPr>
            <a:t>必須</a:t>
          </a:r>
          <a:r>
            <a:rPr kumimoji="1" lang="en-US" altLang="ja-JP" sz="1000">
              <a:solidFill>
                <a:sysClr val="windowText" lastClr="000000"/>
              </a:solidFill>
            </a:rPr>
            <a:t>)</a:t>
          </a:r>
          <a:r>
            <a:rPr kumimoji="1" lang="ja-JP" altLang="en-US" sz="1000">
              <a:solidFill>
                <a:sysClr val="windowText" lastClr="000000"/>
              </a:solidFill>
            </a:rPr>
            <a:t>から自動転記されます。</a:t>
          </a:r>
        </a:p>
      </xdr:txBody>
    </xdr:sp>
    <xdr:clientData/>
  </xdr:twoCellAnchor>
  <xdr:twoCellAnchor>
    <xdr:from>
      <xdr:col>6</xdr:col>
      <xdr:colOff>190499</xdr:colOff>
      <xdr:row>10</xdr:row>
      <xdr:rowOff>222249</xdr:rowOff>
    </xdr:from>
    <xdr:to>
      <xdr:col>14</xdr:col>
      <xdr:colOff>497416</xdr:colOff>
      <xdr:row>15</xdr:row>
      <xdr:rowOff>243416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243916" y="2952749"/>
          <a:ext cx="4381500" cy="1344084"/>
        </a:xfrm>
        <a:prstGeom prst="wedgeRoundRectCallout">
          <a:avLst>
            <a:gd name="adj1" fmla="val -98351"/>
            <a:gd name="adj2" fmla="val -55034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御自身の勤務の割り振りに従い、週休、休日等の別をプルダウンリストから選択してください。（必須）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＊　１週間分作成し、それをコピーすることもできます。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＊　「勤務」を選択すると、「勤務した時間数」の一番下の欄に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　　自動的に７時間４５分が加算されます。</a:t>
          </a:r>
        </a:p>
      </xdr:txBody>
    </xdr:sp>
    <xdr:clientData/>
  </xdr:twoCellAnchor>
  <xdr:twoCellAnchor>
    <xdr:from>
      <xdr:col>7</xdr:col>
      <xdr:colOff>179917</xdr:colOff>
      <xdr:row>19</xdr:row>
      <xdr:rowOff>74083</xdr:rowOff>
    </xdr:from>
    <xdr:to>
      <xdr:col>14</xdr:col>
      <xdr:colOff>396875</xdr:colOff>
      <xdr:row>23</xdr:row>
      <xdr:rowOff>187325</xdr:rowOff>
    </xdr:to>
    <xdr:sp macro="" textlink="">
      <xdr:nvSpPr>
        <xdr:cNvPr id="5" name="角丸四角形吹き出し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667250" y="5185833"/>
          <a:ext cx="3857625" cy="1171575"/>
        </a:xfrm>
        <a:prstGeom prst="wedgeRoundRectCallout">
          <a:avLst>
            <a:gd name="adj1" fmla="val -47826"/>
            <a:gd name="adj2" fmla="val -83128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勤務した時間が７時間４５分未満又は７時間４５分を超える日のみ記入してください。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＊　休憩時間を除いた時間を直接入力してください。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（例：５時間の場合→「５：００」）</a:t>
          </a:r>
        </a:p>
      </xdr:txBody>
    </xdr:sp>
    <xdr:clientData/>
  </xdr:twoCellAnchor>
  <xdr:twoCellAnchor>
    <xdr:from>
      <xdr:col>10</xdr:col>
      <xdr:colOff>275167</xdr:colOff>
      <xdr:row>29</xdr:row>
      <xdr:rowOff>237067</xdr:rowOff>
    </xdr:from>
    <xdr:to>
      <xdr:col>14</xdr:col>
      <xdr:colOff>443442</xdr:colOff>
      <xdr:row>34</xdr:row>
      <xdr:rowOff>179917</xdr:rowOff>
    </xdr:to>
    <xdr:sp macro="" textlink="">
      <xdr:nvSpPr>
        <xdr:cNvPr id="6" name="角丸四角形吹き出し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328834" y="7994650"/>
          <a:ext cx="2242608" cy="1265767"/>
        </a:xfrm>
        <a:prstGeom prst="wedgeRoundRectCallout">
          <a:avLst>
            <a:gd name="adj1" fmla="val -57179"/>
            <a:gd name="adj2" fmla="val -91671"/>
            <a:gd name="adj3" fmla="val 16667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3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週休日変更等を行った場合は、備考欄に該当する週休日当を記入してください。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>
            <a:lnSpc>
              <a:spcPts val="1300"/>
            </a:lnSpc>
          </a:pPr>
          <a:r>
            <a:rPr kumimoji="1" lang="ja-JP" altLang="en-US" sz="1100">
              <a:solidFill>
                <a:sysClr val="windowText" lastClr="000000"/>
              </a:solidFill>
            </a:rPr>
            <a:t>また、必ず事前に週休日の変更手続を行ってください。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I19" sqref="I19"/>
    </sheetView>
  </sheetViews>
  <sheetFormatPr defaultRowHeight="13.5" x14ac:dyDescent="0.15"/>
  <sheetData>
    <row r="1" spans="1:11" x14ac:dyDescent="0.15">
      <c r="A1" s="49" t="s">
        <v>77</v>
      </c>
      <c r="B1" s="49" t="s">
        <v>79</v>
      </c>
      <c r="C1" s="49" t="s">
        <v>75</v>
      </c>
      <c r="D1" s="49" t="s">
        <v>76</v>
      </c>
      <c r="E1" s="49" t="s">
        <v>41</v>
      </c>
      <c r="F1" s="49" t="s">
        <v>42</v>
      </c>
      <c r="G1" s="49" t="s">
        <v>43</v>
      </c>
      <c r="H1" s="49" t="s">
        <v>44</v>
      </c>
      <c r="I1" s="49" t="s">
        <v>45</v>
      </c>
      <c r="J1" s="49" t="s">
        <v>46</v>
      </c>
      <c r="K1" s="49" t="s">
        <v>78</v>
      </c>
    </row>
    <row r="2" spans="1:11" x14ac:dyDescent="0.15">
      <c r="A2" s="50" t="s">
        <v>47</v>
      </c>
      <c r="B2" s="50" t="s">
        <v>80</v>
      </c>
      <c r="C2" s="50" t="s">
        <v>48</v>
      </c>
      <c r="D2" s="50" t="s">
        <v>49</v>
      </c>
      <c r="E2" s="50" t="s">
        <v>50</v>
      </c>
      <c r="F2" s="50" t="s">
        <v>51</v>
      </c>
      <c r="G2" s="50" t="s">
        <v>52</v>
      </c>
      <c r="H2" s="50"/>
      <c r="I2" s="50"/>
      <c r="J2" s="50"/>
      <c r="K2" s="50" t="s">
        <v>81</v>
      </c>
    </row>
    <row r="3" spans="1:11" x14ac:dyDescent="0.15">
      <c r="A3" s="50" t="s">
        <v>53</v>
      </c>
      <c r="B3" s="50"/>
      <c r="C3" s="50"/>
      <c r="D3" s="50" t="s">
        <v>54</v>
      </c>
      <c r="E3" s="50" t="s">
        <v>55</v>
      </c>
      <c r="F3" s="50" t="s">
        <v>56</v>
      </c>
      <c r="G3" s="50" t="s">
        <v>57</v>
      </c>
      <c r="H3" s="50"/>
      <c r="I3" s="50"/>
      <c r="J3" s="50"/>
      <c r="K3" s="50"/>
    </row>
    <row r="4" spans="1:11" x14ac:dyDescent="0.15">
      <c r="A4" s="50"/>
      <c r="B4" s="50"/>
      <c r="C4" s="50"/>
      <c r="D4" s="50" t="s">
        <v>58</v>
      </c>
      <c r="E4" s="50" t="s">
        <v>59</v>
      </c>
      <c r="F4" s="50" t="s">
        <v>60</v>
      </c>
      <c r="G4" s="50" t="s">
        <v>61</v>
      </c>
      <c r="H4" s="50"/>
      <c r="I4" s="50"/>
      <c r="J4" s="50"/>
      <c r="K4" s="50"/>
    </row>
    <row r="5" spans="1:11" x14ac:dyDescent="0.15">
      <c r="A5" s="50"/>
      <c r="B5" s="50"/>
      <c r="C5" s="50"/>
      <c r="D5" s="50" t="s">
        <v>62</v>
      </c>
      <c r="E5" s="50" t="s">
        <v>63</v>
      </c>
      <c r="F5" s="50" t="s">
        <v>64</v>
      </c>
      <c r="G5" s="50" t="s">
        <v>65</v>
      </c>
      <c r="H5" s="50"/>
      <c r="I5" s="50"/>
      <c r="J5" s="50"/>
      <c r="K5" s="50"/>
    </row>
    <row r="6" spans="1:11" x14ac:dyDescent="0.15">
      <c r="A6" s="50"/>
      <c r="B6" s="50"/>
      <c r="C6" s="50"/>
      <c r="D6" s="50"/>
      <c r="E6" s="50" t="s">
        <v>66</v>
      </c>
      <c r="F6" s="50"/>
      <c r="G6" s="50"/>
      <c r="H6" s="50"/>
      <c r="I6" s="50"/>
      <c r="J6" s="50"/>
      <c r="K6" s="50"/>
    </row>
    <row r="7" spans="1:11" x14ac:dyDescent="0.15">
      <c r="A7" s="50"/>
      <c r="B7" s="50"/>
      <c r="C7" s="50"/>
      <c r="D7" s="50"/>
      <c r="E7" s="50" t="s">
        <v>67</v>
      </c>
      <c r="F7" s="50"/>
      <c r="G7" s="50"/>
      <c r="H7" s="50"/>
      <c r="I7" s="50"/>
      <c r="J7" s="50"/>
      <c r="K7" s="50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5">
    <tabColor theme="8" tint="0.59999389629810485"/>
  </sheetPr>
  <dimension ref="A1:BB50"/>
  <sheetViews>
    <sheetView showGridLines="0" showZeros="0" view="pageBreakPreview" topLeftCell="A25" zoomScaleNormal="100" zoomScaleSheetLayoutView="100" workbookViewId="0">
      <selection activeCell="C14" sqref="C14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  <c r="AP1" s="3" t="s">
        <v>18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38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48"/>
      <c r="K4" s="48"/>
      <c r="L4" s="48">
        <v>2020</v>
      </c>
      <c r="M4" s="48" t="s">
        <v>12</v>
      </c>
      <c r="N4" s="48">
        <v>10</v>
      </c>
      <c r="O4" s="48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39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20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21</v>
      </c>
    </row>
    <row r="7" spans="1:54" ht="8.25" customHeight="1" thickBot="1" x14ac:dyDescent="0.2">
      <c r="J7" s="14"/>
      <c r="K7" s="14"/>
      <c r="L7" s="14"/>
      <c r="AP7" s="3" t="s">
        <v>22</v>
      </c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39</v>
      </c>
      <c r="C11" s="27"/>
      <c r="D11" s="52">
        <v>0.375</v>
      </c>
      <c r="E11" s="52">
        <v>0.73958333333333337</v>
      </c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 t="str">
        <f t="shared" ref="AC11:AC41" si="0">IF(C11="","",AP11)</f>
        <v/>
      </c>
      <c r="AD11" s="68"/>
      <c r="AE11" s="68"/>
      <c r="AF11" s="68"/>
      <c r="AG11" s="68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4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金</v>
      </c>
      <c r="C12" s="27"/>
      <c r="D12" s="52">
        <v>0.375</v>
      </c>
      <c r="E12" s="52">
        <v>0.73958333333333337</v>
      </c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 t="str">
        <f t="shared" si="0"/>
        <v/>
      </c>
      <c r="AD12" s="68"/>
      <c r="AE12" s="68"/>
      <c r="AF12" s="68"/>
      <c r="AG12" s="68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4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土</v>
      </c>
      <c r="C13" s="27" t="s">
        <v>4</v>
      </c>
      <c r="D13" s="52"/>
      <c r="E13" s="52"/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>
        <f t="shared" si="0"/>
        <v>0</v>
      </c>
      <c r="AD13" s="68"/>
      <c r="AE13" s="68"/>
      <c r="AF13" s="68"/>
      <c r="AG13" s="68"/>
      <c r="AJ13" s="6">
        <f t="shared" si="1"/>
        <v>0</v>
      </c>
      <c r="AK13" s="6">
        <f t="shared" si="2"/>
        <v>0</v>
      </c>
      <c r="AL13" s="7" t="b">
        <f t="shared" si="3"/>
        <v>0</v>
      </c>
      <c r="AM13" s="14"/>
      <c r="AN13" s="7">
        <f t="shared" si="4"/>
        <v>0</v>
      </c>
      <c r="AO13" s="14"/>
      <c r="AP13" s="7">
        <f t="shared" si="5"/>
        <v>0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日</v>
      </c>
      <c r="C14" s="27" t="s">
        <v>4</v>
      </c>
      <c r="D14" s="52"/>
      <c r="E14" s="52"/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>
        <f t="shared" si="0"/>
        <v>0</v>
      </c>
      <c r="AD14" s="68"/>
      <c r="AE14" s="68"/>
      <c r="AF14" s="68"/>
      <c r="AG14" s="68"/>
      <c r="AJ14" s="6">
        <f t="shared" si="1"/>
        <v>0</v>
      </c>
      <c r="AK14" s="6">
        <f t="shared" si="2"/>
        <v>0</v>
      </c>
      <c r="AL14" s="7" t="b">
        <f t="shared" si="3"/>
        <v>0</v>
      </c>
      <c r="AM14" s="14"/>
      <c r="AN14" s="7">
        <f t="shared" si="4"/>
        <v>0</v>
      </c>
      <c r="AO14" s="14"/>
      <c r="AP14" s="7">
        <f t="shared" si="5"/>
        <v>0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月</v>
      </c>
      <c r="C15" s="27"/>
      <c r="D15" s="52">
        <v>0.375</v>
      </c>
      <c r="E15" s="52">
        <v>0.73958333333333337</v>
      </c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 t="str">
        <f t="shared" si="0"/>
        <v/>
      </c>
      <c r="AD15" s="68"/>
      <c r="AE15" s="68"/>
      <c r="AF15" s="68"/>
      <c r="AG15" s="68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4"/>
      <c r="AN15" s="7">
        <f t="shared" si="4"/>
        <v>4.1666666666666664E-2</v>
      </c>
      <c r="AO15" s="14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火</v>
      </c>
      <c r="C16" s="27"/>
      <c r="D16" s="52">
        <v>0.375</v>
      </c>
      <c r="E16" s="52">
        <v>0.73958333333333337</v>
      </c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 t="str">
        <f t="shared" si="0"/>
        <v/>
      </c>
      <c r="AD16" s="68"/>
      <c r="AE16" s="68"/>
      <c r="AF16" s="68"/>
      <c r="AG16" s="68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4"/>
      <c r="AN16" s="7">
        <f t="shared" si="4"/>
        <v>4.1666666666666664E-2</v>
      </c>
      <c r="AO16" s="14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水</v>
      </c>
      <c r="C17" s="27"/>
      <c r="D17" s="52">
        <v>0.375</v>
      </c>
      <c r="E17" s="52">
        <v>0.73958333333333337</v>
      </c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 t="str">
        <f t="shared" si="0"/>
        <v/>
      </c>
      <c r="AD17" s="68"/>
      <c r="AE17" s="68"/>
      <c r="AF17" s="68"/>
      <c r="AG17" s="68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4"/>
      <c r="AN17" s="7">
        <f t="shared" si="4"/>
        <v>4.1666666666666664E-2</v>
      </c>
      <c r="AO17" s="14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木</v>
      </c>
      <c r="C18" s="27"/>
      <c r="D18" s="52">
        <v>0.375</v>
      </c>
      <c r="E18" s="52">
        <v>0.73958333333333337</v>
      </c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 t="str">
        <f t="shared" si="0"/>
        <v/>
      </c>
      <c r="AD18" s="68"/>
      <c r="AE18" s="68"/>
      <c r="AF18" s="68"/>
      <c r="AG18" s="68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4"/>
      <c r="AN18" s="7">
        <f t="shared" si="4"/>
        <v>4.1666666666666664E-2</v>
      </c>
      <c r="AO18" s="14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金</v>
      </c>
      <c r="C19" s="27"/>
      <c r="D19" s="52">
        <v>0.375</v>
      </c>
      <c r="E19" s="52">
        <v>0.73958333333333337</v>
      </c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 t="str">
        <f t="shared" si="0"/>
        <v/>
      </c>
      <c r="AD19" s="68"/>
      <c r="AE19" s="68"/>
      <c r="AF19" s="68"/>
      <c r="AG19" s="68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4"/>
      <c r="AN19" s="7">
        <f t="shared" si="4"/>
        <v>4.1666666666666664E-2</v>
      </c>
      <c r="AO19" s="14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土</v>
      </c>
      <c r="C20" s="27" t="s">
        <v>4</v>
      </c>
      <c r="D20" s="52"/>
      <c r="E20" s="52"/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>
        <f t="shared" si="0"/>
        <v>0</v>
      </c>
      <c r="AD20" s="68"/>
      <c r="AE20" s="68"/>
      <c r="AF20" s="68"/>
      <c r="AG20" s="68"/>
      <c r="AJ20" s="6">
        <f t="shared" si="1"/>
        <v>0</v>
      </c>
      <c r="AK20" s="6">
        <f t="shared" si="2"/>
        <v>0</v>
      </c>
      <c r="AL20" s="7" t="b">
        <f t="shared" si="3"/>
        <v>0</v>
      </c>
      <c r="AM20" s="14"/>
      <c r="AN20" s="7">
        <f t="shared" si="4"/>
        <v>0</v>
      </c>
      <c r="AO20" s="14"/>
      <c r="AP20" s="7">
        <f t="shared" si="5"/>
        <v>0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日</v>
      </c>
      <c r="C21" s="27" t="s">
        <v>4</v>
      </c>
      <c r="D21" s="52"/>
      <c r="E21" s="52"/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>
        <f t="shared" si="0"/>
        <v>0</v>
      </c>
      <c r="AD21" s="68"/>
      <c r="AE21" s="68"/>
      <c r="AF21" s="68"/>
      <c r="AG21" s="68"/>
      <c r="AJ21" s="6">
        <f t="shared" si="1"/>
        <v>0</v>
      </c>
      <c r="AK21" s="6">
        <f t="shared" si="2"/>
        <v>0</v>
      </c>
      <c r="AL21" s="7" t="b">
        <f t="shared" si="3"/>
        <v>0</v>
      </c>
      <c r="AM21" s="14"/>
      <c r="AN21" s="7">
        <f t="shared" si="4"/>
        <v>0</v>
      </c>
      <c r="AO21" s="14"/>
      <c r="AP21" s="7">
        <f t="shared" si="5"/>
        <v>0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月</v>
      </c>
      <c r="C22" s="27"/>
      <c r="D22" s="52">
        <v>0.375</v>
      </c>
      <c r="E22" s="52">
        <v>0.73958333333333337</v>
      </c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 t="str">
        <f t="shared" si="0"/>
        <v/>
      </c>
      <c r="AD22" s="68"/>
      <c r="AE22" s="68"/>
      <c r="AF22" s="68"/>
      <c r="AG22" s="68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4"/>
      <c r="AN22" s="7">
        <f t="shared" si="4"/>
        <v>4.1666666666666664E-2</v>
      </c>
      <c r="AO22" s="14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火</v>
      </c>
      <c r="C23" s="27"/>
      <c r="D23" s="52">
        <v>0.375</v>
      </c>
      <c r="E23" s="52">
        <v>0.73958333333333337</v>
      </c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 t="str">
        <f t="shared" si="0"/>
        <v/>
      </c>
      <c r="AD23" s="68"/>
      <c r="AE23" s="68"/>
      <c r="AF23" s="68"/>
      <c r="AG23" s="68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4"/>
      <c r="AN23" s="7">
        <f t="shared" si="4"/>
        <v>4.1666666666666664E-2</v>
      </c>
      <c r="AO23" s="14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水</v>
      </c>
      <c r="C24" s="27"/>
      <c r="D24" s="52">
        <v>0.375</v>
      </c>
      <c r="E24" s="52">
        <v>0.73958333333333337</v>
      </c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 t="str">
        <f t="shared" si="0"/>
        <v/>
      </c>
      <c r="AD24" s="68"/>
      <c r="AE24" s="68"/>
      <c r="AF24" s="68"/>
      <c r="AG24" s="68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4"/>
      <c r="AN24" s="7">
        <f t="shared" si="4"/>
        <v>4.1666666666666664E-2</v>
      </c>
      <c r="AO24" s="14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木</v>
      </c>
      <c r="C25" s="27"/>
      <c r="D25" s="52">
        <v>0.375</v>
      </c>
      <c r="E25" s="52">
        <v>0.73958333333333337</v>
      </c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 t="str">
        <f t="shared" si="0"/>
        <v/>
      </c>
      <c r="AD25" s="68"/>
      <c r="AE25" s="68"/>
      <c r="AF25" s="68"/>
      <c r="AG25" s="68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4"/>
      <c r="AN25" s="7">
        <f t="shared" si="4"/>
        <v>4.1666666666666664E-2</v>
      </c>
      <c r="AO25" s="14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78">
        <f>IF(N4="","",VLOOKUP(N4,AS12:AT23,2))</f>
        <v>31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金</v>
      </c>
      <c r="C26" s="27"/>
      <c r="D26" s="52">
        <v>0.375</v>
      </c>
      <c r="E26" s="52">
        <v>0.73958333333333337</v>
      </c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 t="str">
        <f t="shared" si="0"/>
        <v/>
      </c>
      <c r="AD26" s="68"/>
      <c r="AE26" s="68"/>
      <c r="AF26" s="68"/>
      <c r="AG26" s="68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4"/>
      <c r="AN26" s="7">
        <f t="shared" si="4"/>
        <v>4.1666666666666664E-2</v>
      </c>
      <c r="AO26" s="14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土</v>
      </c>
      <c r="C27" s="27" t="s">
        <v>4</v>
      </c>
      <c r="D27" s="52"/>
      <c r="E27" s="52"/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>
        <f t="shared" si="0"/>
        <v>0</v>
      </c>
      <c r="AD27" s="68"/>
      <c r="AE27" s="68"/>
      <c r="AF27" s="68"/>
      <c r="AG27" s="68"/>
      <c r="AJ27" s="6">
        <f t="shared" si="1"/>
        <v>0</v>
      </c>
      <c r="AK27" s="6">
        <f t="shared" si="2"/>
        <v>0</v>
      </c>
      <c r="AL27" s="7" t="b">
        <f t="shared" si="3"/>
        <v>0</v>
      </c>
      <c r="AN27" s="7">
        <f t="shared" si="4"/>
        <v>0</v>
      </c>
      <c r="AO27" s="14"/>
      <c r="AP27" s="7">
        <f t="shared" si="5"/>
        <v>0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日</v>
      </c>
      <c r="C28" s="27" t="s">
        <v>4</v>
      </c>
      <c r="D28" s="52"/>
      <c r="E28" s="52"/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>
        <f t="shared" si="0"/>
        <v>0</v>
      </c>
      <c r="AD28" s="68"/>
      <c r="AE28" s="68"/>
      <c r="AF28" s="68"/>
      <c r="AG28" s="68"/>
      <c r="AJ28" s="6">
        <f t="shared" si="1"/>
        <v>0</v>
      </c>
      <c r="AK28" s="6">
        <f t="shared" si="2"/>
        <v>0</v>
      </c>
      <c r="AL28" s="7" t="b">
        <f t="shared" si="3"/>
        <v>0</v>
      </c>
      <c r="AN28" s="7">
        <f t="shared" si="4"/>
        <v>0</v>
      </c>
      <c r="AO28" s="14"/>
      <c r="AP28" s="7">
        <f t="shared" si="5"/>
        <v>0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月</v>
      </c>
      <c r="C29" s="27"/>
      <c r="D29" s="52">
        <v>0.375</v>
      </c>
      <c r="E29" s="52">
        <v>0.73958333333333337</v>
      </c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 t="str">
        <f t="shared" si="0"/>
        <v/>
      </c>
      <c r="AD29" s="68"/>
      <c r="AE29" s="68"/>
      <c r="AF29" s="68"/>
      <c r="AG29" s="68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4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火</v>
      </c>
      <c r="C30" s="27"/>
      <c r="D30" s="52">
        <v>0.375</v>
      </c>
      <c r="E30" s="52">
        <v>0.73958333333333337</v>
      </c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 t="str">
        <f t="shared" si="0"/>
        <v/>
      </c>
      <c r="AD30" s="68"/>
      <c r="AE30" s="68"/>
      <c r="AF30" s="68"/>
      <c r="AG30" s="68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4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水</v>
      </c>
      <c r="C31" s="27"/>
      <c r="D31" s="52">
        <v>0.375</v>
      </c>
      <c r="E31" s="52">
        <v>0.73958333333333337</v>
      </c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 t="str">
        <f t="shared" si="0"/>
        <v/>
      </c>
      <c r="AD31" s="68"/>
      <c r="AE31" s="68"/>
      <c r="AF31" s="68"/>
      <c r="AG31" s="68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4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木</v>
      </c>
      <c r="C32" s="27"/>
      <c r="D32" s="52">
        <v>0.375</v>
      </c>
      <c r="E32" s="52">
        <v>0.73958333333333337</v>
      </c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 t="str">
        <f t="shared" si="0"/>
        <v/>
      </c>
      <c r="AD32" s="68"/>
      <c r="AE32" s="68"/>
      <c r="AF32" s="68"/>
      <c r="AG32" s="68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4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金</v>
      </c>
      <c r="C33" s="27"/>
      <c r="D33" s="52">
        <v>0.375</v>
      </c>
      <c r="E33" s="52">
        <v>0.73958333333333337</v>
      </c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 t="str">
        <f t="shared" si="0"/>
        <v/>
      </c>
      <c r="AD33" s="68"/>
      <c r="AE33" s="68"/>
      <c r="AF33" s="68"/>
      <c r="AG33" s="68"/>
      <c r="AJ33" s="6" t="str">
        <f t="shared" si="1"/>
        <v/>
      </c>
      <c r="AK33" s="6" t="str">
        <f t="shared" si="2"/>
        <v/>
      </c>
      <c r="AL33" s="7" t="b">
        <f t="shared" si="3"/>
        <v>0</v>
      </c>
      <c r="AN33" s="7">
        <f t="shared" si="4"/>
        <v>4.1666666666666664E-2</v>
      </c>
      <c r="AO33" s="14"/>
      <c r="AP33" s="7">
        <f t="shared" si="5"/>
        <v>-4.1666666666666664E-2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土</v>
      </c>
      <c r="C34" s="27" t="s">
        <v>4</v>
      </c>
      <c r="D34" s="52"/>
      <c r="E34" s="52"/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>
        <f t="shared" si="0"/>
        <v>0</v>
      </c>
      <c r="AD34" s="68"/>
      <c r="AE34" s="68"/>
      <c r="AF34" s="68"/>
      <c r="AG34" s="68"/>
      <c r="AJ34" s="6">
        <f t="shared" si="1"/>
        <v>0</v>
      </c>
      <c r="AK34" s="6">
        <f t="shared" si="2"/>
        <v>0</v>
      </c>
      <c r="AL34" s="7" t="b">
        <f t="shared" si="3"/>
        <v>0</v>
      </c>
      <c r="AN34" s="7">
        <f t="shared" si="4"/>
        <v>0</v>
      </c>
      <c r="AO34" s="14"/>
      <c r="AP34" s="7">
        <f t="shared" si="5"/>
        <v>0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日</v>
      </c>
      <c r="C35" s="27" t="s">
        <v>4</v>
      </c>
      <c r="D35" s="52"/>
      <c r="E35" s="52"/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>
        <f t="shared" si="0"/>
        <v>0</v>
      </c>
      <c r="AD35" s="68"/>
      <c r="AE35" s="68"/>
      <c r="AF35" s="68"/>
      <c r="AG35" s="68"/>
      <c r="AJ35" s="6">
        <f t="shared" si="1"/>
        <v>0</v>
      </c>
      <c r="AK35" s="6">
        <f t="shared" si="2"/>
        <v>0</v>
      </c>
      <c r="AL35" s="7" t="b">
        <f t="shared" si="3"/>
        <v>0</v>
      </c>
      <c r="AN35" s="7">
        <f t="shared" si="4"/>
        <v>0</v>
      </c>
      <c r="AO35" s="14"/>
      <c r="AP35" s="7">
        <f t="shared" si="5"/>
        <v>0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月</v>
      </c>
      <c r="C36" s="27"/>
      <c r="D36" s="52">
        <v>0.375</v>
      </c>
      <c r="E36" s="52">
        <v>0.73958333333333337</v>
      </c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 t="str">
        <f t="shared" si="0"/>
        <v/>
      </c>
      <c r="AD36" s="68"/>
      <c r="AE36" s="68"/>
      <c r="AF36" s="68"/>
      <c r="AG36" s="68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4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火</v>
      </c>
      <c r="C37" s="27"/>
      <c r="D37" s="52">
        <v>0.375</v>
      </c>
      <c r="E37" s="52">
        <v>0.73958333333333337</v>
      </c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 t="str">
        <f t="shared" si="0"/>
        <v/>
      </c>
      <c r="AD37" s="68"/>
      <c r="AE37" s="68"/>
      <c r="AF37" s="68"/>
      <c r="AG37" s="68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4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水</v>
      </c>
      <c r="C38" s="27"/>
      <c r="D38" s="52">
        <v>0.375</v>
      </c>
      <c r="E38" s="52">
        <v>0.73958333333333337</v>
      </c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 t="str">
        <f t="shared" si="0"/>
        <v/>
      </c>
      <c r="AD38" s="68"/>
      <c r="AE38" s="68"/>
      <c r="AF38" s="68"/>
      <c r="AG38" s="68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4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thickBot="1" x14ac:dyDescent="0.2">
      <c r="A39" s="37">
        <f>IF(AS25&lt;29,"",29)</f>
        <v>29</v>
      </c>
      <c r="B39" s="39" t="str">
        <f t="shared" si="9"/>
        <v>木</v>
      </c>
      <c r="C39" s="27"/>
      <c r="D39" s="53">
        <v>0.375</v>
      </c>
      <c r="E39" s="53">
        <v>0.73958333333333337</v>
      </c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 t="str">
        <f t="shared" si="0"/>
        <v/>
      </c>
      <c r="AD39" s="68"/>
      <c r="AE39" s="68"/>
      <c r="AF39" s="68"/>
      <c r="AG39" s="68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4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金</v>
      </c>
      <c r="C40" s="27"/>
      <c r="D40" s="52">
        <v>0.375</v>
      </c>
      <c r="E40" s="52">
        <v>0.73958333333333337</v>
      </c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 t="str">
        <f t="shared" si="0"/>
        <v/>
      </c>
      <c r="AD40" s="68"/>
      <c r="AE40" s="68"/>
      <c r="AF40" s="68"/>
      <c r="AG40" s="68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4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>
        <f>IF(AS25&lt;31,"",31)</f>
        <v>31</v>
      </c>
      <c r="B41" s="40" t="str">
        <f t="shared" si="9"/>
        <v>土</v>
      </c>
      <c r="C41" s="47" t="s">
        <v>4</v>
      </c>
      <c r="D41" s="53"/>
      <c r="E41" s="53"/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>
        <f t="shared" si="0"/>
        <v>0</v>
      </c>
      <c r="AD41" s="68"/>
      <c r="AE41" s="68"/>
      <c r="AF41" s="68"/>
      <c r="AG41" s="68"/>
      <c r="AJ41" s="6">
        <f t="shared" si="1"/>
        <v>0</v>
      </c>
      <c r="AK41" s="6">
        <f t="shared" si="2"/>
        <v>0</v>
      </c>
      <c r="AL41" s="7" t="b">
        <f t="shared" si="3"/>
        <v>0</v>
      </c>
      <c r="AN41" s="7">
        <f t="shared" si="4"/>
        <v>0</v>
      </c>
      <c r="AO41" s="14"/>
      <c r="AP41" s="7">
        <f t="shared" si="5"/>
        <v>0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eMYQsLzX52VQuvellbGhhNR1yRhlxKoJ1KjPK40pqvqBTakym2qDEP973Q4vrT0Dz8xweEj0bLE2n1y0iCiTjA==" saltValue="sRX9VGlFKDsvNET+gLCDzg==" spinCount="100000" sheet="1" objects="1" scenarios="1" selectLockedCells="1"/>
  <mergeCells count="124"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1:O1"/>
    <mergeCell ref="A2:O2"/>
    <mergeCell ref="A3:O3"/>
    <mergeCell ref="A5:B5"/>
    <mergeCell ref="J5:O5"/>
    <mergeCell ref="C5:E5"/>
    <mergeCell ref="F5:H5"/>
    <mergeCell ref="C6:H6"/>
    <mergeCell ref="I6:O6"/>
  </mergeCells>
  <phoneticPr fontId="1"/>
  <conditionalFormatting sqref="C11:C41">
    <cfRule type="cellIs" dxfId="5" priority="1" stopIfTrue="1" operator="notEqual">
      <formula>"勤務"</formula>
    </cfRule>
  </conditionalFormatting>
  <dataValidations count="5">
    <dataValidation type="list" allowBlank="1" showInputMessage="1" showErrorMessage="1" sqref="B11" xr:uid="{00000000-0002-0000-0900-000000000000}">
      <formula1>$AP$1:$AP$7</formula1>
    </dataValidation>
    <dataValidation allowBlank="1" showInputMessage="1" sqref="AE5" xr:uid="{00000000-0002-0000-09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9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9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9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6">
    <tabColor theme="8" tint="0.59999389629810485"/>
  </sheetPr>
  <dimension ref="A1:BB50"/>
  <sheetViews>
    <sheetView showGridLines="0" showZeros="0" view="pageBreakPreview" topLeftCell="A4" zoomScaleNormal="100" zoomScaleSheetLayoutView="100" workbookViewId="0">
      <selection activeCell="I18" sqref="I18:O18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  <c r="AP1" s="3" t="s">
        <v>18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38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48"/>
      <c r="K4" s="48"/>
      <c r="L4" s="48">
        <v>2020</v>
      </c>
      <c r="M4" s="48" t="s">
        <v>12</v>
      </c>
      <c r="N4" s="48">
        <v>11</v>
      </c>
      <c r="O4" s="48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39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20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21</v>
      </c>
    </row>
    <row r="7" spans="1:54" ht="8.25" customHeight="1" thickBot="1" x14ac:dyDescent="0.2">
      <c r="J7" s="14"/>
      <c r="K7" s="14"/>
      <c r="L7" s="14"/>
      <c r="AP7" s="3" t="s">
        <v>22</v>
      </c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22</v>
      </c>
      <c r="C11" s="27" t="s">
        <v>4</v>
      </c>
      <c r="D11" s="52"/>
      <c r="E11" s="52"/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>
        <f t="shared" ref="AC11:AC41" si="0">IF(C11="","",AP11)</f>
        <v>0</v>
      </c>
      <c r="AD11" s="68"/>
      <c r="AE11" s="68"/>
      <c r="AF11" s="68"/>
      <c r="AG11" s="68"/>
      <c r="AJ11" s="6">
        <f t="shared" ref="AJ11:AJ41" si="1">IF($C11="","",HOUR($AL11))</f>
        <v>0</v>
      </c>
      <c r="AK11" s="6">
        <f t="shared" ref="AK11:AK41" si="2">IF($C11="","",MINUTE($AL11))</f>
        <v>0</v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0</v>
      </c>
      <c r="AO11" s="14"/>
      <c r="AP11" s="7">
        <f t="shared" ref="AP11:AP41" si="5">IF(F11="",AL11-AN11,IF(OR(C11="勤務",C11="週休",C11="休日",C11="休暇"),F11,0))</f>
        <v>0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月</v>
      </c>
      <c r="C12" s="27"/>
      <c r="D12" s="52">
        <v>0.375</v>
      </c>
      <c r="E12" s="52">
        <v>0.73958333333333337</v>
      </c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 t="str">
        <f t="shared" si="0"/>
        <v/>
      </c>
      <c r="AD12" s="68"/>
      <c r="AE12" s="68"/>
      <c r="AF12" s="68"/>
      <c r="AG12" s="68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4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火</v>
      </c>
      <c r="C13" s="27" t="s">
        <v>9</v>
      </c>
      <c r="D13" s="52"/>
      <c r="E13" s="52"/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>
        <f t="shared" si="0"/>
        <v>0</v>
      </c>
      <c r="AD13" s="68"/>
      <c r="AE13" s="68"/>
      <c r="AF13" s="68"/>
      <c r="AG13" s="68"/>
      <c r="AJ13" s="6">
        <f t="shared" si="1"/>
        <v>0</v>
      </c>
      <c r="AK13" s="6">
        <f t="shared" si="2"/>
        <v>0</v>
      </c>
      <c r="AL13" s="7" t="b">
        <f t="shared" si="3"/>
        <v>0</v>
      </c>
      <c r="AM13" s="14"/>
      <c r="AN13" s="7">
        <f t="shared" si="4"/>
        <v>0</v>
      </c>
      <c r="AO13" s="14"/>
      <c r="AP13" s="7">
        <f t="shared" si="5"/>
        <v>0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水</v>
      </c>
      <c r="C14" s="27"/>
      <c r="D14" s="52">
        <v>0.375</v>
      </c>
      <c r="E14" s="52">
        <v>0.73958333333333337</v>
      </c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 t="str">
        <f t="shared" si="0"/>
        <v/>
      </c>
      <c r="AD14" s="68"/>
      <c r="AE14" s="68"/>
      <c r="AF14" s="68"/>
      <c r="AG14" s="68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4"/>
      <c r="AN14" s="7">
        <f t="shared" si="4"/>
        <v>4.1666666666666664E-2</v>
      </c>
      <c r="AO14" s="14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木</v>
      </c>
      <c r="C15" s="27"/>
      <c r="D15" s="52">
        <v>0.375</v>
      </c>
      <c r="E15" s="52">
        <v>0.73958333333333337</v>
      </c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 t="str">
        <f t="shared" si="0"/>
        <v/>
      </c>
      <c r="AD15" s="68"/>
      <c r="AE15" s="68"/>
      <c r="AF15" s="68"/>
      <c r="AG15" s="68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4"/>
      <c r="AN15" s="7">
        <f t="shared" si="4"/>
        <v>4.1666666666666664E-2</v>
      </c>
      <c r="AO15" s="14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金</v>
      </c>
      <c r="C16" s="27"/>
      <c r="D16" s="52">
        <v>0.375</v>
      </c>
      <c r="E16" s="52">
        <v>0.73958333333333337</v>
      </c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 t="str">
        <f t="shared" si="0"/>
        <v/>
      </c>
      <c r="AD16" s="68"/>
      <c r="AE16" s="68"/>
      <c r="AF16" s="68"/>
      <c r="AG16" s="68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4"/>
      <c r="AN16" s="7">
        <f t="shared" si="4"/>
        <v>4.1666666666666664E-2</v>
      </c>
      <c r="AO16" s="14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土</v>
      </c>
      <c r="C17" s="27" t="s">
        <v>4</v>
      </c>
      <c r="D17" s="52"/>
      <c r="E17" s="52"/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>
        <f t="shared" si="0"/>
        <v>0</v>
      </c>
      <c r="AD17" s="68"/>
      <c r="AE17" s="68"/>
      <c r="AF17" s="68"/>
      <c r="AG17" s="68"/>
      <c r="AJ17" s="6">
        <f t="shared" si="1"/>
        <v>0</v>
      </c>
      <c r="AK17" s="6">
        <f t="shared" si="2"/>
        <v>0</v>
      </c>
      <c r="AL17" s="7" t="b">
        <f t="shared" si="3"/>
        <v>0</v>
      </c>
      <c r="AM17" s="14"/>
      <c r="AN17" s="7">
        <f t="shared" si="4"/>
        <v>0</v>
      </c>
      <c r="AO17" s="14"/>
      <c r="AP17" s="7">
        <f t="shared" si="5"/>
        <v>0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日</v>
      </c>
      <c r="C18" s="27" t="s">
        <v>4</v>
      </c>
      <c r="D18" s="52"/>
      <c r="E18" s="52"/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>
        <f t="shared" si="0"/>
        <v>0</v>
      </c>
      <c r="AD18" s="68"/>
      <c r="AE18" s="68"/>
      <c r="AF18" s="68"/>
      <c r="AG18" s="68"/>
      <c r="AJ18" s="6">
        <f t="shared" si="1"/>
        <v>0</v>
      </c>
      <c r="AK18" s="6">
        <f t="shared" si="2"/>
        <v>0</v>
      </c>
      <c r="AL18" s="7" t="b">
        <f t="shared" si="3"/>
        <v>0</v>
      </c>
      <c r="AM18" s="14"/>
      <c r="AN18" s="7">
        <f t="shared" si="4"/>
        <v>0</v>
      </c>
      <c r="AO18" s="14"/>
      <c r="AP18" s="7">
        <f t="shared" si="5"/>
        <v>0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月</v>
      </c>
      <c r="C19" s="27"/>
      <c r="D19" s="52">
        <v>0.375</v>
      </c>
      <c r="E19" s="52">
        <v>0.73958333333333337</v>
      </c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 t="str">
        <f t="shared" si="0"/>
        <v/>
      </c>
      <c r="AD19" s="68"/>
      <c r="AE19" s="68"/>
      <c r="AF19" s="68"/>
      <c r="AG19" s="68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4"/>
      <c r="AN19" s="7">
        <f t="shared" si="4"/>
        <v>4.1666666666666664E-2</v>
      </c>
      <c r="AO19" s="14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火</v>
      </c>
      <c r="C20" s="27"/>
      <c r="D20" s="52">
        <v>0.375</v>
      </c>
      <c r="E20" s="52">
        <v>0.73958333333333337</v>
      </c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 t="str">
        <f t="shared" si="0"/>
        <v/>
      </c>
      <c r="AD20" s="68"/>
      <c r="AE20" s="68"/>
      <c r="AF20" s="68"/>
      <c r="AG20" s="68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4"/>
      <c r="AN20" s="7">
        <f t="shared" si="4"/>
        <v>4.1666666666666664E-2</v>
      </c>
      <c r="AO20" s="14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水</v>
      </c>
      <c r="C21" s="27"/>
      <c r="D21" s="52">
        <v>0.375</v>
      </c>
      <c r="E21" s="52">
        <v>0.73958333333333337</v>
      </c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 t="str">
        <f t="shared" si="0"/>
        <v/>
      </c>
      <c r="AD21" s="68"/>
      <c r="AE21" s="68"/>
      <c r="AF21" s="68"/>
      <c r="AG21" s="68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4"/>
      <c r="AN21" s="7">
        <f t="shared" si="4"/>
        <v>4.1666666666666664E-2</v>
      </c>
      <c r="AO21" s="14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木</v>
      </c>
      <c r="C22" s="27"/>
      <c r="D22" s="52">
        <v>0.375</v>
      </c>
      <c r="E22" s="52">
        <v>0.73958333333333337</v>
      </c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 t="str">
        <f t="shared" si="0"/>
        <v/>
      </c>
      <c r="AD22" s="68"/>
      <c r="AE22" s="68"/>
      <c r="AF22" s="68"/>
      <c r="AG22" s="68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4"/>
      <c r="AN22" s="7">
        <f t="shared" si="4"/>
        <v>4.1666666666666664E-2</v>
      </c>
      <c r="AO22" s="14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金</v>
      </c>
      <c r="C23" s="27"/>
      <c r="D23" s="52">
        <v>0.375</v>
      </c>
      <c r="E23" s="52">
        <v>0.73958333333333337</v>
      </c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 t="str">
        <f t="shared" si="0"/>
        <v/>
      </c>
      <c r="AD23" s="68"/>
      <c r="AE23" s="68"/>
      <c r="AF23" s="68"/>
      <c r="AG23" s="68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4"/>
      <c r="AN23" s="7">
        <f t="shared" si="4"/>
        <v>4.1666666666666664E-2</v>
      </c>
      <c r="AO23" s="14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土</v>
      </c>
      <c r="C24" s="27" t="s">
        <v>4</v>
      </c>
      <c r="D24" s="52"/>
      <c r="E24" s="52"/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>
        <f t="shared" si="0"/>
        <v>0</v>
      </c>
      <c r="AD24" s="68"/>
      <c r="AE24" s="68"/>
      <c r="AF24" s="68"/>
      <c r="AG24" s="68"/>
      <c r="AJ24" s="6">
        <f t="shared" si="1"/>
        <v>0</v>
      </c>
      <c r="AK24" s="6">
        <f t="shared" si="2"/>
        <v>0</v>
      </c>
      <c r="AL24" s="7" t="b">
        <f t="shared" si="3"/>
        <v>0</v>
      </c>
      <c r="AM24" s="14"/>
      <c r="AN24" s="7">
        <f t="shared" si="4"/>
        <v>0</v>
      </c>
      <c r="AO24" s="14"/>
      <c r="AP24" s="7">
        <f t="shared" si="5"/>
        <v>0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日</v>
      </c>
      <c r="C25" s="27" t="s">
        <v>4</v>
      </c>
      <c r="D25" s="52"/>
      <c r="E25" s="52"/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>
        <f t="shared" si="0"/>
        <v>0</v>
      </c>
      <c r="AD25" s="68"/>
      <c r="AE25" s="68"/>
      <c r="AF25" s="68"/>
      <c r="AG25" s="68"/>
      <c r="AJ25" s="6">
        <f t="shared" si="1"/>
        <v>0</v>
      </c>
      <c r="AK25" s="6">
        <f t="shared" si="2"/>
        <v>0</v>
      </c>
      <c r="AL25" s="7" t="b">
        <f t="shared" si="3"/>
        <v>0</v>
      </c>
      <c r="AM25" s="14"/>
      <c r="AN25" s="7">
        <f t="shared" si="4"/>
        <v>0</v>
      </c>
      <c r="AO25" s="14"/>
      <c r="AP25" s="7">
        <f t="shared" si="5"/>
        <v>0</v>
      </c>
      <c r="AQ25" s="6">
        <f t="shared" si="6"/>
        <v>0</v>
      </c>
      <c r="AR25" s="6">
        <f t="shared" si="7"/>
        <v>0</v>
      </c>
      <c r="AS25" s="78">
        <f>IF(N4="","",VLOOKUP(N4,AS12:AT23,2))</f>
        <v>30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月</v>
      </c>
      <c r="C26" s="27"/>
      <c r="D26" s="52">
        <v>0.375</v>
      </c>
      <c r="E26" s="52">
        <v>0.73958333333333337</v>
      </c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 t="str">
        <f t="shared" si="0"/>
        <v/>
      </c>
      <c r="AD26" s="68"/>
      <c r="AE26" s="68"/>
      <c r="AF26" s="68"/>
      <c r="AG26" s="68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4"/>
      <c r="AN26" s="7">
        <f t="shared" si="4"/>
        <v>4.1666666666666664E-2</v>
      </c>
      <c r="AO26" s="14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火</v>
      </c>
      <c r="C27" s="27"/>
      <c r="D27" s="52">
        <v>0.375</v>
      </c>
      <c r="E27" s="52">
        <v>0.73958333333333337</v>
      </c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 t="str">
        <f t="shared" si="0"/>
        <v/>
      </c>
      <c r="AD27" s="68"/>
      <c r="AE27" s="68"/>
      <c r="AF27" s="68"/>
      <c r="AG27" s="68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4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水</v>
      </c>
      <c r="C28" s="27"/>
      <c r="D28" s="52">
        <v>0.375</v>
      </c>
      <c r="E28" s="52">
        <v>0.73958333333333337</v>
      </c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 t="str">
        <f t="shared" si="0"/>
        <v/>
      </c>
      <c r="AD28" s="68"/>
      <c r="AE28" s="68"/>
      <c r="AF28" s="68"/>
      <c r="AG28" s="68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4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木</v>
      </c>
      <c r="C29" s="27"/>
      <c r="D29" s="52">
        <v>0.375</v>
      </c>
      <c r="E29" s="52">
        <v>0.73958333333333337</v>
      </c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 t="str">
        <f t="shared" si="0"/>
        <v/>
      </c>
      <c r="AD29" s="68"/>
      <c r="AE29" s="68"/>
      <c r="AF29" s="68"/>
      <c r="AG29" s="68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4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金</v>
      </c>
      <c r="C30" s="27"/>
      <c r="D30" s="52">
        <v>0.375</v>
      </c>
      <c r="E30" s="52">
        <v>0.73958333333333337</v>
      </c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 t="str">
        <f t="shared" si="0"/>
        <v/>
      </c>
      <c r="AD30" s="68"/>
      <c r="AE30" s="68"/>
      <c r="AF30" s="68"/>
      <c r="AG30" s="68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4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土</v>
      </c>
      <c r="C31" s="27" t="s">
        <v>4</v>
      </c>
      <c r="D31" s="52"/>
      <c r="E31" s="52"/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>
        <f t="shared" si="0"/>
        <v>0</v>
      </c>
      <c r="AD31" s="68"/>
      <c r="AE31" s="68"/>
      <c r="AF31" s="68"/>
      <c r="AG31" s="68"/>
      <c r="AJ31" s="6">
        <f t="shared" si="1"/>
        <v>0</v>
      </c>
      <c r="AK31" s="6">
        <f t="shared" si="2"/>
        <v>0</v>
      </c>
      <c r="AL31" s="7" t="b">
        <f t="shared" si="3"/>
        <v>0</v>
      </c>
      <c r="AN31" s="7">
        <f t="shared" si="4"/>
        <v>0</v>
      </c>
      <c r="AO31" s="14"/>
      <c r="AP31" s="7">
        <f t="shared" si="5"/>
        <v>0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日</v>
      </c>
      <c r="C32" s="27" t="s">
        <v>4</v>
      </c>
      <c r="D32" s="52"/>
      <c r="E32" s="52"/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>
        <f t="shared" si="0"/>
        <v>0</v>
      </c>
      <c r="AD32" s="68"/>
      <c r="AE32" s="68"/>
      <c r="AF32" s="68"/>
      <c r="AG32" s="68"/>
      <c r="AJ32" s="6">
        <f t="shared" si="1"/>
        <v>0</v>
      </c>
      <c r="AK32" s="6">
        <f t="shared" si="2"/>
        <v>0</v>
      </c>
      <c r="AL32" s="7" t="b">
        <f t="shared" si="3"/>
        <v>0</v>
      </c>
      <c r="AN32" s="7">
        <f t="shared" si="4"/>
        <v>0</v>
      </c>
      <c r="AO32" s="14"/>
      <c r="AP32" s="7">
        <f t="shared" si="5"/>
        <v>0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月</v>
      </c>
      <c r="C33" s="27" t="s">
        <v>9</v>
      </c>
      <c r="D33" s="52"/>
      <c r="E33" s="52"/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>
        <f t="shared" si="0"/>
        <v>0</v>
      </c>
      <c r="AD33" s="68"/>
      <c r="AE33" s="68"/>
      <c r="AF33" s="68"/>
      <c r="AG33" s="68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4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火</v>
      </c>
      <c r="C34" s="27"/>
      <c r="D34" s="52">
        <v>0.375</v>
      </c>
      <c r="E34" s="52">
        <v>0.73958333333333337</v>
      </c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 t="str">
        <f t="shared" si="0"/>
        <v/>
      </c>
      <c r="AD34" s="68"/>
      <c r="AE34" s="68"/>
      <c r="AF34" s="68"/>
      <c r="AG34" s="68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4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水</v>
      </c>
      <c r="C35" s="27"/>
      <c r="D35" s="52">
        <v>0.375</v>
      </c>
      <c r="E35" s="52">
        <v>0.73958333333333337</v>
      </c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 t="str">
        <f t="shared" si="0"/>
        <v/>
      </c>
      <c r="AD35" s="68"/>
      <c r="AE35" s="68"/>
      <c r="AF35" s="68"/>
      <c r="AG35" s="68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4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木</v>
      </c>
      <c r="C36" s="27"/>
      <c r="D36" s="52">
        <v>0.375</v>
      </c>
      <c r="E36" s="52">
        <v>0.73958333333333337</v>
      </c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 t="str">
        <f t="shared" si="0"/>
        <v/>
      </c>
      <c r="AD36" s="68"/>
      <c r="AE36" s="68"/>
      <c r="AF36" s="68"/>
      <c r="AG36" s="68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4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金</v>
      </c>
      <c r="C37" s="27"/>
      <c r="D37" s="52">
        <v>0.375</v>
      </c>
      <c r="E37" s="52">
        <v>0.73958333333333337</v>
      </c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 t="str">
        <f t="shared" si="0"/>
        <v/>
      </c>
      <c r="AD37" s="68"/>
      <c r="AE37" s="68"/>
      <c r="AF37" s="68"/>
      <c r="AG37" s="68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4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土</v>
      </c>
      <c r="C38" s="27" t="s">
        <v>4</v>
      </c>
      <c r="D38" s="52"/>
      <c r="E38" s="52"/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>
        <f t="shared" si="0"/>
        <v>0</v>
      </c>
      <c r="AD38" s="68"/>
      <c r="AE38" s="68"/>
      <c r="AF38" s="68"/>
      <c r="AG38" s="68"/>
      <c r="AJ38" s="6">
        <f t="shared" si="1"/>
        <v>0</v>
      </c>
      <c r="AK38" s="6">
        <f t="shared" si="2"/>
        <v>0</v>
      </c>
      <c r="AL38" s="7" t="b">
        <f t="shared" si="3"/>
        <v>0</v>
      </c>
      <c r="AN38" s="7">
        <f t="shared" si="4"/>
        <v>0</v>
      </c>
      <c r="AO38" s="14"/>
      <c r="AP38" s="7">
        <f t="shared" si="5"/>
        <v>0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日</v>
      </c>
      <c r="C39" s="27" t="s">
        <v>4</v>
      </c>
      <c r="D39" s="52"/>
      <c r="E39" s="52"/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>
        <f t="shared" si="0"/>
        <v>0</v>
      </c>
      <c r="AD39" s="68"/>
      <c r="AE39" s="68"/>
      <c r="AF39" s="68"/>
      <c r="AG39" s="68"/>
      <c r="AJ39" s="6">
        <f t="shared" si="1"/>
        <v>0</v>
      </c>
      <c r="AK39" s="6">
        <f t="shared" si="2"/>
        <v>0</v>
      </c>
      <c r="AL39" s="7" t="b">
        <f t="shared" si="3"/>
        <v>0</v>
      </c>
      <c r="AN39" s="7">
        <f t="shared" si="4"/>
        <v>0</v>
      </c>
      <c r="AO39" s="14"/>
      <c r="AP39" s="7">
        <f t="shared" si="5"/>
        <v>0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月</v>
      </c>
      <c r="C40" s="27"/>
      <c r="D40" s="52">
        <v>0.375</v>
      </c>
      <c r="E40" s="52">
        <v>0.73958333333333337</v>
      </c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 t="str">
        <f t="shared" si="0"/>
        <v/>
      </c>
      <c r="AD40" s="68"/>
      <c r="AE40" s="68"/>
      <c r="AF40" s="68"/>
      <c r="AG40" s="68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4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 t="str">
        <f>IF(AS25&lt;31,"",31)</f>
        <v/>
      </c>
      <c r="B41" s="40" t="str">
        <f t="shared" si="9"/>
        <v>火</v>
      </c>
      <c r="C41" s="47"/>
      <c r="D41" s="53"/>
      <c r="E41" s="53"/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 t="str">
        <f t="shared" si="0"/>
        <v/>
      </c>
      <c r="AD41" s="68"/>
      <c r="AE41" s="68"/>
      <c r="AF41" s="68"/>
      <c r="AG41" s="68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4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9o39o9fDefK8nJCAZMjVNfIaDvjXNVGHsk352l98KdVfX0NFne+/QrVeD7q+rwfvbddnBOwrvDCZeywLlQU9/Q==" saltValue="0Njarz3FIUu9DSuawUPkSg==" spinCount="100000" sheet="1" objects="1" scenarios="1" selectLockedCells="1"/>
  <mergeCells count="124"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1:O1"/>
    <mergeCell ref="A2:O2"/>
    <mergeCell ref="A3:O3"/>
    <mergeCell ref="A5:B5"/>
    <mergeCell ref="J5:O5"/>
    <mergeCell ref="C5:E5"/>
    <mergeCell ref="F5:H5"/>
    <mergeCell ref="C6:H6"/>
    <mergeCell ref="I6:O6"/>
  </mergeCells>
  <phoneticPr fontId="1"/>
  <conditionalFormatting sqref="C11:C41">
    <cfRule type="cellIs" dxfId="4" priority="1" stopIfTrue="1" operator="notEqual">
      <formula>"勤務"</formula>
    </cfRule>
  </conditionalFormatting>
  <dataValidations count="5">
    <dataValidation allowBlank="1" showInputMessage="1" sqref="AE5" xr:uid="{00000000-0002-0000-0A00-000000000000}"/>
    <dataValidation type="list" allowBlank="1" showInputMessage="1" showErrorMessage="1" sqref="B11" xr:uid="{00000000-0002-0000-0A00-000001000000}">
      <formula1>$AP$1:$AP$7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A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A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A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7">
    <tabColor theme="8" tint="0.59999389629810485"/>
  </sheetPr>
  <dimension ref="A1:BB50"/>
  <sheetViews>
    <sheetView showGridLines="0" showZeros="0" view="pageBreakPreview" topLeftCell="A25" zoomScaleNormal="100" zoomScaleSheetLayoutView="100" workbookViewId="0">
      <selection activeCell="F38" sqref="F38:H38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  <c r="AP1" s="3" t="s">
        <v>18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38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48"/>
      <c r="K4" s="48"/>
      <c r="L4" s="48">
        <v>2020</v>
      </c>
      <c r="M4" s="48" t="s">
        <v>12</v>
      </c>
      <c r="N4" s="48">
        <v>12</v>
      </c>
      <c r="O4" s="48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39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20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21</v>
      </c>
    </row>
    <row r="7" spans="1:54" ht="8.25" customHeight="1" thickBot="1" x14ac:dyDescent="0.2">
      <c r="J7" s="14"/>
      <c r="K7" s="14"/>
      <c r="L7" s="14"/>
      <c r="AP7" s="3" t="s">
        <v>22</v>
      </c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38</v>
      </c>
      <c r="C11" s="27"/>
      <c r="D11" s="52">
        <v>0.375</v>
      </c>
      <c r="E11" s="52">
        <v>0.73958333333333337</v>
      </c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 t="str">
        <f t="shared" ref="AC11:AC41" si="0">IF(C11="","",AP11)</f>
        <v/>
      </c>
      <c r="AD11" s="68"/>
      <c r="AE11" s="68"/>
      <c r="AF11" s="68"/>
      <c r="AG11" s="68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4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水</v>
      </c>
      <c r="C12" s="27"/>
      <c r="D12" s="52">
        <v>0.375</v>
      </c>
      <c r="E12" s="52">
        <v>0.73958333333333337</v>
      </c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 t="str">
        <f t="shared" si="0"/>
        <v/>
      </c>
      <c r="AD12" s="68"/>
      <c r="AE12" s="68"/>
      <c r="AF12" s="68"/>
      <c r="AG12" s="68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4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木</v>
      </c>
      <c r="C13" s="27"/>
      <c r="D13" s="52">
        <v>0.375</v>
      </c>
      <c r="E13" s="52">
        <v>0.73958333333333337</v>
      </c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 t="str">
        <f t="shared" si="0"/>
        <v/>
      </c>
      <c r="AD13" s="68"/>
      <c r="AE13" s="68"/>
      <c r="AF13" s="68"/>
      <c r="AG13" s="68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4"/>
      <c r="AN13" s="7">
        <f t="shared" si="4"/>
        <v>4.1666666666666664E-2</v>
      </c>
      <c r="AO13" s="14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金</v>
      </c>
      <c r="C14" s="27"/>
      <c r="D14" s="52">
        <v>0.375</v>
      </c>
      <c r="E14" s="52">
        <v>0.73958333333333337</v>
      </c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 t="str">
        <f t="shared" si="0"/>
        <v/>
      </c>
      <c r="AD14" s="68"/>
      <c r="AE14" s="68"/>
      <c r="AF14" s="68"/>
      <c r="AG14" s="68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4"/>
      <c r="AN14" s="7">
        <f t="shared" si="4"/>
        <v>4.1666666666666664E-2</v>
      </c>
      <c r="AO14" s="14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土</v>
      </c>
      <c r="C15" s="27" t="s">
        <v>4</v>
      </c>
      <c r="D15" s="52"/>
      <c r="E15" s="52"/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>
        <f t="shared" si="0"/>
        <v>0</v>
      </c>
      <c r="AD15" s="68"/>
      <c r="AE15" s="68"/>
      <c r="AF15" s="68"/>
      <c r="AG15" s="68"/>
      <c r="AJ15" s="6">
        <f t="shared" si="1"/>
        <v>0</v>
      </c>
      <c r="AK15" s="6">
        <f t="shared" si="2"/>
        <v>0</v>
      </c>
      <c r="AL15" s="7" t="b">
        <f t="shared" si="3"/>
        <v>0</v>
      </c>
      <c r="AM15" s="14"/>
      <c r="AN15" s="7">
        <f t="shared" si="4"/>
        <v>0</v>
      </c>
      <c r="AO15" s="14"/>
      <c r="AP15" s="7">
        <f t="shared" si="5"/>
        <v>0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日</v>
      </c>
      <c r="C16" s="27" t="s">
        <v>4</v>
      </c>
      <c r="D16" s="52"/>
      <c r="E16" s="52"/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>
        <f t="shared" si="0"/>
        <v>0</v>
      </c>
      <c r="AD16" s="68"/>
      <c r="AE16" s="68"/>
      <c r="AF16" s="68"/>
      <c r="AG16" s="68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4"/>
      <c r="AN16" s="7">
        <f t="shared" si="4"/>
        <v>0</v>
      </c>
      <c r="AO16" s="14"/>
      <c r="AP16" s="7">
        <f t="shared" si="5"/>
        <v>0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月</v>
      </c>
      <c r="C17" s="27"/>
      <c r="D17" s="52">
        <v>0.375</v>
      </c>
      <c r="E17" s="52">
        <v>0.73958333333333337</v>
      </c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 t="str">
        <f t="shared" si="0"/>
        <v/>
      </c>
      <c r="AD17" s="68"/>
      <c r="AE17" s="68"/>
      <c r="AF17" s="68"/>
      <c r="AG17" s="68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4"/>
      <c r="AN17" s="7">
        <f t="shared" si="4"/>
        <v>4.1666666666666664E-2</v>
      </c>
      <c r="AO17" s="14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火</v>
      </c>
      <c r="C18" s="27"/>
      <c r="D18" s="52">
        <v>0.375</v>
      </c>
      <c r="E18" s="52">
        <v>0.73958333333333337</v>
      </c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 t="str">
        <f t="shared" si="0"/>
        <v/>
      </c>
      <c r="AD18" s="68"/>
      <c r="AE18" s="68"/>
      <c r="AF18" s="68"/>
      <c r="AG18" s="68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4"/>
      <c r="AN18" s="7">
        <f t="shared" si="4"/>
        <v>4.1666666666666664E-2</v>
      </c>
      <c r="AO18" s="14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水</v>
      </c>
      <c r="C19" s="27"/>
      <c r="D19" s="52">
        <v>0.375</v>
      </c>
      <c r="E19" s="52">
        <v>0.73958333333333337</v>
      </c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 t="str">
        <f t="shared" si="0"/>
        <v/>
      </c>
      <c r="AD19" s="68"/>
      <c r="AE19" s="68"/>
      <c r="AF19" s="68"/>
      <c r="AG19" s="68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4"/>
      <c r="AN19" s="7">
        <f t="shared" si="4"/>
        <v>4.1666666666666664E-2</v>
      </c>
      <c r="AO19" s="14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木</v>
      </c>
      <c r="C20" s="27"/>
      <c r="D20" s="52">
        <v>0.375</v>
      </c>
      <c r="E20" s="52">
        <v>0.73958333333333337</v>
      </c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 t="str">
        <f t="shared" si="0"/>
        <v/>
      </c>
      <c r="AD20" s="68"/>
      <c r="AE20" s="68"/>
      <c r="AF20" s="68"/>
      <c r="AG20" s="68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4"/>
      <c r="AN20" s="7">
        <f t="shared" si="4"/>
        <v>4.1666666666666664E-2</v>
      </c>
      <c r="AO20" s="14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金</v>
      </c>
      <c r="C21" s="27"/>
      <c r="D21" s="52">
        <v>0.375</v>
      </c>
      <c r="E21" s="52">
        <v>0.73958333333333337</v>
      </c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 t="str">
        <f t="shared" si="0"/>
        <v/>
      </c>
      <c r="AD21" s="68"/>
      <c r="AE21" s="68"/>
      <c r="AF21" s="68"/>
      <c r="AG21" s="68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4"/>
      <c r="AN21" s="7">
        <f t="shared" si="4"/>
        <v>4.1666666666666664E-2</v>
      </c>
      <c r="AO21" s="14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土</v>
      </c>
      <c r="C22" s="27" t="s">
        <v>4</v>
      </c>
      <c r="D22" s="52"/>
      <c r="E22" s="52"/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>
        <f t="shared" si="0"/>
        <v>0</v>
      </c>
      <c r="AD22" s="68"/>
      <c r="AE22" s="68"/>
      <c r="AF22" s="68"/>
      <c r="AG22" s="68"/>
      <c r="AJ22" s="6">
        <f t="shared" si="1"/>
        <v>0</v>
      </c>
      <c r="AK22" s="6">
        <f t="shared" si="2"/>
        <v>0</v>
      </c>
      <c r="AL22" s="7" t="b">
        <f t="shared" si="3"/>
        <v>0</v>
      </c>
      <c r="AM22" s="14"/>
      <c r="AN22" s="7">
        <f t="shared" si="4"/>
        <v>0</v>
      </c>
      <c r="AO22" s="14"/>
      <c r="AP22" s="7">
        <f t="shared" si="5"/>
        <v>0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日</v>
      </c>
      <c r="C23" s="27" t="s">
        <v>4</v>
      </c>
      <c r="D23" s="52"/>
      <c r="E23" s="52"/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>
        <f t="shared" si="0"/>
        <v>0</v>
      </c>
      <c r="AD23" s="68"/>
      <c r="AE23" s="68"/>
      <c r="AF23" s="68"/>
      <c r="AG23" s="68"/>
      <c r="AJ23" s="6">
        <f t="shared" si="1"/>
        <v>0</v>
      </c>
      <c r="AK23" s="6">
        <f t="shared" si="2"/>
        <v>0</v>
      </c>
      <c r="AL23" s="7" t="b">
        <f t="shared" si="3"/>
        <v>0</v>
      </c>
      <c r="AM23" s="14"/>
      <c r="AN23" s="7">
        <f t="shared" si="4"/>
        <v>0</v>
      </c>
      <c r="AO23" s="14"/>
      <c r="AP23" s="7">
        <f t="shared" si="5"/>
        <v>0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月</v>
      </c>
      <c r="C24" s="27"/>
      <c r="D24" s="52">
        <v>0.375</v>
      </c>
      <c r="E24" s="52">
        <v>0.73958333333333337</v>
      </c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 t="str">
        <f t="shared" si="0"/>
        <v/>
      </c>
      <c r="AD24" s="68"/>
      <c r="AE24" s="68"/>
      <c r="AF24" s="68"/>
      <c r="AG24" s="68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4"/>
      <c r="AN24" s="7">
        <f t="shared" si="4"/>
        <v>4.1666666666666664E-2</v>
      </c>
      <c r="AO24" s="14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火</v>
      </c>
      <c r="C25" s="27"/>
      <c r="D25" s="52">
        <v>0.375</v>
      </c>
      <c r="E25" s="52">
        <v>0.73958333333333337</v>
      </c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 t="str">
        <f t="shared" si="0"/>
        <v/>
      </c>
      <c r="AD25" s="68"/>
      <c r="AE25" s="68"/>
      <c r="AF25" s="68"/>
      <c r="AG25" s="68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4"/>
      <c r="AN25" s="7">
        <f t="shared" si="4"/>
        <v>4.1666666666666664E-2</v>
      </c>
      <c r="AO25" s="14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78">
        <f>IF(N4="","",VLOOKUP(N4,AS12:AT23,2))</f>
        <v>31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水</v>
      </c>
      <c r="C26" s="27"/>
      <c r="D26" s="52">
        <v>0.375</v>
      </c>
      <c r="E26" s="52">
        <v>0.73958333333333337</v>
      </c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 t="str">
        <f t="shared" si="0"/>
        <v/>
      </c>
      <c r="AD26" s="68"/>
      <c r="AE26" s="68"/>
      <c r="AF26" s="68"/>
      <c r="AG26" s="68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4"/>
      <c r="AN26" s="7">
        <f t="shared" si="4"/>
        <v>4.1666666666666664E-2</v>
      </c>
      <c r="AO26" s="14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木</v>
      </c>
      <c r="C27" s="27"/>
      <c r="D27" s="52">
        <v>0.375</v>
      </c>
      <c r="E27" s="52">
        <v>0.73958333333333337</v>
      </c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 t="str">
        <f t="shared" si="0"/>
        <v/>
      </c>
      <c r="AD27" s="68"/>
      <c r="AE27" s="68"/>
      <c r="AF27" s="68"/>
      <c r="AG27" s="68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4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金</v>
      </c>
      <c r="C28" s="27"/>
      <c r="D28" s="52">
        <v>0.375</v>
      </c>
      <c r="E28" s="52">
        <v>0.73958333333333337</v>
      </c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 t="str">
        <f t="shared" si="0"/>
        <v/>
      </c>
      <c r="AD28" s="68"/>
      <c r="AE28" s="68"/>
      <c r="AF28" s="68"/>
      <c r="AG28" s="68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4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土</v>
      </c>
      <c r="C29" s="27" t="s">
        <v>4</v>
      </c>
      <c r="D29" s="52"/>
      <c r="E29" s="52"/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>
        <f t="shared" si="0"/>
        <v>0</v>
      </c>
      <c r="AD29" s="68"/>
      <c r="AE29" s="68"/>
      <c r="AF29" s="68"/>
      <c r="AG29" s="68"/>
      <c r="AJ29" s="6">
        <f t="shared" si="1"/>
        <v>0</v>
      </c>
      <c r="AK29" s="6">
        <f t="shared" si="2"/>
        <v>0</v>
      </c>
      <c r="AL29" s="7" t="b">
        <f t="shared" si="3"/>
        <v>0</v>
      </c>
      <c r="AN29" s="7">
        <f t="shared" si="4"/>
        <v>0</v>
      </c>
      <c r="AO29" s="14"/>
      <c r="AP29" s="7">
        <f t="shared" si="5"/>
        <v>0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日</v>
      </c>
      <c r="C30" s="27" t="s">
        <v>4</v>
      </c>
      <c r="D30" s="52"/>
      <c r="E30" s="52"/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>
        <f t="shared" si="0"/>
        <v>0</v>
      </c>
      <c r="AD30" s="68"/>
      <c r="AE30" s="68"/>
      <c r="AF30" s="68"/>
      <c r="AG30" s="68"/>
      <c r="AJ30" s="6">
        <f t="shared" si="1"/>
        <v>0</v>
      </c>
      <c r="AK30" s="6">
        <f t="shared" si="2"/>
        <v>0</v>
      </c>
      <c r="AL30" s="7" t="b">
        <f t="shared" si="3"/>
        <v>0</v>
      </c>
      <c r="AN30" s="7">
        <f t="shared" si="4"/>
        <v>0</v>
      </c>
      <c r="AO30" s="14"/>
      <c r="AP30" s="7">
        <f t="shared" si="5"/>
        <v>0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月</v>
      </c>
      <c r="C31" s="27"/>
      <c r="D31" s="52">
        <v>0.375</v>
      </c>
      <c r="E31" s="52">
        <v>0.73958333333333337</v>
      </c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 t="str">
        <f t="shared" si="0"/>
        <v/>
      </c>
      <c r="AD31" s="68"/>
      <c r="AE31" s="68"/>
      <c r="AF31" s="68"/>
      <c r="AG31" s="68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4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火</v>
      </c>
      <c r="C32" s="27"/>
      <c r="D32" s="52">
        <v>0.375</v>
      </c>
      <c r="E32" s="52">
        <v>0.73958333333333337</v>
      </c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 t="str">
        <f t="shared" si="0"/>
        <v/>
      </c>
      <c r="AD32" s="68"/>
      <c r="AE32" s="68"/>
      <c r="AF32" s="68"/>
      <c r="AG32" s="68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4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水</v>
      </c>
      <c r="C33" s="27"/>
      <c r="D33" s="52">
        <v>0.375</v>
      </c>
      <c r="E33" s="52">
        <v>0.73958333333333337</v>
      </c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 t="str">
        <f t="shared" si="0"/>
        <v/>
      </c>
      <c r="AD33" s="68"/>
      <c r="AE33" s="68"/>
      <c r="AF33" s="68"/>
      <c r="AG33" s="68"/>
      <c r="AJ33" s="6" t="str">
        <f t="shared" si="1"/>
        <v/>
      </c>
      <c r="AK33" s="6" t="str">
        <f t="shared" si="2"/>
        <v/>
      </c>
      <c r="AL33" s="7" t="b">
        <f t="shared" si="3"/>
        <v>0</v>
      </c>
      <c r="AN33" s="7">
        <f t="shared" si="4"/>
        <v>4.1666666666666664E-2</v>
      </c>
      <c r="AO33" s="14"/>
      <c r="AP33" s="7">
        <f t="shared" si="5"/>
        <v>-4.1666666666666664E-2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木</v>
      </c>
      <c r="C34" s="27"/>
      <c r="D34" s="52">
        <v>0.375</v>
      </c>
      <c r="E34" s="52">
        <v>0.73958333333333337</v>
      </c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 t="str">
        <f t="shared" si="0"/>
        <v/>
      </c>
      <c r="AD34" s="68"/>
      <c r="AE34" s="68"/>
      <c r="AF34" s="68"/>
      <c r="AG34" s="68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4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金</v>
      </c>
      <c r="C35" s="27"/>
      <c r="D35" s="52">
        <v>0.375</v>
      </c>
      <c r="E35" s="52">
        <v>0.73958333333333337</v>
      </c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 t="str">
        <f t="shared" si="0"/>
        <v/>
      </c>
      <c r="AD35" s="68"/>
      <c r="AE35" s="68"/>
      <c r="AF35" s="68"/>
      <c r="AG35" s="68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4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土</v>
      </c>
      <c r="C36" s="27" t="s">
        <v>4</v>
      </c>
      <c r="D36" s="52"/>
      <c r="E36" s="52"/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>
        <f t="shared" si="0"/>
        <v>0</v>
      </c>
      <c r="AD36" s="68"/>
      <c r="AE36" s="68"/>
      <c r="AF36" s="68"/>
      <c r="AG36" s="68"/>
      <c r="AJ36" s="6">
        <f t="shared" si="1"/>
        <v>0</v>
      </c>
      <c r="AK36" s="6">
        <f t="shared" si="2"/>
        <v>0</v>
      </c>
      <c r="AL36" s="7" t="b">
        <f t="shared" si="3"/>
        <v>0</v>
      </c>
      <c r="AN36" s="7">
        <f t="shared" si="4"/>
        <v>0</v>
      </c>
      <c r="AO36" s="14"/>
      <c r="AP36" s="7">
        <f t="shared" si="5"/>
        <v>0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日</v>
      </c>
      <c r="C37" s="27" t="s">
        <v>4</v>
      </c>
      <c r="D37" s="52"/>
      <c r="E37" s="52"/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>
        <f t="shared" si="0"/>
        <v>0</v>
      </c>
      <c r="AD37" s="68"/>
      <c r="AE37" s="68"/>
      <c r="AF37" s="68"/>
      <c r="AG37" s="68"/>
      <c r="AJ37" s="6">
        <f t="shared" si="1"/>
        <v>0</v>
      </c>
      <c r="AK37" s="6">
        <f t="shared" si="2"/>
        <v>0</v>
      </c>
      <c r="AL37" s="7" t="b">
        <f t="shared" si="3"/>
        <v>0</v>
      </c>
      <c r="AN37" s="7">
        <f t="shared" si="4"/>
        <v>0</v>
      </c>
      <c r="AO37" s="14"/>
      <c r="AP37" s="7">
        <f t="shared" si="5"/>
        <v>0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月</v>
      </c>
      <c r="C38" s="27"/>
      <c r="D38" s="52">
        <v>0.375</v>
      </c>
      <c r="E38" s="52">
        <v>0.73958333333333337</v>
      </c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 t="str">
        <f t="shared" si="0"/>
        <v/>
      </c>
      <c r="AD38" s="68"/>
      <c r="AE38" s="68"/>
      <c r="AF38" s="68"/>
      <c r="AG38" s="68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4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火</v>
      </c>
      <c r="C39" s="27" t="s">
        <v>9</v>
      </c>
      <c r="D39" s="52"/>
      <c r="E39" s="52"/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>
        <f t="shared" si="0"/>
        <v>0</v>
      </c>
      <c r="AD39" s="68"/>
      <c r="AE39" s="68"/>
      <c r="AF39" s="68"/>
      <c r="AG39" s="68"/>
      <c r="AJ39" s="6">
        <f t="shared" si="1"/>
        <v>0</v>
      </c>
      <c r="AK39" s="6">
        <f t="shared" si="2"/>
        <v>0</v>
      </c>
      <c r="AL39" s="7" t="b">
        <f t="shared" si="3"/>
        <v>0</v>
      </c>
      <c r="AN39" s="7">
        <f t="shared" si="4"/>
        <v>0</v>
      </c>
      <c r="AO39" s="14"/>
      <c r="AP39" s="7">
        <f t="shared" si="5"/>
        <v>0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水</v>
      </c>
      <c r="C40" s="27" t="s">
        <v>9</v>
      </c>
      <c r="D40" s="52"/>
      <c r="E40" s="52"/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>
        <f t="shared" si="0"/>
        <v>0</v>
      </c>
      <c r="AD40" s="68"/>
      <c r="AE40" s="68"/>
      <c r="AF40" s="68"/>
      <c r="AG40" s="68"/>
      <c r="AJ40" s="6">
        <f t="shared" si="1"/>
        <v>0</v>
      </c>
      <c r="AK40" s="6">
        <f t="shared" si="2"/>
        <v>0</v>
      </c>
      <c r="AL40" s="7" t="b">
        <f t="shared" si="3"/>
        <v>0</v>
      </c>
      <c r="AN40" s="7">
        <f t="shared" si="4"/>
        <v>0</v>
      </c>
      <c r="AO40" s="14"/>
      <c r="AP40" s="7">
        <f t="shared" si="5"/>
        <v>0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>
        <f>IF(AS25&lt;31,"",31)</f>
        <v>31</v>
      </c>
      <c r="B41" s="40" t="str">
        <f t="shared" si="9"/>
        <v>木</v>
      </c>
      <c r="C41" s="47" t="s">
        <v>9</v>
      </c>
      <c r="D41" s="52"/>
      <c r="E41" s="52"/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>
        <f t="shared" si="0"/>
        <v>0</v>
      </c>
      <c r="AD41" s="68"/>
      <c r="AE41" s="68"/>
      <c r="AF41" s="68"/>
      <c r="AG41" s="68"/>
      <c r="AJ41" s="6">
        <f t="shared" si="1"/>
        <v>0</v>
      </c>
      <c r="AK41" s="6">
        <f t="shared" si="2"/>
        <v>0</v>
      </c>
      <c r="AL41" s="7" t="b">
        <f t="shared" si="3"/>
        <v>0</v>
      </c>
      <c r="AN41" s="7">
        <f t="shared" si="4"/>
        <v>0</v>
      </c>
      <c r="AO41" s="14"/>
      <c r="AP41" s="7">
        <f t="shared" si="5"/>
        <v>0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lYn3UYborFxxJRpj7/H3vZ405o4YJXodeNZV1gCGTIozYduxUIu+y9okwiU2tGHKv18LiTl7QqbIQHekc+IiHg==" saltValue="UbZN0Mu0gbMtX6xpQ+Vf5g==" spinCount="100000" sheet="1" objects="1" scenarios="1" selectLockedCells="1"/>
  <mergeCells count="124"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1:O1"/>
    <mergeCell ref="A2:O2"/>
    <mergeCell ref="A3:O3"/>
    <mergeCell ref="A5:B5"/>
    <mergeCell ref="J5:O5"/>
    <mergeCell ref="C5:E5"/>
    <mergeCell ref="F5:H5"/>
    <mergeCell ref="C6:H6"/>
    <mergeCell ref="I6:O6"/>
  </mergeCells>
  <phoneticPr fontId="1"/>
  <conditionalFormatting sqref="C11:C41">
    <cfRule type="cellIs" dxfId="3" priority="1" stopIfTrue="1" operator="notEqual">
      <formula>"勤務"</formula>
    </cfRule>
  </conditionalFormatting>
  <dataValidations xWindow="452" yWindow="1348" count="5">
    <dataValidation type="list" allowBlank="1" showInputMessage="1" showErrorMessage="1" sqref="B11" xr:uid="{00000000-0002-0000-0B00-000000000000}">
      <formula1>$AP$1:$AP$7</formula1>
    </dataValidation>
    <dataValidation allowBlank="1" showInputMessage="1" sqref="AE5" xr:uid="{00000000-0002-0000-0B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B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B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B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8">
    <tabColor theme="8" tint="0.59999389629810485"/>
  </sheetPr>
  <dimension ref="A1:BB50"/>
  <sheetViews>
    <sheetView showGridLines="0" showZeros="0" view="pageBreakPreview" topLeftCell="A25" zoomScaleNormal="100" zoomScaleSheetLayoutView="100" workbookViewId="0">
      <selection activeCell="E38" sqref="E38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  <c r="AP1" s="3" t="s">
        <v>18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38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48"/>
      <c r="K4" s="48"/>
      <c r="L4" s="48">
        <v>2021</v>
      </c>
      <c r="M4" s="48" t="s">
        <v>12</v>
      </c>
      <c r="N4" s="48">
        <v>1</v>
      </c>
      <c r="O4" s="48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39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20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21</v>
      </c>
    </row>
    <row r="7" spans="1:54" ht="8.25" customHeight="1" thickBot="1" x14ac:dyDescent="0.2">
      <c r="J7" s="14"/>
      <c r="K7" s="14"/>
      <c r="L7" s="14"/>
      <c r="AP7" s="3" t="s">
        <v>22</v>
      </c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20</v>
      </c>
      <c r="C11" s="27" t="s">
        <v>9</v>
      </c>
      <c r="D11" s="52"/>
      <c r="E11" s="52"/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>
        <f t="shared" ref="AC11:AC41" si="0">IF(C11="","",AP11)</f>
        <v>0</v>
      </c>
      <c r="AD11" s="68"/>
      <c r="AE11" s="68"/>
      <c r="AF11" s="68"/>
      <c r="AG11" s="68"/>
      <c r="AJ11" s="6">
        <f t="shared" ref="AJ11:AJ41" si="1">IF($C11="","",HOUR($AL11))</f>
        <v>0</v>
      </c>
      <c r="AK11" s="6">
        <f t="shared" ref="AK11:AK41" si="2">IF($C11="","",MINUTE($AL11))</f>
        <v>0</v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0</v>
      </c>
      <c r="AO11" s="14"/>
      <c r="AP11" s="7">
        <f t="shared" ref="AP11:AP41" si="5">IF(F11="",AL11-AN11,IF(OR(C11="勤務",C11="週休",C11="休日",C11="休暇"),F11,0))</f>
        <v>0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土</v>
      </c>
      <c r="C12" s="27" t="s">
        <v>4</v>
      </c>
      <c r="D12" s="52"/>
      <c r="E12" s="52"/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>
        <f t="shared" si="0"/>
        <v>0</v>
      </c>
      <c r="AD12" s="68"/>
      <c r="AE12" s="68"/>
      <c r="AF12" s="68"/>
      <c r="AG12" s="68"/>
      <c r="AJ12" s="6">
        <f t="shared" si="1"/>
        <v>0</v>
      </c>
      <c r="AK12" s="6">
        <f t="shared" si="2"/>
        <v>0</v>
      </c>
      <c r="AL12" s="7" t="b">
        <f t="shared" si="3"/>
        <v>0</v>
      </c>
      <c r="AN12" s="7">
        <f t="shared" si="4"/>
        <v>0</v>
      </c>
      <c r="AO12" s="14"/>
      <c r="AP12" s="7">
        <f t="shared" si="5"/>
        <v>0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日</v>
      </c>
      <c r="C13" s="27" t="s">
        <v>4</v>
      </c>
      <c r="D13" s="52"/>
      <c r="E13" s="52"/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>
        <f t="shared" si="0"/>
        <v>0</v>
      </c>
      <c r="AD13" s="68"/>
      <c r="AE13" s="68"/>
      <c r="AF13" s="68"/>
      <c r="AG13" s="68"/>
      <c r="AJ13" s="6">
        <f t="shared" si="1"/>
        <v>0</v>
      </c>
      <c r="AK13" s="6">
        <f t="shared" si="2"/>
        <v>0</v>
      </c>
      <c r="AL13" s="7" t="b">
        <f t="shared" si="3"/>
        <v>0</v>
      </c>
      <c r="AM13" s="14"/>
      <c r="AN13" s="7">
        <f t="shared" si="4"/>
        <v>0</v>
      </c>
      <c r="AO13" s="14"/>
      <c r="AP13" s="7">
        <f t="shared" si="5"/>
        <v>0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月</v>
      </c>
      <c r="C14" s="27"/>
      <c r="D14" s="52">
        <v>0.375</v>
      </c>
      <c r="E14" s="52">
        <v>0.73958333333333337</v>
      </c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 t="str">
        <f t="shared" si="0"/>
        <v/>
      </c>
      <c r="AD14" s="68"/>
      <c r="AE14" s="68"/>
      <c r="AF14" s="68"/>
      <c r="AG14" s="68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4"/>
      <c r="AN14" s="7">
        <f t="shared" si="4"/>
        <v>4.1666666666666664E-2</v>
      </c>
      <c r="AO14" s="14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火</v>
      </c>
      <c r="C15" s="27"/>
      <c r="D15" s="52">
        <v>0.375</v>
      </c>
      <c r="E15" s="52">
        <v>0.73958333333333337</v>
      </c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 t="str">
        <f t="shared" si="0"/>
        <v/>
      </c>
      <c r="AD15" s="68"/>
      <c r="AE15" s="68"/>
      <c r="AF15" s="68"/>
      <c r="AG15" s="68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4"/>
      <c r="AN15" s="7">
        <f t="shared" si="4"/>
        <v>4.1666666666666664E-2</v>
      </c>
      <c r="AO15" s="14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水</v>
      </c>
      <c r="C16" s="27"/>
      <c r="D16" s="52">
        <v>0.375</v>
      </c>
      <c r="E16" s="52">
        <v>0.73958333333333337</v>
      </c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 t="str">
        <f t="shared" si="0"/>
        <v/>
      </c>
      <c r="AD16" s="68"/>
      <c r="AE16" s="68"/>
      <c r="AF16" s="68"/>
      <c r="AG16" s="68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4"/>
      <c r="AN16" s="7">
        <f t="shared" si="4"/>
        <v>4.1666666666666664E-2</v>
      </c>
      <c r="AO16" s="14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木</v>
      </c>
      <c r="C17" s="27"/>
      <c r="D17" s="52">
        <v>0.375</v>
      </c>
      <c r="E17" s="52">
        <v>0.73958333333333337</v>
      </c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 t="str">
        <f t="shared" si="0"/>
        <v/>
      </c>
      <c r="AD17" s="68"/>
      <c r="AE17" s="68"/>
      <c r="AF17" s="68"/>
      <c r="AG17" s="68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4"/>
      <c r="AN17" s="7">
        <f t="shared" si="4"/>
        <v>4.1666666666666664E-2</v>
      </c>
      <c r="AO17" s="14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金</v>
      </c>
      <c r="C18" s="27"/>
      <c r="D18" s="52">
        <v>0.375</v>
      </c>
      <c r="E18" s="52">
        <v>0.73958333333333337</v>
      </c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 t="str">
        <f t="shared" si="0"/>
        <v/>
      </c>
      <c r="AD18" s="68"/>
      <c r="AE18" s="68"/>
      <c r="AF18" s="68"/>
      <c r="AG18" s="68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4"/>
      <c r="AN18" s="7">
        <f t="shared" si="4"/>
        <v>4.1666666666666664E-2</v>
      </c>
      <c r="AO18" s="14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土</v>
      </c>
      <c r="C19" s="27" t="s">
        <v>4</v>
      </c>
      <c r="D19" s="52"/>
      <c r="E19" s="52"/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>
        <f t="shared" si="0"/>
        <v>0</v>
      </c>
      <c r="AD19" s="68"/>
      <c r="AE19" s="68"/>
      <c r="AF19" s="68"/>
      <c r="AG19" s="68"/>
      <c r="AJ19" s="6">
        <f t="shared" si="1"/>
        <v>0</v>
      </c>
      <c r="AK19" s="6">
        <f t="shared" si="2"/>
        <v>0</v>
      </c>
      <c r="AL19" s="7" t="b">
        <f t="shared" si="3"/>
        <v>0</v>
      </c>
      <c r="AM19" s="14"/>
      <c r="AN19" s="7">
        <f t="shared" si="4"/>
        <v>0</v>
      </c>
      <c r="AO19" s="14"/>
      <c r="AP19" s="7">
        <f t="shared" si="5"/>
        <v>0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日</v>
      </c>
      <c r="C20" s="27" t="s">
        <v>4</v>
      </c>
      <c r="D20" s="52"/>
      <c r="E20" s="52"/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>
        <f t="shared" si="0"/>
        <v>0</v>
      </c>
      <c r="AD20" s="68"/>
      <c r="AE20" s="68"/>
      <c r="AF20" s="68"/>
      <c r="AG20" s="68"/>
      <c r="AJ20" s="6">
        <f t="shared" si="1"/>
        <v>0</v>
      </c>
      <c r="AK20" s="6">
        <f t="shared" si="2"/>
        <v>0</v>
      </c>
      <c r="AL20" s="7" t="b">
        <f t="shared" si="3"/>
        <v>0</v>
      </c>
      <c r="AM20" s="14"/>
      <c r="AN20" s="7">
        <f t="shared" si="4"/>
        <v>0</v>
      </c>
      <c r="AO20" s="14"/>
      <c r="AP20" s="7">
        <f t="shared" si="5"/>
        <v>0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月</v>
      </c>
      <c r="C21" s="27" t="s">
        <v>9</v>
      </c>
      <c r="D21" s="52"/>
      <c r="E21" s="52"/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>
        <f t="shared" si="0"/>
        <v>0</v>
      </c>
      <c r="AD21" s="68"/>
      <c r="AE21" s="68"/>
      <c r="AF21" s="68"/>
      <c r="AG21" s="68"/>
      <c r="AJ21" s="6">
        <f t="shared" si="1"/>
        <v>0</v>
      </c>
      <c r="AK21" s="6">
        <f t="shared" si="2"/>
        <v>0</v>
      </c>
      <c r="AL21" s="7" t="b">
        <f t="shared" si="3"/>
        <v>0</v>
      </c>
      <c r="AM21" s="14"/>
      <c r="AN21" s="7">
        <f t="shared" si="4"/>
        <v>0</v>
      </c>
      <c r="AO21" s="14"/>
      <c r="AP21" s="7">
        <f t="shared" si="5"/>
        <v>0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火</v>
      </c>
      <c r="C22" s="27"/>
      <c r="D22" s="52">
        <v>0.375</v>
      </c>
      <c r="E22" s="52">
        <v>0.73958333333333337</v>
      </c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 t="str">
        <f t="shared" si="0"/>
        <v/>
      </c>
      <c r="AD22" s="68"/>
      <c r="AE22" s="68"/>
      <c r="AF22" s="68"/>
      <c r="AG22" s="68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4"/>
      <c r="AN22" s="7">
        <f t="shared" si="4"/>
        <v>4.1666666666666664E-2</v>
      </c>
      <c r="AO22" s="14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水</v>
      </c>
      <c r="C23" s="27"/>
      <c r="D23" s="52">
        <v>0.375</v>
      </c>
      <c r="E23" s="52">
        <v>0.73958333333333337</v>
      </c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 t="str">
        <f t="shared" si="0"/>
        <v/>
      </c>
      <c r="AD23" s="68"/>
      <c r="AE23" s="68"/>
      <c r="AF23" s="68"/>
      <c r="AG23" s="68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4"/>
      <c r="AN23" s="7">
        <f t="shared" si="4"/>
        <v>4.1666666666666664E-2</v>
      </c>
      <c r="AO23" s="14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木</v>
      </c>
      <c r="C24" s="27"/>
      <c r="D24" s="52">
        <v>0.375</v>
      </c>
      <c r="E24" s="52">
        <v>0.73958333333333337</v>
      </c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 t="str">
        <f t="shared" si="0"/>
        <v/>
      </c>
      <c r="AD24" s="68"/>
      <c r="AE24" s="68"/>
      <c r="AF24" s="68"/>
      <c r="AG24" s="68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4"/>
      <c r="AN24" s="7">
        <f t="shared" si="4"/>
        <v>4.1666666666666664E-2</v>
      </c>
      <c r="AO24" s="14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金</v>
      </c>
      <c r="C25" s="27"/>
      <c r="D25" s="52">
        <v>0.375</v>
      </c>
      <c r="E25" s="52">
        <v>0.73958333333333337</v>
      </c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 t="str">
        <f t="shared" si="0"/>
        <v/>
      </c>
      <c r="AD25" s="68"/>
      <c r="AE25" s="68"/>
      <c r="AF25" s="68"/>
      <c r="AG25" s="68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4"/>
      <c r="AN25" s="7">
        <f t="shared" si="4"/>
        <v>4.1666666666666664E-2</v>
      </c>
      <c r="AO25" s="14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78">
        <f>IF(N4="","",VLOOKUP(N4,AS12:AT23,2))</f>
        <v>31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土</v>
      </c>
      <c r="C26" s="27" t="s">
        <v>4</v>
      </c>
      <c r="D26" s="52"/>
      <c r="E26" s="52"/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>
        <f t="shared" si="0"/>
        <v>0</v>
      </c>
      <c r="AD26" s="68"/>
      <c r="AE26" s="68"/>
      <c r="AF26" s="68"/>
      <c r="AG26" s="68"/>
      <c r="AJ26" s="6">
        <f t="shared" si="1"/>
        <v>0</v>
      </c>
      <c r="AK26" s="6">
        <f t="shared" si="2"/>
        <v>0</v>
      </c>
      <c r="AL26" s="7" t="b">
        <f t="shared" si="3"/>
        <v>0</v>
      </c>
      <c r="AM26" s="14"/>
      <c r="AN26" s="7">
        <f t="shared" si="4"/>
        <v>0</v>
      </c>
      <c r="AO26" s="14"/>
      <c r="AP26" s="7">
        <f t="shared" si="5"/>
        <v>0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日</v>
      </c>
      <c r="C27" s="27" t="s">
        <v>4</v>
      </c>
      <c r="D27" s="52"/>
      <c r="E27" s="52"/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>
        <f t="shared" si="0"/>
        <v>0</v>
      </c>
      <c r="AD27" s="68"/>
      <c r="AE27" s="68"/>
      <c r="AF27" s="68"/>
      <c r="AG27" s="68"/>
      <c r="AJ27" s="6">
        <f t="shared" si="1"/>
        <v>0</v>
      </c>
      <c r="AK27" s="6">
        <f t="shared" si="2"/>
        <v>0</v>
      </c>
      <c r="AL27" s="7" t="b">
        <f t="shared" si="3"/>
        <v>0</v>
      </c>
      <c r="AN27" s="7">
        <f t="shared" si="4"/>
        <v>0</v>
      </c>
      <c r="AO27" s="14"/>
      <c r="AP27" s="7">
        <f t="shared" si="5"/>
        <v>0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月</v>
      </c>
      <c r="C28" s="27"/>
      <c r="D28" s="52">
        <v>0.375</v>
      </c>
      <c r="E28" s="52">
        <v>0.73958333333333337</v>
      </c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 t="str">
        <f t="shared" si="0"/>
        <v/>
      </c>
      <c r="AD28" s="68"/>
      <c r="AE28" s="68"/>
      <c r="AF28" s="68"/>
      <c r="AG28" s="68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4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火</v>
      </c>
      <c r="C29" s="27"/>
      <c r="D29" s="52">
        <v>0.375</v>
      </c>
      <c r="E29" s="52">
        <v>0.73958333333333337</v>
      </c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 t="str">
        <f t="shared" si="0"/>
        <v/>
      </c>
      <c r="AD29" s="68"/>
      <c r="AE29" s="68"/>
      <c r="AF29" s="68"/>
      <c r="AG29" s="68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4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水</v>
      </c>
      <c r="C30" s="27"/>
      <c r="D30" s="52">
        <v>0.375</v>
      </c>
      <c r="E30" s="52">
        <v>0.73958333333333337</v>
      </c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 t="str">
        <f t="shared" si="0"/>
        <v/>
      </c>
      <c r="AD30" s="68"/>
      <c r="AE30" s="68"/>
      <c r="AF30" s="68"/>
      <c r="AG30" s="68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4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木</v>
      </c>
      <c r="C31" s="27"/>
      <c r="D31" s="52">
        <v>0.375</v>
      </c>
      <c r="E31" s="52">
        <v>0.73958333333333337</v>
      </c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 t="str">
        <f t="shared" si="0"/>
        <v/>
      </c>
      <c r="AD31" s="68"/>
      <c r="AE31" s="68"/>
      <c r="AF31" s="68"/>
      <c r="AG31" s="68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4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金</v>
      </c>
      <c r="C32" s="27"/>
      <c r="D32" s="52">
        <v>0.375</v>
      </c>
      <c r="E32" s="52">
        <v>0.73958333333333337</v>
      </c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 t="str">
        <f t="shared" si="0"/>
        <v/>
      </c>
      <c r="AD32" s="68"/>
      <c r="AE32" s="68"/>
      <c r="AF32" s="68"/>
      <c r="AG32" s="68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4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土</v>
      </c>
      <c r="C33" s="27" t="s">
        <v>4</v>
      </c>
      <c r="D33" s="52"/>
      <c r="E33" s="52"/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>
        <f t="shared" si="0"/>
        <v>0</v>
      </c>
      <c r="AD33" s="68"/>
      <c r="AE33" s="68"/>
      <c r="AF33" s="68"/>
      <c r="AG33" s="68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4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日</v>
      </c>
      <c r="C34" s="27" t="s">
        <v>4</v>
      </c>
      <c r="D34" s="52"/>
      <c r="E34" s="52"/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>
        <f t="shared" si="0"/>
        <v>0</v>
      </c>
      <c r="AD34" s="68"/>
      <c r="AE34" s="68"/>
      <c r="AF34" s="68"/>
      <c r="AG34" s="68"/>
      <c r="AJ34" s="6">
        <f t="shared" si="1"/>
        <v>0</v>
      </c>
      <c r="AK34" s="6">
        <f t="shared" si="2"/>
        <v>0</v>
      </c>
      <c r="AL34" s="7" t="b">
        <f t="shared" si="3"/>
        <v>0</v>
      </c>
      <c r="AN34" s="7">
        <f t="shared" si="4"/>
        <v>0</v>
      </c>
      <c r="AO34" s="14"/>
      <c r="AP34" s="7">
        <f t="shared" si="5"/>
        <v>0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月</v>
      </c>
      <c r="C35" s="27"/>
      <c r="D35" s="52">
        <v>0.375</v>
      </c>
      <c r="E35" s="52">
        <v>0.73958333333333337</v>
      </c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 t="str">
        <f t="shared" si="0"/>
        <v/>
      </c>
      <c r="AD35" s="68"/>
      <c r="AE35" s="68"/>
      <c r="AF35" s="68"/>
      <c r="AG35" s="68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4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火</v>
      </c>
      <c r="C36" s="27"/>
      <c r="D36" s="52">
        <v>0.375</v>
      </c>
      <c r="E36" s="52">
        <v>0.73958333333333337</v>
      </c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 t="str">
        <f t="shared" si="0"/>
        <v/>
      </c>
      <c r="AD36" s="68"/>
      <c r="AE36" s="68"/>
      <c r="AF36" s="68"/>
      <c r="AG36" s="68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4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水</v>
      </c>
      <c r="C37" s="27"/>
      <c r="D37" s="52">
        <v>0.375</v>
      </c>
      <c r="E37" s="52">
        <v>0.73958333333333337</v>
      </c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 t="str">
        <f t="shared" si="0"/>
        <v/>
      </c>
      <c r="AD37" s="68"/>
      <c r="AE37" s="68"/>
      <c r="AF37" s="68"/>
      <c r="AG37" s="68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4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木</v>
      </c>
      <c r="C38" s="27"/>
      <c r="D38" s="52">
        <v>0.375</v>
      </c>
      <c r="E38" s="52">
        <v>0.73958333333333337</v>
      </c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 t="str">
        <f t="shared" si="0"/>
        <v/>
      </c>
      <c r="AD38" s="68"/>
      <c r="AE38" s="68"/>
      <c r="AF38" s="68"/>
      <c r="AG38" s="68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4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金</v>
      </c>
      <c r="C39" s="27"/>
      <c r="D39" s="52">
        <v>0.375</v>
      </c>
      <c r="E39" s="52">
        <v>0.73958333333333337</v>
      </c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 t="str">
        <f t="shared" si="0"/>
        <v/>
      </c>
      <c r="AD39" s="68"/>
      <c r="AE39" s="68"/>
      <c r="AF39" s="68"/>
      <c r="AG39" s="68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4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土</v>
      </c>
      <c r="C40" s="27" t="s">
        <v>4</v>
      </c>
      <c r="D40" s="52"/>
      <c r="E40" s="52"/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>
        <f t="shared" si="0"/>
        <v>0</v>
      </c>
      <c r="AD40" s="68"/>
      <c r="AE40" s="68"/>
      <c r="AF40" s="68"/>
      <c r="AG40" s="68"/>
      <c r="AJ40" s="6">
        <f t="shared" si="1"/>
        <v>0</v>
      </c>
      <c r="AK40" s="6">
        <f t="shared" si="2"/>
        <v>0</v>
      </c>
      <c r="AL40" s="7" t="b">
        <f t="shared" si="3"/>
        <v>0</v>
      </c>
      <c r="AN40" s="7">
        <f t="shared" si="4"/>
        <v>0</v>
      </c>
      <c r="AO40" s="14"/>
      <c r="AP40" s="7">
        <f t="shared" si="5"/>
        <v>0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>
        <f>IF(AS25&lt;31,"",31)</f>
        <v>31</v>
      </c>
      <c r="B41" s="40" t="str">
        <f t="shared" si="9"/>
        <v>日</v>
      </c>
      <c r="C41" s="47" t="s">
        <v>4</v>
      </c>
      <c r="D41" s="53"/>
      <c r="E41" s="53"/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>
        <f t="shared" si="0"/>
        <v>0</v>
      </c>
      <c r="AD41" s="68"/>
      <c r="AE41" s="68"/>
      <c r="AF41" s="68"/>
      <c r="AG41" s="68"/>
      <c r="AJ41" s="6">
        <f t="shared" si="1"/>
        <v>0</v>
      </c>
      <c r="AK41" s="6">
        <f t="shared" si="2"/>
        <v>0</v>
      </c>
      <c r="AL41" s="7" t="b">
        <f t="shared" si="3"/>
        <v>0</v>
      </c>
      <c r="AN41" s="7">
        <f t="shared" si="4"/>
        <v>0</v>
      </c>
      <c r="AO41" s="14"/>
      <c r="AP41" s="7">
        <f t="shared" si="5"/>
        <v>0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PwYc1JbjyFuj+lXBgKIPhziUwSWl54yz8E7MRFCOIaCchI15hFCwwMAfy1KVPPnupFS9NEmw6KW0ufo6E+2LeQ==" saltValue="g13UvfwJ4U5s5Xak4S8KoQ==" spinCount="100000" sheet="1" objects="1" scenarios="1" selectLockedCells="1"/>
  <mergeCells count="124"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1:O1"/>
    <mergeCell ref="A2:O2"/>
    <mergeCell ref="A3:O3"/>
    <mergeCell ref="A5:B5"/>
    <mergeCell ref="J5:O5"/>
    <mergeCell ref="C5:E5"/>
    <mergeCell ref="F5:H5"/>
    <mergeCell ref="C6:H6"/>
    <mergeCell ref="I6:O6"/>
  </mergeCells>
  <phoneticPr fontId="1"/>
  <conditionalFormatting sqref="C11:C41">
    <cfRule type="cellIs" dxfId="2" priority="1" stopIfTrue="1" operator="notEqual">
      <formula>"勤務"</formula>
    </cfRule>
  </conditionalFormatting>
  <dataValidations xWindow="578" yWindow="1334" count="5">
    <dataValidation allowBlank="1" showInputMessage="1" sqref="AE5" xr:uid="{00000000-0002-0000-0C00-000000000000}"/>
    <dataValidation type="list" allowBlank="1" showInputMessage="1" showErrorMessage="1" sqref="B11" xr:uid="{00000000-0002-0000-0C00-000001000000}">
      <formula1>$AP$1:$AP$7</formula1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C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C00-000004000000}">
      <formula1>$AN$1:$AN$4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25 D27:E41" xr:uid="{00000000-0002-0000-0C00-000002000000}">
      <formula1>0.208333333333333</formula1>
      <formula2>0.916666666666667</formula2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9">
    <tabColor theme="8" tint="0.59999389629810485"/>
  </sheetPr>
  <dimension ref="A1:BB50"/>
  <sheetViews>
    <sheetView showGridLines="0" showZeros="0" view="pageBreakPreview" topLeftCell="A22" zoomScaleNormal="100" zoomScaleSheetLayoutView="100" workbookViewId="0">
      <selection activeCell="F31" sqref="F31:H31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  <c r="AP1" s="3" t="s">
        <v>18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38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48"/>
      <c r="K4" s="48"/>
      <c r="L4" s="48">
        <v>2021</v>
      </c>
      <c r="M4" s="48" t="s">
        <v>12</v>
      </c>
      <c r="N4" s="48">
        <v>2</v>
      </c>
      <c r="O4" s="48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39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20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21</v>
      </c>
    </row>
    <row r="7" spans="1:54" ht="8.25" customHeight="1" thickBot="1" x14ac:dyDescent="0.2">
      <c r="J7" s="14"/>
      <c r="K7" s="14"/>
      <c r="L7" s="14"/>
      <c r="AP7" s="3" t="s">
        <v>22</v>
      </c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18</v>
      </c>
      <c r="C11" s="27"/>
      <c r="D11" s="52">
        <v>0.375</v>
      </c>
      <c r="E11" s="52">
        <v>0.73958333333333337</v>
      </c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 t="str">
        <f t="shared" ref="AC11:AC41" si="0">IF(C11="","",AP11)</f>
        <v/>
      </c>
      <c r="AD11" s="68"/>
      <c r="AE11" s="68"/>
      <c r="AF11" s="68"/>
      <c r="AG11" s="68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4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火</v>
      </c>
      <c r="C12" s="27"/>
      <c r="D12" s="52">
        <v>0.375</v>
      </c>
      <c r="E12" s="52">
        <v>0.73958333333333337</v>
      </c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 t="str">
        <f t="shared" si="0"/>
        <v/>
      </c>
      <c r="AD12" s="68"/>
      <c r="AE12" s="68"/>
      <c r="AF12" s="68"/>
      <c r="AG12" s="68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4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水</v>
      </c>
      <c r="C13" s="27"/>
      <c r="D13" s="52">
        <v>0.375</v>
      </c>
      <c r="E13" s="52">
        <v>0.73958333333333337</v>
      </c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 t="str">
        <f t="shared" si="0"/>
        <v/>
      </c>
      <c r="AD13" s="68"/>
      <c r="AE13" s="68"/>
      <c r="AF13" s="68"/>
      <c r="AG13" s="68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4"/>
      <c r="AN13" s="7">
        <f t="shared" si="4"/>
        <v>4.1666666666666664E-2</v>
      </c>
      <c r="AO13" s="14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木</v>
      </c>
      <c r="C14" s="27"/>
      <c r="D14" s="52">
        <v>0.375</v>
      </c>
      <c r="E14" s="52">
        <v>0.73958333333333337</v>
      </c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 t="str">
        <f t="shared" si="0"/>
        <v/>
      </c>
      <c r="AD14" s="68"/>
      <c r="AE14" s="68"/>
      <c r="AF14" s="68"/>
      <c r="AG14" s="68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4"/>
      <c r="AN14" s="7">
        <f t="shared" si="4"/>
        <v>4.1666666666666664E-2</v>
      </c>
      <c r="AO14" s="14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金</v>
      </c>
      <c r="C15" s="27"/>
      <c r="D15" s="52">
        <v>0.375</v>
      </c>
      <c r="E15" s="52">
        <v>0.73958333333333337</v>
      </c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 t="str">
        <f t="shared" si="0"/>
        <v/>
      </c>
      <c r="AD15" s="68"/>
      <c r="AE15" s="68"/>
      <c r="AF15" s="68"/>
      <c r="AG15" s="68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4"/>
      <c r="AN15" s="7">
        <f t="shared" si="4"/>
        <v>4.1666666666666664E-2</v>
      </c>
      <c r="AO15" s="14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土</v>
      </c>
      <c r="C16" s="27" t="s">
        <v>4</v>
      </c>
      <c r="D16" s="52"/>
      <c r="E16" s="52"/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>
        <f t="shared" si="0"/>
        <v>0</v>
      </c>
      <c r="AD16" s="68"/>
      <c r="AE16" s="68"/>
      <c r="AF16" s="68"/>
      <c r="AG16" s="68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4"/>
      <c r="AN16" s="7">
        <f t="shared" si="4"/>
        <v>0</v>
      </c>
      <c r="AO16" s="14"/>
      <c r="AP16" s="7">
        <f t="shared" si="5"/>
        <v>0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日</v>
      </c>
      <c r="C17" s="27" t="s">
        <v>4</v>
      </c>
      <c r="D17" s="52"/>
      <c r="E17" s="52"/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>
        <f t="shared" si="0"/>
        <v>0</v>
      </c>
      <c r="AD17" s="68"/>
      <c r="AE17" s="68"/>
      <c r="AF17" s="68"/>
      <c r="AG17" s="68"/>
      <c r="AJ17" s="6">
        <f t="shared" si="1"/>
        <v>0</v>
      </c>
      <c r="AK17" s="6">
        <f t="shared" si="2"/>
        <v>0</v>
      </c>
      <c r="AL17" s="7" t="b">
        <f t="shared" si="3"/>
        <v>0</v>
      </c>
      <c r="AM17" s="14"/>
      <c r="AN17" s="7">
        <f t="shared" si="4"/>
        <v>0</v>
      </c>
      <c r="AO17" s="14"/>
      <c r="AP17" s="7">
        <f t="shared" si="5"/>
        <v>0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月</v>
      </c>
      <c r="C18" s="27"/>
      <c r="D18" s="52">
        <v>0.375</v>
      </c>
      <c r="E18" s="52">
        <v>0.73958333333333337</v>
      </c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 t="str">
        <f t="shared" si="0"/>
        <v/>
      </c>
      <c r="AD18" s="68"/>
      <c r="AE18" s="68"/>
      <c r="AF18" s="68"/>
      <c r="AG18" s="68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4"/>
      <c r="AN18" s="7">
        <f t="shared" si="4"/>
        <v>4.1666666666666664E-2</v>
      </c>
      <c r="AO18" s="14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火</v>
      </c>
      <c r="C19" s="27"/>
      <c r="D19" s="52">
        <v>0.375</v>
      </c>
      <c r="E19" s="52">
        <v>0.73958333333333337</v>
      </c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 t="str">
        <f t="shared" si="0"/>
        <v/>
      </c>
      <c r="AD19" s="68"/>
      <c r="AE19" s="68"/>
      <c r="AF19" s="68"/>
      <c r="AG19" s="68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4"/>
      <c r="AN19" s="7">
        <f t="shared" si="4"/>
        <v>4.1666666666666664E-2</v>
      </c>
      <c r="AO19" s="14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水</v>
      </c>
      <c r="C20" s="27"/>
      <c r="D20" s="52">
        <v>0.375</v>
      </c>
      <c r="E20" s="52">
        <v>0.73958333333333337</v>
      </c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 t="str">
        <f t="shared" si="0"/>
        <v/>
      </c>
      <c r="AD20" s="68"/>
      <c r="AE20" s="68"/>
      <c r="AF20" s="68"/>
      <c r="AG20" s="68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4"/>
      <c r="AN20" s="7">
        <f t="shared" si="4"/>
        <v>4.1666666666666664E-2</v>
      </c>
      <c r="AO20" s="14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木</v>
      </c>
      <c r="C21" s="27" t="s">
        <v>9</v>
      </c>
      <c r="D21" s="52"/>
      <c r="E21" s="52"/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>
        <f t="shared" si="0"/>
        <v>0</v>
      </c>
      <c r="AD21" s="68"/>
      <c r="AE21" s="68"/>
      <c r="AF21" s="68"/>
      <c r="AG21" s="68"/>
      <c r="AJ21" s="6">
        <f t="shared" si="1"/>
        <v>0</v>
      </c>
      <c r="AK21" s="6">
        <f t="shared" si="2"/>
        <v>0</v>
      </c>
      <c r="AL21" s="7" t="b">
        <f t="shared" si="3"/>
        <v>0</v>
      </c>
      <c r="AM21" s="14"/>
      <c r="AN21" s="7">
        <f t="shared" si="4"/>
        <v>0</v>
      </c>
      <c r="AO21" s="14"/>
      <c r="AP21" s="7">
        <f t="shared" si="5"/>
        <v>0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金</v>
      </c>
      <c r="C22" s="27"/>
      <c r="D22" s="52">
        <v>0.375</v>
      </c>
      <c r="E22" s="52">
        <v>0.73958333333333337</v>
      </c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 t="str">
        <f t="shared" si="0"/>
        <v/>
      </c>
      <c r="AD22" s="68"/>
      <c r="AE22" s="68"/>
      <c r="AF22" s="68"/>
      <c r="AG22" s="68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4"/>
      <c r="AN22" s="7">
        <f t="shared" si="4"/>
        <v>4.1666666666666664E-2</v>
      </c>
      <c r="AO22" s="14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土</v>
      </c>
      <c r="C23" s="27" t="s">
        <v>4</v>
      </c>
      <c r="D23" s="52"/>
      <c r="E23" s="52"/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>
        <f t="shared" si="0"/>
        <v>0</v>
      </c>
      <c r="AD23" s="68"/>
      <c r="AE23" s="68"/>
      <c r="AF23" s="68"/>
      <c r="AG23" s="68"/>
      <c r="AJ23" s="6">
        <f t="shared" si="1"/>
        <v>0</v>
      </c>
      <c r="AK23" s="6">
        <f t="shared" si="2"/>
        <v>0</v>
      </c>
      <c r="AL23" s="7" t="b">
        <f t="shared" si="3"/>
        <v>0</v>
      </c>
      <c r="AM23" s="14"/>
      <c r="AN23" s="7">
        <f t="shared" si="4"/>
        <v>0</v>
      </c>
      <c r="AO23" s="14"/>
      <c r="AP23" s="7">
        <f t="shared" si="5"/>
        <v>0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日</v>
      </c>
      <c r="C24" s="27" t="s">
        <v>4</v>
      </c>
      <c r="D24" s="52"/>
      <c r="E24" s="52"/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>
        <f t="shared" si="0"/>
        <v>0</v>
      </c>
      <c r="AD24" s="68"/>
      <c r="AE24" s="68"/>
      <c r="AF24" s="68"/>
      <c r="AG24" s="68"/>
      <c r="AJ24" s="6">
        <f t="shared" si="1"/>
        <v>0</v>
      </c>
      <c r="AK24" s="6">
        <f t="shared" si="2"/>
        <v>0</v>
      </c>
      <c r="AL24" s="7" t="b">
        <f t="shared" si="3"/>
        <v>0</v>
      </c>
      <c r="AM24" s="14"/>
      <c r="AN24" s="7">
        <f t="shared" si="4"/>
        <v>0</v>
      </c>
      <c r="AO24" s="14"/>
      <c r="AP24" s="7">
        <f t="shared" si="5"/>
        <v>0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月</v>
      </c>
      <c r="C25" s="27"/>
      <c r="D25" s="52">
        <v>0.375</v>
      </c>
      <c r="E25" s="52">
        <v>0.73958333333333337</v>
      </c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 t="str">
        <f t="shared" si="0"/>
        <v/>
      </c>
      <c r="AD25" s="68"/>
      <c r="AE25" s="68"/>
      <c r="AF25" s="68"/>
      <c r="AG25" s="68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4"/>
      <c r="AN25" s="7">
        <f t="shared" si="4"/>
        <v>4.1666666666666664E-2</v>
      </c>
      <c r="AO25" s="14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78">
        <f>IF(N4="","",VLOOKUP(N4,AS12:AT23,2))</f>
        <v>29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火</v>
      </c>
      <c r="C26" s="27"/>
      <c r="D26" s="52">
        <v>0.375</v>
      </c>
      <c r="E26" s="52">
        <v>0.73958333333333337</v>
      </c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 t="str">
        <f t="shared" si="0"/>
        <v/>
      </c>
      <c r="AD26" s="68"/>
      <c r="AE26" s="68"/>
      <c r="AF26" s="68"/>
      <c r="AG26" s="68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4"/>
      <c r="AN26" s="7">
        <f t="shared" si="4"/>
        <v>4.1666666666666664E-2</v>
      </c>
      <c r="AO26" s="14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水</v>
      </c>
      <c r="C27" s="27"/>
      <c r="D27" s="52">
        <v>0.375</v>
      </c>
      <c r="E27" s="52">
        <v>0.73958333333333337</v>
      </c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 t="str">
        <f t="shared" si="0"/>
        <v/>
      </c>
      <c r="AD27" s="68"/>
      <c r="AE27" s="68"/>
      <c r="AF27" s="68"/>
      <c r="AG27" s="68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4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木</v>
      </c>
      <c r="C28" s="27"/>
      <c r="D28" s="52">
        <v>0.375</v>
      </c>
      <c r="E28" s="52">
        <v>0.73958333333333337</v>
      </c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 t="str">
        <f t="shared" si="0"/>
        <v/>
      </c>
      <c r="AD28" s="68"/>
      <c r="AE28" s="68"/>
      <c r="AF28" s="68"/>
      <c r="AG28" s="68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4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金</v>
      </c>
      <c r="C29" s="27"/>
      <c r="D29" s="52">
        <v>0.375</v>
      </c>
      <c r="E29" s="52">
        <v>0.73958333333333337</v>
      </c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 t="str">
        <f t="shared" si="0"/>
        <v/>
      </c>
      <c r="AD29" s="68"/>
      <c r="AE29" s="68"/>
      <c r="AF29" s="68"/>
      <c r="AG29" s="68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4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土</v>
      </c>
      <c r="C30" s="27" t="s">
        <v>4</v>
      </c>
      <c r="D30" s="52"/>
      <c r="E30" s="52"/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>
        <f t="shared" si="0"/>
        <v>0</v>
      </c>
      <c r="AD30" s="68"/>
      <c r="AE30" s="68"/>
      <c r="AF30" s="68"/>
      <c r="AG30" s="68"/>
      <c r="AJ30" s="6">
        <f t="shared" si="1"/>
        <v>0</v>
      </c>
      <c r="AK30" s="6">
        <f t="shared" si="2"/>
        <v>0</v>
      </c>
      <c r="AL30" s="7" t="b">
        <f t="shared" si="3"/>
        <v>0</v>
      </c>
      <c r="AN30" s="7">
        <f t="shared" si="4"/>
        <v>0</v>
      </c>
      <c r="AO30" s="14"/>
      <c r="AP30" s="7">
        <f t="shared" si="5"/>
        <v>0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日</v>
      </c>
      <c r="C31" s="27" t="s">
        <v>4</v>
      </c>
      <c r="D31" s="52"/>
      <c r="E31" s="52"/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>
        <f t="shared" si="0"/>
        <v>0</v>
      </c>
      <c r="AD31" s="68"/>
      <c r="AE31" s="68"/>
      <c r="AF31" s="68"/>
      <c r="AG31" s="68"/>
      <c r="AJ31" s="6">
        <f t="shared" si="1"/>
        <v>0</v>
      </c>
      <c r="AK31" s="6">
        <f t="shared" si="2"/>
        <v>0</v>
      </c>
      <c r="AL31" s="7" t="b">
        <f t="shared" si="3"/>
        <v>0</v>
      </c>
      <c r="AN31" s="7">
        <f t="shared" si="4"/>
        <v>0</v>
      </c>
      <c r="AO31" s="14"/>
      <c r="AP31" s="7">
        <f t="shared" si="5"/>
        <v>0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月</v>
      </c>
      <c r="C32" s="27"/>
      <c r="D32" s="52">
        <v>0.375</v>
      </c>
      <c r="E32" s="52">
        <v>0.73958333333333337</v>
      </c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 t="str">
        <f t="shared" si="0"/>
        <v/>
      </c>
      <c r="AD32" s="68"/>
      <c r="AE32" s="68"/>
      <c r="AF32" s="68"/>
      <c r="AG32" s="68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4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火</v>
      </c>
      <c r="C33" s="27" t="s">
        <v>9</v>
      </c>
      <c r="D33" s="52"/>
      <c r="E33" s="52"/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>
        <f t="shared" si="0"/>
        <v>0</v>
      </c>
      <c r="AD33" s="68"/>
      <c r="AE33" s="68"/>
      <c r="AF33" s="68"/>
      <c r="AG33" s="68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4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水</v>
      </c>
      <c r="C34" s="27"/>
      <c r="D34" s="52">
        <v>0.375</v>
      </c>
      <c r="E34" s="52">
        <v>0.73958333333333337</v>
      </c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 t="str">
        <f t="shared" si="0"/>
        <v/>
      </c>
      <c r="AD34" s="68"/>
      <c r="AE34" s="68"/>
      <c r="AF34" s="68"/>
      <c r="AG34" s="68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4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木</v>
      </c>
      <c r="C35" s="27"/>
      <c r="D35" s="52">
        <v>0.375</v>
      </c>
      <c r="E35" s="52">
        <v>0.73958333333333337</v>
      </c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 t="str">
        <f t="shared" si="0"/>
        <v/>
      </c>
      <c r="AD35" s="68"/>
      <c r="AE35" s="68"/>
      <c r="AF35" s="68"/>
      <c r="AG35" s="68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4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金</v>
      </c>
      <c r="C36" s="27"/>
      <c r="D36" s="52">
        <v>0.375</v>
      </c>
      <c r="E36" s="52">
        <v>0.73958333333333337</v>
      </c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 t="str">
        <f t="shared" si="0"/>
        <v/>
      </c>
      <c r="AD36" s="68"/>
      <c r="AE36" s="68"/>
      <c r="AF36" s="68"/>
      <c r="AG36" s="68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4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土</v>
      </c>
      <c r="C37" s="27" t="s">
        <v>4</v>
      </c>
      <c r="D37" s="52">
        <v>0.375</v>
      </c>
      <c r="E37" s="52">
        <v>0.73958333333333337</v>
      </c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>
        <f t="shared" si="0"/>
        <v>0</v>
      </c>
      <c r="AD37" s="68"/>
      <c r="AE37" s="68"/>
      <c r="AF37" s="68"/>
      <c r="AG37" s="68"/>
      <c r="AJ37" s="6">
        <f t="shared" si="1"/>
        <v>0</v>
      </c>
      <c r="AK37" s="6">
        <f t="shared" si="2"/>
        <v>0</v>
      </c>
      <c r="AL37" s="7" t="b">
        <f t="shared" si="3"/>
        <v>0</v>
      </c>
      <c r="AN37" s="7">
        <f t="shared" si="4"/>
        <v>0</v>
      </c>
      <c r="AO37" s="14"/>
      <c r="AP37" s="7">
        <f t="shared" si="5"/>
        <v>0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日</v>
      </c>
      <c r="C38" s="27" t="s">
        <v>4</v>
      </c>
      <c r="D38" s="52">
        <v>0.375</v>
      </c>
      <c r="E38" s="52">
        <v>0.73958333333333337</v>
      </c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>
        <f t="shared" si="0"/>
        <v>0</v>
      </c>
      <c r="AD38" s="68"/>
      <c r="AE38" s="68"/>
      <c r="AF38" s="68"/>
      <c r="AG38" s="68"/>
      <c r="AJ38" s="6">
        <f t="shared" si="1"/>
        <v>0</v>
      </c>
      <c r="AK38" s="6">
        <f t="shared" si="2"/>
        <v>0</v>
      </c>
      <c r="AL38" s="7" t="b">
        <f t="shared" si="3"/>
        <v>0</v>
      </c>
      <c r="AN38" s="7">
        <f t="shared" si="4"/>
        <v>0</v>
      </c>
      <c r="AO38" s="14"/>
      <c r="AP38" s="7">
        <f t="shared" si="5"/>
        <v>0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月</v>
      </c>
      <c r="C39" s="27"/>
      <c r="D39" s="52"/>
      <c r="E39" s="52"/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 t="str">
        <f t="shared" si="0"/>
        <v/>
      </c>
      <c r="AD39" s="68"/>
      <c r="AE39" s="68"/>
      <c r="AF39" s="68"/>
      <c r="AG39" s="68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4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 t="str">
        <f>IF(AS25&lt;30,"",30)</f>
        <v/>
      </c>
      <c r="B40" s="39" t="str">
        <f t="shared" si="9"/>
        <v>火</v>
      </c>
      <c r="C40" s="27"/>
      <c r="D40" s="52"/>
      <c r="E40" s="52"/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 t="str">
        <f t="shared" si="0"/>
        <v/>
      </c>
      <c r="AD40" s="68"/>
      <c r="AE40" s="68"/>
      <c r="AF40" s="68"/>
      <c r="AG40" s="68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4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 t="str">
        <f>IF(AS25&lt;31,"",31)</f>
        <v/>
      </c>
      <c r="B41" s="40" t="str">
        <f t="shared" si="9"/>
        <v>水</v>
      </c>
      <c r="C41" s="47"/>
      <c r="D41" s="53"/>
      <c r="E41" s="53"/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 t="str">
        <f t="shared" si="0"/>
        <v/>
      </c>
      <c r="AD41" s="68"/>
      <c r="AE41" s="68"/>
      <c r="AF41" s="68"/>
      <c r="AG41" s="68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4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M4u5RjAQ2X0FXWc2BDYTmOE2MgbwRqysdYwkwxXoUkvpMEZp0w+VcF+TR3cGaldd237D+vXhpEOV3X5PI8dVHQ==" saltValue="+7gofGR8lYOoHsx+V6U9Fg==" spinCount="100000" sheet="1" objects="1" scenarios="1" selectLockedCells="1"/>
  <mergeCells count="124"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1:O1"/>
    <mergeCell ref="A2:O2"/>
    <mergeCell ref="A3:O3"/>
    <mergeCell ref="A5:B5"/>
    <mergeCell ref="J5:O5"/>
    <mergeCell ref="C5:E5"/>
    <mergeCell ref="F5:H5"/>
    <mergeCell ref="C6:H6"/>
    <mergeCell ref="I6:O6"/>
  </mergeCells>
  <phoneticPr fontId="1"/>
  <conditionalFormatting sqref="C11:C41">
    <cfRule type="cellIs" dxfId="1" priority="1" stopIfTrue="1" operator="notEqual">
      <formula>"勤務"</formula>
    </cfRule>
  </conditionalFormatting>
  <dataValidations count="5">
    <dataValidation type="list" allowBlank="1" showInputMessage="1" showErrorMessage="1" sqref="B11" xr:uid="{00000000-0002-0000-0D00-000000000000}">
      <formula1>$AP$1:$AP$7</formula1>
    </dataValidation>
    <dataValidation allowBlank="1" showInputMessage="1" sqref="AE5" xr:uid="{00000000-0002-0000-0D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D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D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D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0">
    <tabColor theme="8" tint="0.59999389629810485"/>
  </sheetPr>
  <dimension ref="A1:BB50"/>
  <sheetViews>
    <sheetView showGridLines="0" showZeros="0" view="pageBreakPreview" topLeftCell="A31" zoomScaleNormal="100" zoomScaleSheetLayoutView="100" workbookViewId="0">
      <selection activeCell="F39" sqref="F39:H39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  <c r="AP1" s="3" t="s">
        <v>18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38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48"/>
      <c r="K4" s="48"/>
      <c r="L4" s="48">
        <v>2021</v>
      </c>
      <c r="M4" s="48" t="s">
        <v>12</v>
      </c>
      <c r="N4" s="48">
        <v>3</v>
      </c>
      <c r="O4" s="48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39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20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21</v>
      </c>
    </row>
    <row r="7" spans="1:54" ht="8.25" customHeight="1" thickBot="1" x14ac:dyDescent="0.2">
      <c r="J7" s="14"/>
      <c r="K7" s="14"/>
      <c r="L7" s="14"/>
      <c r="AP7" s="3" t="s">
        <v>22</v>
      </c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18</v>
      </c>
      <c r="C11" s="27"/>
      <c r="D11" s="52">
        <v>0.375</v>
      </c>
      <c r="E11" s="52">
        <v>0.73958333333333337</v>
      </c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 t="str">
        <f t="shared" ref="AC11:AC41" si="0">IF(C11="","",AP11)</f>
        <v/>
      </c>
      <c r="AD11" s="68"/>
      <c r="AE11" s="68"/>
      <c r="AF11" s="68"/>
      <c r="AG11" s="68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4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火</v>
      </c>
      <c r="C12" s="27"/>
      <c r="D12" s="52">
        <v>0.375</v>
      </c>
      <c r="E12" s="52">
        <v>0.73958333333333337</v>
      </c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 t="str">
        <f t="shared" si="0"/>
        <v/>
      </c>
      <c r="AD12" s="68"/>
      <c r="AE12" s="68"/>
      <c r="AF12" s="68"/>
      <c r="AG12" s="68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4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水</v>
      </c>
      <c r="C13" s="27"/>
      <c r="D13" s="52">
        <v>0.375</v>
      </c>
      <c r="E13" s="52">
        <v>0.73958333333333337</v>
      </c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 t="str">
        <f t="shared" si="0"/>
        <v/>
      </c>
      <c r="AD13" s="68"/>
      <c r="AE13" s="68"/>
      <c r="AF13" s="68"/>
      <c r="AG13" s="68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4"/>
      <c r="AN13" s="7">
        <f t="shared" si="4"/>
        <v>4.1666666666666664E-2</v>
      </c>
      <c r="AO13" s="14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木</v>
      </c>
      <c r="C14" s="27"/>
      <c r="D14" s="52">
        <v>0.375</v>
      </c>
      <c r="E14" s="52">
        <v>0.73958333333333337</v>
      </c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 t="str">
        <f t="shared" si="0"/>
        <v/>
      </c>
      <c r="AD14" s="68"/>
      <c r="AE14" s="68"/>
      <c r="AF14" s="68"/>
      <c r="AG14" s="68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4"/>
      <c r="AN14" s="7">
        <f t="shared" si="4"/>
        <v>4.1666666666666664E-2</v>
      </c>
      <c r="AO14" s="14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金</v>
      </c>
      <c r="C15" s="27"/>
      <c r="D15" s="52">
        <v>0.375</v>
      </c>
      <c r="E15" s="52">
        <v>0.73958333333333337</v>
      </c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 t="str">
        <f t="shared" si="0"/>
        <v/>
      </c>
      <c r="AD15" s="68"/>
      <c r="AE15" s="68"/>
      <c r="AF15" s="68"/>
      <c r="AG15" s="68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4"/>
      <c r="AN15" s="7">
        <f t="shared" si="4"/>
        <v>4.1666666666666664E-2</v>
      </c>
      <c r="AO15" s="14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土</v>
      </c>
      <c r="C16" s="27" t="s">
        <v>4</v>
      </c>
      <c r="D16" s="52"/>
      <c r="E16" s="52"/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>
        <f t="shared" si="0"/>
        <v>0</v>
      </c>
      <c r="AD16" s="68"/>
      <c r="AE16" s="68"/>
      <c r="AF16" s="68"/>
      <c r="AG16" s="68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4"/>
      <c r="AN16" s="7">
        <f t="shared" si="4"/>
        <v>0</v>
      </c>
      <c r="AO16" s="14"/>
      <c r="AP16" s="7">
        <f t="shared" si="5"/>
        <v>0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日</v>
      </c>
      <c r="C17" s="27" t="s">
        <v>4</v>
      </c>
      <c r="D17" s="52"/>
      <c r="E17" s="52"/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>
        <f t="shared" si="0"/>
        <v>0</v>
      </c>
      <c r="AD17" s="68"/>
      <c r="AE17" s="68"/>
      <c r="AF17" s="68"/>
      <c r="AG17" s="68"/>
      <c r="AJ17" s="6">
        <f t="shared" si="1"/>
        <v>0</v>
      </c>
      <c r="AK17" s="6">
        <f t="shared" si="2"/>
        <v>0</v>
      </c>
      <c r="AL17" s="7" t="b">
        <f t="shared" si="3"/>
        <v>0</v>
      </c>
      <c r="AM17" s="14"/>
      <c r="AN17" s="7">
        <f t="shared" si="4"/>
        <v>0</v>
      </c>
      <c r="AO17" s="14"/>
      <c r="AP17" s="7">
        <f t="shared" si="5"/>
        <v>0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月</v>
      </c>
      <c r="C18" s="27"/>
      <c r="D18" s="52">
        <v>0.375</v>
      </c>
      <c r="E18" s="52">
        <v>0.73958333333333337</v>
      </c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 t="str">
        <f t="shared" si="0"/>
        <v/>
      </c>
      <c r="AD18" s="68"/>
      <c r="AE18" s="68"/>
      <c r="AF18" s="68"/>
      <c r="AG18" s="68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4"/>
      <c r="AN18" s="7">
        <f t="shared" si="4"/>
        <v>4.1666666666666664E-2</v>
      </c>
      <c r="AO18" s="14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火</v>
      </c>
      <c r="C19" s="27"/>
      <c r="D19" s="52">
        <v>0.375</v>
      </c>
      <c r="E19" s="52">
        <v>0.73958333333333337</v>
      </c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 t="str">
        <f t="shared" si="0"/>
        <v/>
      </c>
      <c r="AD19" s="68"/>
      <c r="AE19" s="68"/>
      <c r="AF19" s="68"/>
      <c r="AG19" s="68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4"/>
      <c r="AN19" s="7">
        <f t="shared" si="4"/>
        <v>4.1666666666666664E-2</v>
      </c>
      <c r="AO19" s="14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水</v>
      </c>
      <c r="C20" s="27"/>
      <c r="D20" s="52">
        <v>0.375</v>
      </c>
      <c r="E20" s="52">
        <v>0.73958333333333337</v>
      </c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 t="str">
        <f t="shared" si="0"/>
        <v/>
      </c>
      <c r="AD20" s="68"/>
      <c r="AE20" s="68"/>
      <c r="AF20" s="68"/>
      <c r="AG20" s="68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4"/>
      <c r="AN20" s="7">
        <f t="shared" si="4"/>
        <v>4.1666666666666664E-2</v>
      </c>
      <c r="AO20" s="14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木</v>
      </c>
      <c r="C21" s="27"/>
      <c r="D21" s="52">
        <v>0.375</v>
      </c>
      <c r="E21" s="52">
        <v>0.73958333333333337</v>
      </c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 t="str">
        <f t="shared" si="0"/>
        <v/>
      </c>
      <c r="AD21" s="68"/>
      <c r="AE21" s="68"/>
      <c r="AF21" s="68"/>
      <c r="AG21" s="68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4"/>
      <c r="AN21" s="7">
        <f t="shared" si="4"/>
        <v>4.1666666666666664E-2</v>
      </c>
      <c r="AO21" s="14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金</v>
      </c>
      <c r="C22" s="27"/>
      <c r="D22" s="52">
        <v>0.375</v>
      </c>
      <c r="E22" s="52">
        <v>0.73958333333333337</v>
      </c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 t="str">
        <f t="shared" si="0"/>
        <v/>
      </c>
      <c r="AD22" s="68"/>
      <c r="AE22" s="68"/>
      <c r="AF22" s="68"/>
      <c r="AG22" s="68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4"/>
      <c r="AN22" s="7">
        <f t="shared" si="4"/>
        <v>4.1666666666666664E-2</v>
      </c>
      <c r="AO22" s="14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土</v>
      </c>
      <c r="C23" s="27" t="s">
        <v>4</v>
      </c>
      <c r="D23" s="52"/>
      <c r="E23" s="52"/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>
        <f t="shared" si="0"/>
        <v>0</v>
      </c>
      <c r="AD23" s="68"/>
      <c r="AE23" s="68"/>
      <c r="AF23" s="68"/>
      <c r="AG23" s="68"/>
      <c r="AJ23" s="6">
        <f t="shared" si="1"/>
        <v>0</v>
      </c>
      <c r="AK23" s="6">
        <f t="shared" si="2"/>
        <v>0</v>
      </c>
      <c r="AL23" s="7" t="b">
        <f t="shared" si="3"/>
        <v>0</v>
      </c>
      <c r="AM23" s="14"/>
      <c r="AN23" s="7">
        <f t="shared" si="4"/>
        <v>0</v>
      </c>
      <c r="AO23" s="14"/>
      <c r="AP23" s="7">
        <f t="shared" si="5"/>
        <v>0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日</v>
      </c>
      <c r="C24" s="27" t="s">
        <v>4</v>
      </c>
      <c r="D24" s="52"/>
      <c r="E24" s="52"/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>
        <f t="shared" si="0"/>
        <v>0</v>
      </c>
      <c r="AD24" s="68"/>
      <c r="AE24" s="68"/>
      <c r="AF24" s="68"/>
      <c r="AG24" s="68"/>
      <c r="AJ24" s="6">
        <f t="shared" si="1"/>
        <v>0</v>
      </c>
      <c r="AK24" s="6">
        <f t="shared" si="2"/>
        <v>0</v>
      </c>
      <c r="AL24" s="7" t="b">
        <f t="shared" si="3"/>
        <v>0</v>
      </c>
      <c r="AM24" s="14"/>
      <c r="AN24" s="7">
        <f t="shared" si="4"/>
        <v>0</v>
      </c>
      <c r="AO24" s="14"/>
      <c r="AP24" s="7">
        <f t="shared" si="5"/>
        <v>0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月</v>
      </c>
      <c r="C25" s="27"/>
      <c r="D25" s="52">
        <v>0.375</v>
      </c>
      <c r="E25" s="52">
        <v>0.73958333333333337</v>
      </c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 t="str">
        <f t="shared" si="0"/>
        <v/>
      </c>
      <c r="AD25" s="68"/>
      <c r="AE25" s="68"/>
      <c r="AF25" s="68"/>
      <c r="AG25" s="68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4"/>
      <c r="AN25" s="7">
        <f t="shared" si="4"/>
        <v>4.1666666666666664E-2</v>
      </c>
      <c r="AO25" s="14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78">
        <f>IF(N4="","",VLOOKUP(N4,AS12:AT23,2))</f>
        <v>31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火</v>
      </c>
      <c r="C26" s="27"/>
      <c r="D26" s="52">
        <v>0.375</v>
      </c>
      <c r="E26" s="52">
        <v>0.73958333333333337</v>
      </c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 t="str">
        <f t="shared" si="0"/>
        <v/>
      </c>
      <c r="AD26" s="68"/>
      <c r="AE26" s="68"/>
      <c r="AF26" s="68"/>
      <c r="AG26" s="68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4"/>
      <c r="AN26" s="7">
        <f t="shared" si="4"/>
        <v>4.1666666666666664E-2</v>
      </c>
      <c r="AO26" s="14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水</v>
      </c>
      <c r="C27" s="27"/>
      <c r="D27" s="52">
        <v>0.375</v>
      </c>
      <c r="E27" s="52">
        <v>0.73958333333333337</v>
      </c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 t="str">
        <f t="shared" si="0"/>
        <v/>
      </c>
      <c r="AD27" s="68"/>
      <c r="AE27" s="68"/>
      <c r="AF27" s="68"/>
      <c r="AG27" s="68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4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木</v>
      </c>
      <c r="C28" s="27"/>
      <c r="D28" s="52">
        <v>0.375</v>
      </c>
      <c r="E28" s="52">
        <v>0.73958333333333337</v>
      </c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 t="str">
        <f t="shared" si="0"/>
        <v/>
      </c>
      <c r="AD28" s="68"/>
      <c r="AE28" s="68"/>
      <c r="AF28" s="68"/>
      <c r="AG28" s="68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4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金</v>
      </c>
      <c r="C29" s="27"/>
      <c r="D29" s="52">
        <v>0.375</v>
      </c>
      <c r="E29" s="52">
        <v>0.73958333333333337</v>
      </c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 t="str">
        <f t="shared" si="0"/>
        <v/>
      </c>
      <c r="AD29" s="68"/>
      <c r="AE29" s="68"/>
      <c r="AF29" s="68"/>
      <c r="AG29" s="68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4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土</v>
      </c>
      <c r="C30" s="27" t="s">
        <v>4</v>
      </c>
      <c r="D30" s="52"/>
      <c r="E30" s="52"/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>
        <f t="shared" si="0"/>
        <v>0</v>
      </c>
      <c r="AD30" s="68"/>
      <c r="AE30" s="68"/>
      <c r="AF30" s="68"/>
      <c r="AG30" s="68"/>
      <c r="AJ30" s="6">
        <f t="shared" si="1"/>
        <v>0</v>
      </c>
      <c r="AK30" s="6">
        <f t="shared" si="2"/>
        <v>0</v>
      </c>
      <c r="AL30" s="7" t="b">
        <f t="shared" si="3"/>
        <v>0</v>
      </c>
      <c r="AN30" s="7">
        <f t="shared" si="4"/>
        <v>0</v>
      </c>
      <c r="AO30" s="14"/>
      <c r="AP30" s="7">
        <f t="shared" si="5"/>
        <v>0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日</v>
      </c>
      <c r="C31" s="27" t="s">
        <v>4</v>
      </c>
      <c r="D31" s="52"/>
      <c r="E31" s="52"/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>
        <f t="shared" si="0"/>
        <v>0</v>
      </c>
      <c r="AD31" s="68"/>
      <c r="AE31" s="68"/>
      <c r="AF31" s="68"/>
      <c r="AG31" s="68"/>
      <c r="AJ31" s="6">
        <f t="shared" si="1"/>
        <v>0</v>
      </c>
      <c r="AK31" s="6">
        <f t="shared" si="2"/>
        <v>0</v>
      </c>
      <c r="AL31" s="7" t="b">
        <f t="shared" si="3"/>
        <v>0</v>
      </c>
      <c r="AN31" s="7">
        <f t="shared" si="4"/>
        <v>0</v>
      </c>
      <c r="AO31" s="14"/>
      <c r="AP31" s="7">
        <f t="shared" si="5"/>
        <v>0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月</v>
      </c>
      <c r="C32" s="27"/>
      <c r="D32" s="52">
        <v>0.375</v>
      </c>
      <c r="E32" s="52">
        <v>0.73958333333333337</v>
      </c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 t="str">
        <f t="shared" si="0"/>
        <v/>
      </c>
      <c r="AD32" s="68"/>
      <c r="AE32" s="68"/>
      <c r="AF32" s="68"/>
      <c r="AG32" s="68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4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火</v>
      </c>
      <c r="C33" s="27"/>
      <c r="D33" s="52">
        <v>0.375</v>
      </c>
      <c r="E33" s="52">
        <v>0.73958333333333337</v>
      </c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 t="str">
        <f t="shared" si="0"/>
        <v/>
      </c>
      <c r="AD33" s="68"/>
      <c r="AE33" s="68"/>
      <c r="AF33" s="68"/>
      <c r="AG33" s="68"/>
      <c r="AJ33" s="6" t="str">
        <f t="shared" si="1"/>
        <v/>
      </c>
      <c r="AK33" s="6" t="str">
        <f t="shared" si="2"/>
        <v/>
      </c>
      <c r="AL33" s="7" t="b">
        <f t="shared" si="3"/>
        <v>0</v>
      </c>
      <c r="AN33" s="7">
        <f t="shared" si="4"/>
        <v>4.1666666666666664E-2</v>
      </c>
      <c r="AO33" s="14"/>
      <c r="AP33" s="7">
        <f t="shared" si="5"/>
        <v>-4.1666666666666664E-2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水</v>
      </c>
      <c r="C34" s="27"/>
      <c r="D34" s="52">
        <v>0.375</v>
      </c>
      <c r="E34" s="52">
        <v>0.73958333333333337</v>
      </c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 t="str">
        <f t="shared" si="0"/>
        <v/>
      </c>
      <c r="AD34" s="68"/>
      <c r="AE34" s="68"/>
      <c r="AF34" s="68"/>
      <c r="AG34" s="68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4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木</v>
      </c>
      <c r="C35" s="27"/>
      <c r="D35" s="52">
        <v>0.375</v>
      </c>
      <c r="E35" s="52">
        <v>0.73958333333333337</v>
      </c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 t="str">
        <f t="shared" si="0"/>
        <v/>
      </c>
      <c r="AD35" s="68"/>
      <c r="AE35" s="68"/>
      <c r="AF35" s="68"/>
      <c r="AG35" s="68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4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金</v>
      </c>
      <c r="C36" s="27"/>
      <c r="D36" s="52">
        <v>0.375</v>
      </c>
      <c r="E36" s="52">
        <v>0.73958333333333337</v>
      </c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 t="str">
        <f t="shared" si="0"/>
        <v/>
      </c>
      <c r="AD36" s="68"/>
      <c r="AE36" s="68"/>
      <c r="AF36" s="68"/>
      <c r="AG36" s="68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4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土</v>
      </c>
      <c r="C37" s="27" t="s">
        <v>4</v>
      </c>
      <c r="D37" s="52"/>
      <c r="E37" s="52"/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>
        <f t="shared" si="0"/>
        <v>0</v>
      </c>
      <c r="AD37" s="68"/>
      <c r="AE37" s="68"/>
      <c r="AF37" s="68"/>
      <c r="AG37" s="68"/>
      <c r="AJ37" s="6">
        <f t="shared" si="1"/>
        <v>0</v>
      </c>
      <c r="AK37" s="6">
        <f t="shared" si="2"/>
        <v>0</v>
      </c>
      <c r="AL37" s="7" t="b">
        <f t="shared" si="3"/>
        <v>0</v>
      </c>
      <c r="AN37" s="7">
        <f t="shared" si="4"/>
        <v>0</v>
      </c>
      <c r="AO37" s="14"/>
      <c r="AP37" s="7">
        <f t="shared" si="5"/>
        <v>0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日</v>
      </c>
      <c r="C38" s="27" t="s">
        <v>4</v>
      </c>
      <c r="D38" s="52"/>
      <c r="E38" s="52"/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>
        <f t="shared" si="0"/>
        <v>0</v>
      </c>
      <c r="AD38" s="68"/>
      <c r="AE38" s="68"/>
      <c r="AF38" s="68"/>
      <c r="AG38" s="68"/>
      <c r="AJ38" s="6">
        <f t="shared" si="1"/>
        <v>0</v>
      </c>
      <c r="AK38" s="6">
        <f t="shared" si="2"/>
        <v>0</v>
      </c>
      <c r="AL38" s="7" t="b">
        <f t="shared" si="3"/>
        <v>0</v>
      </c>
      <c r="AN38" s="7">
        <f t="shared" si="4"/>
        <v>0</v>
      </c>
      <c r="AO38" s="14"/>
      <c r="AP38" s="7">
        <f t="shared" si="5"/>
        <v>0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月</v>
      </c>
      <c r="C39" s="27"/>
      <c r="D39" s="52">
        <v>0.375</v>
      </c>
      <c r="E39" s="52">
        <v>0.73958333333333337</v>
      </c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 t="str">
        <f t="shared" si="0"/>
        <v/>
      </c>
      <c r="AD39" s="68"/>
      <c r="AE39" s="68"/>
      <c r="AF39" s="68"/>
      <c r="AG39" s="68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4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火</v>
      </c>
      <c r="C40" s="27"/>
      <c r="D40" s="52">
        <v>0.375</v>
      </c>
      <c r="E40" s="52">
        <v>0.73958333333333337</v>
      </c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 t="str">
        <f t="shared" si="0"/>
        <v/>
      </c>
      <c r="AD40" s="68"/>
      <c r="AE40" s="68"/>
      <c r="AF40" s="68"/>
      <c r="AG40" s="68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4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>
        <f>IF(AS25&lt;31,"",31)</f>
        <v>31</v>
      </c>
      <c r="B41" s="40" t="str">
        <f t="shared" si="9"/>
        <v>水</v>
      </c>
      <c r="C41" s="47"/>
      <c r="D41" s="53">
        <v>0.375</v>
      </c>
      <c r="E41" s="53">
        <v>0.73958333333333337</v>
      </c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 t="str">
        <f t="shared" si="0"/>
        <v/>
      </c>
      <c r="AD41" s="68"/>
      <c r="AE41" s="68"/>
      <c r="AF41" s="68"/>
      <c r="AG41" s="68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4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qxYmqI5JDUxh+RGV2gKCj+RwAE7QG5qEpE4DxGDhebSsKIZiep8iMs6aOfi6kA3e8DftX4wN/+rm5VanThiY9w==" saltValue="SkVQaC0i+pv5DYaiVZ3ZQQ==" spinCount="100000" sheet="1" objects="1" scenarios="1" selectLockedCells="1"/>
  <mergeCells count="124"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1:O1"/>
    <mergeCell ref="A2:O2"/>
    <mergeCell ref="A3:O3"/>
    <mergeCell ref="A5:B5"/>
    <mergeCell ref="J5:O5"/>
    <mergeCell ref="C5:E5"/>
    <mergeCell ref="F5:H5"/>
    <mergeCell ref="C6:H6"/>
    <mergeCell ref="I6:O6"/>
  </mergeCells>
  <phoneticPr fontId="1"/>
  <conditionalFormatting sqref="C11:C41">
    <cfRule type="cellIs" dxfId="0" priority="1" stopIfTrue="1" operator="notEqual">
      <formula>"勤務"</formula>
    </cfRule>
  </conditionalFormatting>
  <dataValidations count="5">
    <dataValidation allowBlank="1" showInputMessage="1" sqref="AE5" xr:uid="{00000000-0002-0000-0E00-000000000000}"/>
    <dataValidation type="list" allowBlank="1" showInputMessage="1" showErrorMessage="1" sqref="B11" xr:uid="{00000000-0002-0000-0E00-000001000000}">
      <formula1>$AP$1:$AP$7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E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E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E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4">
    <tabColor rgb="FFFFFF00"/>
  </sheetPr>
  <dimension ref="A1:BB50"/>
  <sheetViews>
    <sheetView showGridLines="0" showZeros="0" view="pageBreakPreview" zoomScale="85" zoomScaleNormal="100" zoomScaleSheetLayoutView="85" workbookViewId="0">
      <selection activeCell="C6" sqref="C6:H6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55"/>
      <c r="AC1" s="31"/>
      <c r="AD1" s="31"/>
      <c r="AE1" s="31"/>
      <c r="AF1" s="31"/>
      <c r="AG1" s="31"/>
      <c r="AN1" s="3" t="s">
        <v>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55"/>
      <c r="AC2" s="31"/>
      <c r="AD2" s="31"/>
      <c r="AE2" s="31"/>
      <c r="AF2" s="31"/>
      <c r="AG2" s="31"/>
      <c r="AN2" s="3" t="s">
        <v>4</v>
      </c>
      <c r="AP2" s="3" t="s">
        <v>18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56"/>
      <c r="K4" s="56"/>
      <c r="L4" s="56"/>
      <c r="M4" s="56" t="s">
        <v>12</v>
      </c>
      <c r="N4" s="56"/>
      <c r="O4" s="56" t="s">
        <v>11</v>
      </c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N4" s="3" t="s">
        <v>9</v>
      </c>
      <c r="AP4" s="3" t="s">
        <v>20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3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21</v>
      </c>
    </row>
    <row r="6" spans="1:54" ht="27" customHeight="1" thickBot="1" x14ac:dyDescent="0.2">
      <c r="A6" s="100" t="s">
        <v>6</v>
      </c>
      <c r="B6" s="101"/>
      <c r="C6" s="125"/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22</v>
      </c>
    </row>
    <row r="7" spans="1:54" ht="8.25" customHeight="1" thickBot="1" x14ac:dyDescent="0.2">
      <c r="J7" s="14"/>
      <c r="K7" s="14"/>
      <c r="L7" s="14"/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18</v>
      </c>
      <c r="C11" s="27" t="s">
        <v>8</v>
      </c>
      <c r="D11" s="44">
        <v>0.375</v>
      </c>
      <c r="E11" s="44">
        <v>0.73958333333333337</v>
      </c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>
        <f t="shared" ref="AC11:AC41" si="0">IF(C11="","",AP11)</f>
        <v>0.32291666666666669</v>
      </c>
      <c r="AD11" s="68"/>
      <c r="AE11" s="68"/>
      <c r="AF11" s="68"/>
      <c r="AG11" s="68"/>
      <c r="AJ11" s="6">
        <f t="shared" ref="AJ11:AJ41" si="1">IF($C11="","",HOUR($AL11))</f>
        <v>8</v>
      </c>
      <c r="AK11" s="6">
        <f t="shared" ref="AK11:AK41" si="2">IF($C11="","",MINUTE($AL11))</f>
        <v>30</v>
      </c>
      <c r="AL11" s="7">
        <f t="shared" ref="AL11:AL41" si="3">IF(AND(C11="勤務"),$AN$8+$AO$9)</f>
        <v>0.35416666666666669</v>
      </c>
      <c r="AN11" s="7">
        <f t="shared" ref="AN11:AN41" si="4">IF(AJ11&gt;8,$AN$9,IF(AND(AJ11&gt;=8,AK11&gt;45),$AN$9,IF(AJ11&gt;6,$AO$9,IF(AND(AJ11&gt;=6,AK11&gt;0),$AO$9,0))))</f>
        <v>3.125E-2</v>
      </c>
      <c r="AO11" s="14"/>
      <c r="AP11" s="7">
        <f t="shared" ref="AP11:AP41" si="5">IF(F11="",AL11-AN11,IF(OR(C11="勤務",C11="週休",C11="休日",C11="休暇"),F11,0))</f>
        <v>0.32291666666666669</v>
      </c>
      <c r="AQ11" s="6">
        <f t="shared" ref="AQ11:AQ41" si="6">IF(AV11="","",HOUR(AV11))</f>
        <v>7</v>
      </c>
      <c r="AR11" s="6">
        <f t="shared" ref="AR11:AR41" si="7">IF(AV11="","",MINUTE(AV11))</f>
        <v>45</v>
      </c>
      <c r="AS11" s="2"/>
      <c r="AT11" s="2"/>
      <c r="AV11" s="7">
        <f t="shared" ref="AV11:AV41" si="8">IF(OR(C11="勤務",C11="週休",C11="休日",C11="休暇"),AP11,0)</f>
        <v>0.32291666666666669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火</v>
      </c>
      <c r="C12" s="27" t="s">
        <v>8</v>
      </c>
      <c r="D12" s="45">
        <v>0.375</v>
      </c>
      <c r="E12" s="45">
        <v>0.73958333333333337</v>
      </c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>
        <f t="shared" si="0"/>
        <v>0.32291666666666669</v>
      </c>
      <c r="AD12" s="68"/>
      <c r="AE12" s="68"/>
      <c r="AF12" s="68"/>
      <c r="AG12" s="68"/>
      <c r="AJ12" s="6">
        <f t="shared" si="1"/>
        <v>8</v>
      </c>
      <c r="AK12" s="6">
        <f t="shared" si="2"/>
        <v>30</v>
      </c>
      <c r="AL12" s="7">
        <f t="shared" si="3"/>
        <v>0.35416666666666669</v>
      </c>
      <c r="AN12" s="7">
        <f t="shared" si="4"/>
        <v>3.125E-2</v>
      </c>
      <c r="AO12" s="14"/>
      <c r="AP12" s="7">
        <f t="shared" si="5"/>
        <v>0.32291666666666669</v>
      </c>
      <c r="AQ12" s="6">
        <f t="shared" si="6"/>
        <v>7</v>
      </c>
      <c r="AR12" s="6">
        <f t="shared" si="7"/>
        <v>45</v>
      </c>
      <c r="AS12" s="18">
        <v>1</v>
      </c>
      <c r="AT12" s="8">
        <v>31</v>
      </c>
      <c r="AV12" s="7">
        <f t="shared" si="8"/>
        <v>0.32291666666666669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水</v>
      </c>
      <c r="C13" s="27" t="s">
        <v>8</v>
      </c>
      <c r="D13" s="45">
        <v>0.375</v>
      </c>
      <c r="E13" s="45">
        <v>0.73958333333333337</v>
      </c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>
        <f t="shared" si="0"/>
        <v>0.32291666666666669</v>
      </c>
      <c r="AD13" s="68"/>
      <c r="AE13" s="68"/>
      <c r="AF13" s="68"/>
      <c r="AG13" s="68"/>
      <c r="AJ13" s="6">
        <f t="shared" si="1"/>
        <v>8</v>
      </c>
      <c r="AK13" s="6">
        <f t="shared" si="2"/>
        <v>30</v>
      </c>
      <c r="AL13" s="7">
        <f t="shared" si="3"/>
        <v>0.35416666666666669</v>
      </c>
      <c r="AM13" s="14"/>
      <c r="AN13" s="7">
        <f t="shared" si="4"/>
        <v>3.125E-2</v>
      </c>
      <c r="AO13" s="14"/>
      <c r="AP13" s="7">
        <f t="shared" si="5"/>
        <v>0.32291666666666669</v>
      </c>
      <c r="AQ13" s="6">
        <f t="shared" si="6"/>
        <v>7</v>
      </c>
      <c r="AR13" s="6">
        <f t="shared" si="7"/>
        <v>45</v>
      </c>
      <c r="AS13" s="18">
        <v>2</v>
      </c>
      <c r="AT13" s="8">
        <f>IF(AS10="閏年",29,28)</f>
        <v>29</v>
      </c>
      <c r="AU13" s="14"/>
      <c r="AV13" s="7">
        <f t="shared" si="8"/>
        <v>0.32291666666666669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木</v>
      </c>
      <c r="C14" s="27" t="s">
        <v>8</v>
      </c>
      <c r="D14" s="45">
        <v>0.375</v>
      </c>
      <c r="E14" s="45">
        <v>0.73958333333333337</v>
      </c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>
        <f t="shared" si="0"/>
        <v>0.32291666666666669</v>
      </c>
      <c r="AD14" s="68"/>
      <c r="AE14" s="68"/>
      <c r="AF14" s="68"/>
      <c r="AG14" s="68"/>
      <c r="AJ14" s="6">
        <f t="shared" si="1"/>
        <v>8</v>
      </c>
      <c r="AK14" s="6">
        <f t="shared" si="2"/>
        <v>30</v>
      </c>
      <c r="AL14" s="7">
        <f t="shared" si="3"/>
        <v>0.35416666666666669</v>
      </c>
      <c r="AM14" s="14"/>
      <c r="AN14" s="7">
        <f t="shared" si="4"/>
        <v>3.125E-2</v>
      </c>
      <c r="AO14" s="14"/>
      <c r="AP14" s="7">
        <f t="shared" si="5"/>
        <v>0.32291666666666669</v>
      </c>
      <c r="AQ14" s="6">
        <f t="shared" si="6"/>
        <v>7</v>
      </c>
      <c r="AR14" s="6">
        <f t="shared" si="7"/>
        <v>45</v>
      </c>
      <c r="AS14" s="18">
        <v>3</v>
      </c>
      <c r="AT14" s="8">
        <v>31</v>
      </c>
      <c r="AU14" s="14"/>
      <c r="AV14" s="7">
        <f t="shared" si="8"/>
        <v>0.32291666666666669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金</v>
      </c>
      <c r="C15" s="27" t="s">
        <v>8</v>
      </c>
      <c r="D15" s="45">
        <v>0.375</v>
      </c>
      <c r="E15" s="45">
        <v>0.73958333333333337</v>
      </c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>
        <f t="shared" si="0"/>
        <v>0.32291666666666669</v>
      </c>
      <c r="AD15" s="68"/>
      <c r="AE15" s="68"/>
      <c r="AF15" s="68"/>
      <c r="AG15" s="68"/>
      <c r="AJ15" s="6">
        <f t="shared" si="1"/>
        <v>8</v>
      </c>
      <c r="AK15" s="6">
        <f t="shared" si="2"/>
        <v>30</v>
      </c>
      <c r="AL15" s="7">
        <f t="shared" si="3"/>
        <v>0.35416666666666669</v>
      </c>
      <c r="AM15" s="14"/>
      <c r="AN15" s="7">
        <f t="shared" si="4"/>
        <v>3.125E-2</v>
      </c>
      <c r="AO15" s="14"/>
      <c r="AP15" s="7">
        <f t="shared" si="5"/>
        <v>0.32291666666666669</v>
      </c>
      <c r="AQ15" s="6">
        <f t="shared" si="6"/>
        <v>7</v>
      </c>
      <c r="AR15" s="6">
        <f t="shared" si="7"/>
        <v>45</v>
      </c>
      <c r="AS15" s="18">
        <v>4</v>
      </c>
      <c r="AT15" s="8">
        <v>30</v>
      </c>
      <c r="AU15" s="16"/>
      <c r="AV15" s="7">
        <f t="shared" si="8"/>
        <v>0.32291666666666669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土</v>
      </c>
      <c r="C16" s="27" t="s">
        <v>4</v>
      </c>
      <c r="D16" s="45"/>
      <c r="E16" s="45"/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>
        <f t="shared" si="0"/>
        <v>0</v>
      </c>
      <c r="AD16" s="68"/>
      <c r="AE16" s="68"/>
      <c r="AF16" s="68"/>
      <c r="AG16" s="68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4"/>
      <c r="AN16" s="7">
        <f t="shared" si="4"/>
        <v>0</v>
      </c>
      <c r="AO16" s="14"/>
      <c r="AP16" s="7">
        <f t="shared" si="5"/>
        <v>0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日</v>
      </c>
      <c r="C17" s="27" t="s">
        <v>4</v>
      </c>
      <c r="D17" s="45"/>
      <c r="E17" s="45"/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>
        <f t="shared" si="0"/>
        <v>0</v>
      </c>
      <c r="AD17" s="68"/>
      <c r="AE17" s="68"/>
      <c r="AF17" s="68"/>
      <c r="AG17" s="68"/>
      <c r="AJ17" s="6">
        <f t="shared" si="1"/>
        <v>0</v>
      </c>
      <c r="AK17" s="6">
        <f t="shared" si="2"/>
        <v>0</v>
      </c>
      <c r="AL17" s="7" t="b">
        <f t="shared" si="3"/>
        <v>0</v>
      </c>
      <c r="AM17" s="14"/>
      <c r="AN17" s="7">
        <f t="shared" si="4"/>
        <v>0</v>
      </c>
      <c r="AO17" s="14"/>
      <c r="AP17" s="7">
        <f t="shared" si="5"/>
        <v>0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月</v>
      </c>
      <c r="C18" s="27" t="s">
        <v>8</v>
      </c>
      <c r="D18" s="45">
        <v>0.375</v>
      </c>
      <c r="E18" s="45">
        <v>0.625</v>
      </c>
      <c r="F18" s="63">
        <v>0.20833333333333334</v>
      </c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>
        <f t="shared" si="0"/>
        <v>0.20833333333333334</v>
      </c>
      <c r="AD18" s="68"/>
      <c r="AE18" s="68"/>
      <c r="AF18" s="68"/>
      <c r="AG18" s="68"/>
      <c r="AJ18" s="6">
        <f t="shared" si="1"/>
        <v>8</v>
      </c>
      <c r="AK18" s="6">
        <f t="shared" si="2"/>
        <v>30</v>
      </c>
      <c r="AL18" s="7">
        <f t="shared" si="3"/>
        <v>0.35416666666666669</v>
      </c>
      <c r="AM18" s="14"/>
      <c r="AN18" s="7">
        <f t="shared" si="4"/>
        <v>3.125E-2</v>
      </c>
      <c r="AO18" s="14"/>
      <c r="AP18" s="7">
        <f t="shared" si="5"/>
        <v>0.20833333333333334</v>
      </c>
      <c r="AQ18" s="6">
        <f t="shared" si="6"/>
        <v>5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0.20833333333333334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火</v>
      </c>
      <c r="C19" s="27" t="s">
        <v>8</v>
      </c>
      <c r="D19" s="45">
        <v>0.375</v>
      </c>
      <c r="E19" s="45">
        <v>0.73958333333333337</v>
      </c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>
        <f t="shared" si="0"/>
        <v>0.32291666666666669</v>
      </c>
      <c r="AD19" s="68"/>
      <c r="AE19" s="68"/>
      <c r="AF19" s="68"/>
      <c r="AG19" s="68"/>
      <c r="AJ19" s="6">
        <f t="shared" si="1"/>
        <v>8</v>
      </c>
      <c r="AK19" s="6">
        <f t="shared" si="2"/>
        <v>30</v>
      </c>
      <c r="AL19" s="7">
        <f t="shared" si="3"/>
        <v>0.35416666666666669</v>
      </c>
      <c r="AM19" s="14"/>
      <c r="AN19" s="7">
        <f t="shared" si="4"/>
        <v>3.125E-2</v>
      </c>
      <c r="AO19" s="14"/>
      <c r="AP19" s="7">
        <f t="shared" si="5"/>
        <v>0.32291666666666669</v>
      </c>
      <c r="AQ19" s="6">
        <f t="shared" si="6"/>
        <v>7</v>
      </c>
      <c r="AR19" s="6">
        <f t="shared" si="7"/>
        <v>45</v>
      </c>
      <c r="AS19" s="18">
        <v>8</v>
      </c>
      <c r="AT19" s="8">
        <v>31</v>
      </c>
      <c r="AU19" s="16"/>
      <c r="AV19" s="7">
        <f t="shared" si="8"/>
        <v>0.32291666666666669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水</v>
      </c>
      <c r="C20" s="27" t="s">
        <v>8</v>
      </c>
      <c r="D20" s="45">
        <v>0.375</v>
      </c>
      <c r="E20" s="45">
        <v>0.73958333333333337</v>
      </c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>
        <f t="shared" si="0"/>
        <v>0.32291666666666669</v>
      </c>
      <c r="AD20" s="68"/>
      <c r="AE20" s="68"/>
      <c r="AF20" s="68"/>
      <c r="AG20" s="68"/>
      <c r="AJ20" s="6">
        <f t="shared" si="1"/>
        <v>8</v>
      </c>
      <c r="AK20" s="6">
        <f t="shared" si="2"/>
        <v>30</v>
      </c>
      <c r="AL20" s="7">
        <f t="shared" si="3"/>
        <v>0.35416666666666669</v>
      </c>
      <c r="AM20" s="14"/>
      <c r="AN20" s="7">
        <f t="shared" si="4"/>
        <v>3.125E-2</v>
      </c>
      <c r="AO20" s="14"/>
      <c r="AP20" s="7">
        <f t="shared" si="5"/>
        <v>0.32291666666666669</v>
      </c>
      <c r="AQ20" s="6">
        <f t="shared" si="6"/>
        <v>7</v>
      </c>
      <c r="AR20" s="6">
        <f t="shared" si="7"/>
        <v>45</v>
      </c>
      <c r="AS20" s="18">
        <v>9</v>
      </c>
      <c r="AT20" s="8">
        <v>30</v>
      </c>
      <c r="AU20" s="16"/>
      <c r="AV20" s="7">
        <f t="shared" si="8"/>
        <v>0.32291666666666669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木</v>
      </c>
      <c r="C21" s="27" t="s">
        <v>8</v>
      </c>
      <c r="D21" s="45">
        <v>0.375</v>
      </c>
      <c r="E21" s="45">
        <v>0.73958333333333337</v>
      </c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>
        <f t="shared" si="0"/>
        <v>0.32291666666666669</v>
      </c>
      <c r="AD21" s="68"/>
      <c r="AE21" s="68"/>
      <c r="AF21" s="68"/>
      <c r="AG21" s="68"/>
      <c r="AJ21" s="6">
        <f t="shared" si="1"/>
        <v>8</v>
      </c>
      <c r="AK21" s="6">
        <f t="shared" si="2"/>
        <v>30</v>
      </c>
      <c r="AL21" s="7">
        <f t="shared" si="3"/>
        <v>0.35416666666666669</v>
      </c>
      <c r="AM21" s="14"/>
      <c r="AN21" s="7">
        <f t="shared" si="4"/>
        <v>3.125E-2</v>
      </c>
      <c r="AO21" s="14"/>
      <c r="AP21" s="7">
        <f t="shared" si="5"/>
        <v>0.32291666666666669</v>
      </c>
      <c r="AQ21" s="6">
        <f t="shared" si="6"/>
        <v>7</v>
      </c>
      <c r="AR21" s="6">
        <f t="shared" si="7"/>
        <v>45</v>
      </c>
      <c r="AS21" s="18">
        <v>10</v>
      </c>
      <c r="AT21" s="8">
        <v>31</v>
      </c>
      <c r="AU21" s="16"/>
      <c r="AV21" s="7">
        <f t="shared" si="8"/>
        <v>0.32291666666666669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金</v>
      </c>
      <c r="C22" s="27" t="s">
        <v>8</v>
      </c>
      <c r="D22" s="45">
        <v>0.375</v>
      </c>
      <c r="E22" s="45">
        <v>0.73958333333333337</v>
      </c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>
        <f t="shared" si="0"/>
        <v>0.32291666666666669</v>
      </c>
      <c r="AD22" s="68"/>
      <c r="AE22" s="68"/>
      <c r="AF22" s="68"/>
      <c r="AG22" s="68"/>
      <c r="AJ22" s="6">
        <f t="shared" si="1"/>
        <v>8</v>
      </c>
      <c r="AK22" s="6">
        <f t="shared" si="2"/>
        <v>30</v>
      </c>
      <c r="AL22" s="7">
        <f t="shared" si="3"/>
        <v>0.35416666666666669</v>
      </c>
      <c r="AM22" s="14"/>
      <c r="AN22" s="7">
        <f t="shared" si="4"/>
        <v>3.125E-2</v>
      </c>
      <c r="AO22" s="14"/>
      <c r="AP22" s="7">
        <f t="shared" si="5"/>
        <v>0.32291666666666669</v>
      </c>
      <c r="AQ22" s="6">
        <f t="shared" si="6"/>
        <v>7</v>
      </c>
      <c r="AR22" s="6">
        <f t="shared" si="7"/>
        <v>45</v>
      </c>
      <c r="AS22" s="18">
        <v>11</v>
      </c>
      <c r="AT22" s="8">
        <v>30</v>
      </c>
      <c r="AU22" s="16"/>
      <c r="AV22" s="7">
        <f t="shared" si="8"/>
        <v>0.32291666666666669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土</v>
      </c>
      <c r="C23" s="27" t="s">
        <v>4</v>
      </c>
      <c r="D23" s="45"/>
      <c r="E23" s="45"/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>
        <f t="shared" si="0"/>
        <v>0</v>
      </c>
      <c r="AD23" s="68"/>
      <c r="AE23" s="68"/>
      <c r="AF23" s="68"/>
      <c r="AG23" s="68"/>
      <c r="AJ23" s="6">
        <f t="shared" si="1"/>
        <v>0</v>
      </c>
      <c r="AK23" s="6">
        <f t="shared" si="2"/>
        <v>0</v>
      </c>
      <c r="AL23" s="7" t="b">
        <f t="shared" si="3"/>
        <v>0</v>
      </c>
      <c r="AM23" s="14"/>
      <c r="AN23" s="7">
        <f t="shared" si="4"/>
        <v>0</v>
      </c>
      <c r="AO23" s="14"/>
      <c r="AP23" s="7">
        <f t="shared" si="5"/>
        <v>0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日</v>
      </c>
      <c r="C24" s="27" t="s">
        <v>4</v>
      </c>
      <c r="D24" s="45"/>
      <c r="E24" s="45"/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>
        <f t="shared" si="0"/>
        <v>0</v>
      </c>
      <c r="AD24" s="68"/>
      <c r="AE24" s="68"/>
      <c r="AF24" s="68"/>
      <c r="AG24" s="68"/>
      <c r="AJ24" s="6">
        <f t="shared" si="1"/>
        <v>0</v>
      </c>
      <c r="AK24" s="6">
        <f t="shared" si="2"/>
        <v>0</v>
      </c>
      <c r="AL24" s="7" t="b">
        <f t="shared" si="3"/>
        <v>0</v>
      </c>
      <c r="AM24" s="14"/>
      <c r="AN24" s="7">
        <f t="shared" si="4"/>
        <v>0</v>
      </c>
      <c r="AO24" s="14"/>
      <c r="AP24" s="7">
        <f t="shared" si="5"/>
        <v>0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月</v>
      </c>
      <c r="C25" s="27" t="s">
        <v>8</v>
      </c>
      <c r="D25" s="45">
        <v>0.375</v>
      </c>
      <c r="E25" s="45">
        <v>0.73958333333333337</v>
      </c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>
        <f t="shared" si="0"/>
        <v>0.32291666666666669</v>
      </c>
      <c r="AD25" s="68"/>
      <c r="AE25" s="68"/>
      <c r="AF25" s="68"/>
      <c r="AG25" s="68"/>
      <c r="AJ25" s="6">
        <f t="shared" si="1"/>
        <v>8</v>
      </c>
      <c r="AK25" s="6">
        <f t="shared" si="2"/>
        <v>30</v>
      </c>
      <c r="AL25" s="7">
        <f t="shared" si="3"/>
        <v>0.35416666666666669</v>
      </c>
      <c r="AM25" s="14"/>
      <c r="AN25" s="7">
        <f t="shared" si="4"/>
        <v>3.125E-2</v>
      </c>
      <c r="AO25" s="14"/>
      <c r="AP25" s="7">
        <f t="shared" si="5"/>
        <v>0.32291666666666669</v>
      </c>
      <c r="AQ25" s="6">
        <f t="shared" si="6"/>
        <v>7</v>
      </c>
      <c r="AR25" s="6">
        <f t="shared" si="7"/>
        <v>45</v>
      </c>
      <c r="AS25" s="78" t="str">
        <f>IF(N4="","",VLOOKUP(N4,AS12:AT23,2))</f>
        <v/>
      </c>
      <c r="AT25" s="79"/>
      <c r="AU25" s="14"/>
      <c r="AV25" s="7">
        <f t="shared" si="8"/>
        <v>0.32291666666666669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火</v>
      </c>
      <c r="C26" s="27" t="s">
        <v>8</v>
      </c>
      <c r="D26" s="45">
        <v>0.375</v>
      </c>
      <c r="E26" s="45">
        <v>0.73958333333333337</v>
      </c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>
        <f t="shared" si="0"/>
        <v>0.32291666666666669</v>
      </c>
      <c r="AD26" s="68"/>
      <c r="AE26" s="68"/>
      <c r="AF26" s="68"/>
      <c r="AG26" s="68"/>
      <c r="AJ26" s="6">
        <f t="shared" si="1"/>
        <v>8</v>
      </c>
      <c r="AK26" s="6">
        <f t="shared" si="2"/>
        <v>30</v>
      </c>
      <c r="AL26" s="7">
        <f t="shared" si="3"/>
        <v>0.35416666666666669</v>
      </c>
      <c r="AM26" s="14"/>
      <c r="AN26" s="7">
        <f t="shared" si="4"/>
        <v>3.125E-2</v>
      </c>
      <c r="AO26" s="14"/>
      <c r="AP26" s="7">
        <f t="shared" si="5"/>
        <v>0.32291666666666669</v>
      </c>
      <c r="AQ26" s="6">
        <f t="shared" si="6"/>
        <v>7</v>
      </c>
      <c r="AR26" s="6">
        <f t="shared" si="7"/>
        <v>45</v>
      </c>
      <c r="AS26" s="14"/>
      <c r="AT26" s="14"/>
      <c r="AU26" s="14"/>
      <c r="AV26" s="7">
        <f t="shared" si="8"/>
        <v>0.32291666666666669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水</v>
      </c>
      <c r="C27" s="27" t="s">
        <v>8</v>
      </c>
      <c r="D27" s="45">
        <v>0.375</v>
      </c>
      <c r="E27" s="45">
        <v>0.73958333333333337</v>
      </c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>
        <f t="shared" si="0"/>
        <v>0.32291666666666669</v>
      </c>
      <c r="AD27" s="68"/>
      <c r="AE27" s="68"/>
      <c r="AF27" s="68"/>
      <c r="AG27" s="68"/>
      <c r="AJ27" s="6">
        <f t="shared" si="1"/>
        <v>8</v>
      </c>
      <c r="AK27" s="6">
        <f t="shared" si="2"/>
        <v>30</v>
      </c>
      <c r="AL27" s="7">
        <f t="shared" si="3"/>
        <v>0.35416666666666669</v>
      </c>
      <c r="AN27" s="7">
        <f t="shared" si="4"/>
        <v>3.125E-2</v>
      </c>
      <c r="AO27" s="14"/>
      <c r="AP27" s="7">
        <f t="shared" si="5"/>
        <v>0.32291666666666669</v>
      </c>
      <c r="AQ27" s="6">
        <f t="shared" si="6"/>
        <v>7</v>
      </c>
      <c r="AR27" s="6">
        <f t="shared" si="7"/>
        <v>45</v>
      </c>
      <c r="AV27" s="7">
        <f t="shared" si="8"/>
        <v>0.32291666666666669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木</v>
      </c>
      <c r="C28" s="27" t="s">
        <v>4</v>
      </c>
      <c r="D28" s="45"/>
      <c r="E28" s="45"/>
      <c r="F28" s="63"/>
      <c r="G28" s="77"/>
      <c r="H28" s="65"/>
      <c r="I28" s="66" t="s">
        <v>34</v>
      </c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>
        <f t="shared" si="0"/>
        <v>0</v>
      </c>
      <c r="AD28" s="68"/>
      <c r="AE28" s="68"/>
      <c r="AF28" s="68"/>
      <c r="AG28" s="68"/>
      <c r="AJ28" s="6">
        <f t="shared" si="1"/>
        <v>0</v>
      </c>
      <c r="AK28" s="6">
        <f t="shared" si="2"/>
        <v>0</v>
      </c>
      <c r="AL28" s="7" t="b">
        <f t="shared" si="3"/>
        <v>0</v>
      </c>
      <c r="AN28" s="7">
        <f t="shared" si="4"/>
        <v>0</v>
      </c>
      <c r="AO28" s="14"/>
      <c r="AP28" s="7">
        <f t="shared" si="5"/>
        <v>0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金</v>
      </c>
      <c r="C29" s="27" t="s">
        <v>8</v>
      </c>
      <c r="D29" s="45">
        <v>0.375</v>
      </c>
      <c r="E29" s="45">
        <v>0.73958333333333337</v>
      </c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>
        <f t="shared" si="0"/>
        <v>0.32291666666666669</v>
      </c>
      <c r="AD29" s="68"/>
      <c r="AE29" s="68"/>
      <c r="AF29" s="68"/>
      <c r="AG29" s="68"/>
      <c r="AJ29" s="6">
        <f t="shared" si="1"/>
        <v>8</v>
      </c>
      <c r="AK29" s="6">
        <f t="shared" si="2"/>
        <v>30</v>
      </c>
      <c r="AL29" s="7">
        <f t="shared" si="3"/>
        <v>0.35416666666666669</v>
      </c>
      <c r="AN29" s="7">
        <f t="shared" si="4"/>
        <v>3.125E-2</v>
      </c>
      <c r="AO29" s="14"/>
      <c r="AP29" s="7">
        <f t="shared" si="5"/>
        <v>0.32291666666666669</v>
      </c>
      <c r="AQ29" s="6">
        <f t="shared" si="6"/>
        <v>7</v>
      </c>
      <c r="AR29" s="6">
        <f t="shared" si="7"/>
        <v>45</v>
      </c>
      <c r="AV29" s="7">
        <f t="shared" si="8"/>
        <v>0.32291666666666669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土</v>
      </c>
      <c r="C30" s="27" t="s">
        <v>8</v>
      </c>
      <c r="D30" s="45">
        <v>0.375</v>
      </c>
      <c r="E30" s="45">
        <v>0.73958333333333337</v>
      </c>
      <c r="F30" s="65"/>
      <c r="G30" s="64"/>
      <c r="H30" s="65"/>
      <c r="I30" s="66" t="s">
        <v>33</v>
      </c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>
        <f t="shared" si="0"/>
        <v>0.32291666666666669</v>
      </c>
      <c r="AD30" s="68"/>
      <c r="AE30" s="68"/>
      <c r="AF30" s="68"/>
      <c r="AG30" s="68"/>
      <c r="AJ30" s="6">
        <f t="shared" si="1"/>
        <v>8</v>
      </c>
      <c r="AK30" s="6">
        <f t="shared" si="2"/>
        <v>30</v>
      </c>
      <c r="AL30" s="7">
        <f t="shared" si="3"/>
        <v>0.35416666666666669</v>
      </c>
      <c r="AN30" s="7">
        <f t="shared" si="4"/>
        <v>3.125E-2</v>
      </c>
      <c r="AO30" s="14"/>
      <c r="AP30" s="7">
        <f t="shared" si="5"/>
        <v>0.32291666666666669</v>
      </c>
      <c r="AQ30" s="6">
        <f t="shared" si="6"/>
        <v>7</v>
      </c>
      <c r="AR30" s="6">
        <f t="shared" si="7"/>
        <v>45</v>
      </c>
      <c r="AV30" s="7">
        <f t="shared" si="8"/>
        <v>0.32291666666666669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日</v>
      </c>
      <c r="C31" s="27" t="s">
        <v>4</v>
      </c>
      <c r="D31" s="45"/>
      <c r="E31" s="45"/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>
        <f t="shared" si="0"/>
        <v>0</v>
      </c>
      <c r="AD31" s="68"/>
      <c r="AE31" s="68"/>
      <c r="AF31" s="68"/>
      <c r="AG31" s="68"/>
      <c r="AJ31" s="6">
        <f t="shared" si="1"/>
        <v>0</v>
      </c>
      <c r="AK31" s="6">
        <f t="shared" si="2"/>
        <v>0</v>
      </c>
      <c r="AL31" s="7" t="b">
        <f t="shared" si="3"/>
        <v>0</v>
      </c>
      <c r="AN31" s="7">
        <f t="shared" si="4"/>
        <v>0</v>
      </c>
      <c r="AO31" s="14"/>
      <c r="AP31" s="7">
        <f t="shared" si="5"/>
        <v>0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月</v>
      </c>
      <c r="C32" s="27" t="s">
        <v>8</v>
      </c>
      <c r="D32" s="45">
        <v>0.375</v>
      </c>
      <c r="E32" s="45">
        <v>0.73958333333333337</v>
      </c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>
        <f t="shared" si="0"/>
        <v>0.32291666666666669</v>
      </c>
      <c r="AD32" s="68"/>
      <c r="AE32" s="68"/>
      <c r="AF32" s="68"/>
      <c r="AG32" s="68"/>
      <c r="AJ32" s="6">
        <f t="shared" si="1"/>
        <v>8</v>
      </c>
      <c r="AK32" s="6">
        <f t="shared" si="2"/>
        <v>30</v>
      </c>
      <c r="AL32" s="7">
        <f t="shared" si="3"/>
        <v>0.35416666666666669</v>
      </c>
      <c r="AN32" s="7">
        <f t="shared" si="4"/>
        <v>3.125E-2</v>
      </c>
      <c r="AO32" s="14"/>
      <c r="AP32" s="7">
        <f t="shared" si="5"/>
        <v>0.32291666666666669</v>
      </c>
      <c r="AQ32" s="6">
        <f t="shared" si="6"/>
        <v>7</v>
      </c>
      <c r="AR32" s="6">
        <f t="shared" si="7"/>
        <v>45</v>
      </c>
      <c r="AV32" s="7">
        <f t="shared" si="8"/>
        <v>0.32291666666666669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火</v>
      </c>
      <c r="C33" s="27" t="s">
        <v>8</v>
      </c>
      <c r="D33" s="45">
        <v>0.375</v>
      </c>
      <c r="E33" s="45">
        <v>0.73958333333333337</v>
      </c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>
        <f t="shared" si="0"/>
        <v>0.32291666666666669</v>
      </c>
      <c r="AD33" s="68"/>
      <c r="AE33" s="68"/>
      <c r="AF33" s="68"/>
      <c r="AG33" s="68"/>
      <c r="AJ33" s="6">
        <f t="shared" si="1"/>
        <v>8</v>
      </c>
      <c r="AK33" s="6">
        <f t="shared" si="2"/>
        <v>30</v>
      </c>
      <c r="AL33" s="7">
        <f t="shared" si="3"/>
        <v>0.35416666666666669</v>
      </c>
      <c r="AN33" s="7">
        <f t="shared" si="4"/>
        <v>3.125E-2</v>
      </c>
      <c r="AO33" s="14"/>
      <c r="AP33" s="7">
        <f t="shared" si="5"/>
        <v>0.32291666666666669</v>
      </c>
      <c r="AQ33" s="6">
        <f t="shared" si="6"/>
        <v>7</v>
      </c>
      <c r="AR33" s="6">
        <f t="shared" si="7"/>
        <v>45</v>
      </c>
      <c r="AV33" s="7">
        <f t="shared" si="8"/>
        <v>0.32291666666666669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水</v>
      </c>
      <c r="C34" s="27" t="s">
        <v>8</v>
      </c>
      <c r="D34" s="45">
        <v>0.375</v>
      </c>
      <c r="E34" s="45">
        <v>0.73958333333333337</v>
      </c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>
        <f t="shared" si="0"/>
        <v>0.32291666666666669</v>
      </c>
      <c r="AD34" s="68"/>
      <c r="AE34" s="68"/>
      <c r="AF34" s="68"/>
      <c r="AG34" s="68"/>
      <c r="AJ34" s="6">
        <f t="shared" si="1"/>
        <v>8</v>
      </c>
      <c r="AK34" s="6">
        <f t="shared" si="2"/>
        <v>30</v>
      </c>
      <c r="AL34" s="7">
        <f t="shared" si="3"/>
        <v>0.35416666666666669</v>
      </c>
      <c r="AN34" s="7">
        <f t="shared" si="4"/>
        <v>3.125E-2</v>
      </c>
      <c r="AO34" s="14"/>
      <c r="AP34" s="7">
        <f t="shared" si="5"/>
        <v>0.32291666666666669</v>
      </c>
      <c r="AQ34" s="6">
        <f t="shared" si="6"/>
        <v>7</v>
      </c>
      <c r="AR34" s="6">
        <f t="shared" si="7"/>
        <v>45</v>
      </c>
      <c r="AV34" s="7">
        <f t="shared" si="8"/>
        <v>0.32291666666666669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木</v>
      </c>
      <c r="C35" s="27" t="s">
        <v>8</v>
      </c>
      <c r="D35" s="45">
        <v>0.375</v>
      </c>
      <c r="E35" s="45">
        <v>0.73958333333333337</v>
      </c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>
        <f t="shared" si="0"/>
        <v>0.32291666666666669</v>
      </c>
      <c r="AD35" s="68"/>
      <c r="AE35" s="68"/>
      <c r="AF35" s="68"/>
      <c r="AG35" s="68"/>
      <c r="AJ35" s="6">
        <f t="shared" si="1"/>
        <v>8</v>
      </c>
      <c r="AK35" s="6">
        <f t="shared" si="2"/>
        <v>30</v>
      </c>
      <c r="AL35" s="7">
        <f t="shared" si="3"/>
        <v>0.35416666666666669</v>
      </c>
      <c r="AN35" s="7">
        <f t="shared" si="4"/>
        <v>3.125E-2</v>
      </c>
      <c r="AO35" s="14"/>
      <c r="AP35" s="7">
        <f t="shared" si="5"/>
        <v>0.32291666666666669</v>
      </c>
      <c r="AQ35" s="6">
        <f t="shared" si="6"/>
        <v>7</v>
      </c>
      <c r="AR35" s="6">
        <f t="shared" si="7"/>
        <v>45</v>
      </c>
      <c r="AV35" s="7">
        <f t="shared" si="8"/>
        <v>0.32291666666666669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金</v>
      </c>
      <c r="C36" s="27" t="s">
        <v>8</v>
      </c>
      <c r="D36" s="45">
        <v>0.375</v>
      </c>
      <c r="E36" s="45">
        <v>0.73958333333333337</v>
      </c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>
        <f t="shared" si="0"/>
        <v>0.32291666666666669</v>
      </c>
      <c r="AD36" s="68"/>
      <c r="AE36" s="68"/>
      <c r="AF36" s="68"/>
      <c r="AG36" s="68"/>
      <c r="AJ36" s="6">
        <f t="shared" si="1"/>
        <v>8</v>
      </c>
      <c r="AK36" s="6">
        <f t="shared" si="2"/>
        <v>30</v>
      </c>
      <c r="AL36" s="7">
        <f t="shared" si="3"/>
        <v>0.35416666666666669</v>
      </c>
      <c r="AN36" s="7">
        <f t="shared" si="4"/>
        <v>3.125E-2</v>
      </c>
      <c r="AO36" s="14"/>
      <c r="AP36" s="7">
        <f t="shared" si="5"/>
        <v>0.32291666666666669</v>
      </c>
      <c r="AQ36" s="6">
        <f t="shared" si="6"/>
        <v>7</v>
      </c>
      <c r="AR36" s="6">
        <f t="shared" si="7"/>
        <v>45</v>
      </c>
      <c r="AV36" s="7">
        <f t="shared" si="8"/>
        <v>0.32291666666666669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土</v>
      </c>
      <c r="C37" s="27" t="s">
        <v>4</v>
      </c>
      <c r="D37" s="45"/>
      <c r="E37" s="45"/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>
        <f t="shared" si="0"/>
        <v>0</v>
      </c>
      <c r="AD37" s="68"/>
      <c r="AE37" s="68"/>
      <c r="AF37" s="68"/>
      <c r="AG37" s="68"/>
      <c r="AJ37" s="6">
        <f t="shared" si="1"/>
        <v>0</v>
      </c>
      <c r="AK37" s="6">
        <f t="shared" si="2"/>
        <v>0</v>
      </c>
      <c r="AL37" s="7" t="b">
        <f t="shared" si="3"/>
        <v>0</v>
      </c>
      <c r="AN37" s="7">
        <f t="shared" si="4"/>
        <v>0</v>
      </c>
      <c r="AO37" s="14"/>
      <c r="AP37" s="7">
        <f t="shared" si="5"/>
        <v>0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日</v>
      </c>
      <c r="C38" s="27" t="s">
        <v>4</v>
      </c>
      <c r="D38" s="45"/>
      <c r="E38" s="45"/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>
        <f t="shared" si="0"/>
        <v>0</v>
      </c>
      <c r="AD38" s="68"/>
      <c r="AE38" s="68"/>
      <c r="AF38" s="68"/>
      <c r="AG38" s="68"/>
      <c r="AJ38" s="6">
        <f t="shared" si="1"/>
        <v>0</v>
      </c>
      <c r="AK38" s="6">
        <f t="shared" si="2"/>
        <v>0</v>
      </c>
      <c r="AL38" s="7" t="b">
        <f t="shared" si="3"/>
        <v>0</v>
      </c>
      <c r="AN38" s="7">
        <f t="shared" si="4"/>
        <v>0</v>
      </c>
      <c r="AO38" s="14"/>
      <c r="AP38" s="7">
        <f t="shared" si="5"/>
        <v>0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月</v>
      </c>
      <c r="C39" s="27" t="s">
        <v>9</v>
      </c>
      <c r="D39" s="45"/>
      <c r="E39" s="45"/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>
        <f t="shared" si="0"/>
        <v>0</v>
      </c>
      <c r="AD39" s="68"/>
      <c r="AE39" s="68"/>
      <c r="AF39" s="68"/>
      <c r="AG39" s="68"/>
      <c r="AJ39" s="6">
        <f t="shared" si="1"/>
        <v>0</v>
      </c>
      <c r="AK39" s="6">
        <f t="shared" si="2"/>
        <v>0</v>
      </c>
      <c r="AL39" s="7" t="b">
        <f t="shared" si="3"/>
        <v>0</v>
      </c>
      <c r="AN39" s="7">
        <f t="shared" si="4"/>
        <v>0</v>
      </c>
      <c r="AO39" s="14"/>
      <c r="AP39" s="7">
        <f t="shared" si="5"/>
        <v>0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火</v>
      </c>
      <c r="C40" s="27" t="s">
        <v>8</v>
      </c>
      <c r="D40" s="45">
        <v>0.375</v>
      </c>
      <c r="E40" s="45">
        <v>0.73958333333333337</v>
      </c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>
        <f t="shared" si="0"/>
        <v>0.32291666666666669</v>
      </c>
      <c r="AD40" s="68"/>
      <c r="AE40" s="68"/>
      <c r="AF40" s="68"/>
      <c r="AG40" s="68"/>
      <c r="AJ40" s="6">
        <f t="shared" si="1"/>
        <v>8</v>
      </c>
      <c r="AK40" s="6">
        <f t="shared" si="2"/>
        <v>30</v>
      </c>
      <c r="AL40" s="7">
        <f t="shared" si="3"/>
        <v>0.35416666666666669</v>
      </c>
      <c r="AN40" s="7">
        <f t="shared" si="4"/>
        <v>3.125E-2</v>
      </c>
      <c r="AO40" s="14"/>
      <c r="AP40" s="7">
        <f t="shared" si="5"/>
        <v>0.32291666666666669</v>
      </c>
      <c r="AQ40" s="6">
        <f t="shared" si="6"/>
        <v>7</v>
      </c>
      <c r="AR40" s="6">
        <f t="shared" si="7"/>
        <v>45</v>
      </c>
      <c r="AV40" s="7">
        <f t="shared" si="8"/>
        <v>0.32291666666666669</v>
      </c>
      <c r="AW40" s="2"/>
      <c r="AX40" s="2"/>
      <c r="AY40" s="2"/>
      <c r="AZ40" s="2"/>
    </row>
    <row r="41" spans="1:52" ht="21" customHeight="1" thickBot="1" x14ac:dyDescent="0.2">
      <c r="A41" s="38">
        <f>IF(AS25&lt;31,"",31)</f>
        <v>31</v>
      </c>
      <c r="B41" s="40" t="str">
        <f t="shared" si="9"/>
        <v>水</v>
      </c>
      <c r="C41" s="47"/>
      <c r="D41" s="46"/>
      <c r="E41" s="46"/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 t="str">
        <f t="shared" si="0"/>
        <v/>
      </c>
      <c r="AD41" s="68"/>
      <c r="AE41" s="68"/>
      <c r="AF41" s="68"/>
      <c r="AG41" s="68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4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160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160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160</v>
      </c>
      <c r="AK43" s="6">
        <f>SUM(AQ11:AQ41)</f>
        <v>145</v>
      </c>
      <c r="AL43" s="6">
        <f>SUM(AR11:AR41)</f>
        <v>900</v>
      </c>
      <c r="AM43" s="6">
        <f>INT(AL43/60)</f>
        <v>15</v>
      </c>
      <c r="AN43" s="3">
        <f>AM43*60</f>
        <v>900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selectLockedCells="1"/>
  <mergeCells count="124">
    <mergeCell ref="A1:O1"/>
    <mergeCell ref="A2:O2"/>
    <mergeCell ref="A3:O3"/>
    <mergeCell ref="A5:B5"/>
    <mergeCell ref="J5:O5"/>
    <mergeCell ref="A6:B6"/>
    <mergeCell ref="C5:E5"/>
    <mergeCell ref="A8:A10"/>
    <mergeCell ref="B8:B10"/>
    <mergeCell ref="C8:C10"/>
    <mergeCell ref="D8:D9"/>
    <mergeCell ref="E8:E9"/>
    <mergeCell ref="F8:H9"/>
    <mergeCell ref="I8:O10"/>
    <mergeCell ref="F5:H5"/>
    <mergeCell ref="C6:H6"/>
    <mergeCell ref="I6:O6"/>
    <mergeCell ref="AC8:AG10"/>
    <mergeCell ref="D10:H10"/>
    <mergeCell ref="AS10:AT10"/>
    <mergeCell ref="F11:H11"/>
    <mergeCell ref="I11:O11"/>
    <mergeCell ref="AC11:AG11"/>
    <mergeCell ref="F12:H12"/>
    <mergeCell ref="I12:O12"/>
    <mergeCell ref="AC12:AG12"/>
    <mergeCell ref="F13:H13"/>
    <mergeCell ref="I13:O13"/>
    <mergeCell ref="AC13:AG13"/>
    <mergeCell ref="F14:H14"/>
    <mergeCell ref="I14:O14"/>
    <mergeCell ref="AC14:AG14"/>
    <mergeCell ref="AX14:AY14"/>
    <mergeCell ref="F15:H15"/>
    <mergeCell ref="I15:O15"/>
    <mergeCell ref="AC15:AG15"/>
    <mergeCell ref="F16:H16"/>
    <mergeCell ref="I16:O16"/>
    <mergeCell ref="AC16:AG16"/>
    <mergeCell ref="F17:H17"/>
    <mergeCell ref="I17:O17"/>
    <mergeCell ref="AC17:AG17"/>
    <mergeCell ref="F18:H18"/>
    <mergeCell ref="I18:O18"/>
    <mergeCell ref="AC18:AG18"/>
    <mergeCell ref="F19:H19"/>
    <mergeCell ref="I19:O19"/>
    <mergeCell ref="AC19:AG19"/>
    <mergeCell ref="F20:H20"/>
    <mergeCell ref="I20:O20"/>
    <mergeCell ref="AC20:AG20"/>
    <mergeCell ref="F21:H21"/>
    <mergeCell ref="I21:O21"/>
    <mergeCell ref="AC21:AG21"/>
    <mergeCell ref="F22:H22"/>
    <mergeCell ref="I22:O22"/>
    <mergeCell ref="AC22:AG22"/>
    <mergeCell ref="F23:H23"/>
    <mergeCell ref="I23:O23"/>
    <mergeCell ref="AC23:AG23"/>
    <mergeCell ref="F24:H24"/>
    <mergeCell ref="I24:O24"/>
    <mergeCell ref="AC24:AG24"/>
    <mergeCell ref="F25:H25"/>
    <mergeCell ref="I25:O25"/>
    <mergeCell ref="AC25:AG25"/>
    <mergeCell ref="AS25:AT25"/>
    <mergeCell ref="F26:H26"/>
    <mergeCell ref="I26:O26"/>
    <mergeCell ref="AC26:AG26"/>
    <mergeCell ref="F27:H27"/>
    <mergeCell ref="I27:O27"/>
    <mergeCell ref="AC27:AG27"/>
    <mergeCell ref="F28:H28"/>
    <mergeCell ref="I28:O28"/>
    <mergeCell ref="AC28:AG28"/>
    <mergeCell ref="F29:H29"/>
    <mergeCell ref="I29:O29"/>
    <mergeCell ref="AC29:AG29"/>
    <mergeCell ref="F30:H30"/>
    <mergeCell ref="I30:O30"/>
    <mergeCell ref="AC30:AG30"/>
    <mergeCell ref="F31:H31"/>
    <mergeCell ref="I31:O31"/>
    <mergeCell ref="AC31:AG31"/>
    <mergeCell ref="F32:H32"/>
    <mergeCell ref="I32:O32"/>
    <mergeCell ref="AC32:AG32"/>
    <mergeCell ref="F33:H33"/>
    <mergeCell ref="I33:O33"/>
    <mergeCell ref="AC33:AG33"/>
    <mergeCell ref="F34:H34"/>
    <mergeCell ref="I34:O34"/>
    <mergeCell ref="AC34:AG34"/>
    <mergeCell ref="F35:H35"/>
    <mergeCell ref="I35:O35"/>
    <mergeCell ref="AC35:AG35"/>
    <mergeCell ref="I39:O39"/>
    <mergeCell ref="AC39:AG39"/>
    <mergeCell ref="F36:H36"/>
    <mergeCell ref="I36:O36"/>
    <mergeCell ref="AC36:AG36"/>
    <mergeCell ref="F37:H37"/>
    <mergeCell ref="I37:O37"/>
    <mergeCell ref="AC37:AG37"/>
    <mergeCell ref="A48:O48"/>
    <mergeCell ref="A49:O49"/>
    <mergeCell ref="A50:O50"/>
    <mergeCell ref="F42:G42"/>
    <mergeCell ref="AC42:AE42"/>
    <mergeCell ref="F38:H38"/>
    <mergeCell ref="I38:O38"/>
    <mergeCell ref="AC38:AG38"/>
    <mergeCell ref="F39:H39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</mergeCells>
  <phoneticPr fontId="1"/>
  <conditionalFormatting sqref="C11:C41">
    <cfRule type="cellIs" dxfId="12" priority="1" stopIfTrue="1" operator="notEqual">
      <formula>"勤務"</formula>
    </cfRule>
  </conditionalFormatting>
  <dataValidations count="3">
    <dataValidation type="list" allowBlank="1" sqref="C11:C41" xr:uid="{00000000-0002-0000-0100-000000000000}">
      <formula1>$AN$1:$AN$4</formula1>
    </dataValidation>
    <dataValidation type="list" allowBlank="1" showInputMessage="1" showErrorMessage="1" sqref="B11" xr:uid="{00000000-0002-0000-0100-000001000000}">
      <formula1>$AP$2:$AP$6</formula1>
    </dataValidation>
    <dataValidation allowBlank="1" showInputMessage="1" sqref="AE5" xr:uid="{00000000-0002-0000-0100-000002000000}"/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8">
    <tabColor rgb="FFFFFF00"/>
  </sheetPr>
  <dimension ref="A1:S9"/>
  <sheetViews>
    <sheetView showGridLines="0" showZeros="0" tabSelected="1" view="pageBreakPreview" zoomScaleNormal="100" zoomScaleSheetLayoutView="100" workbookViewId="0">
      <selection activeCell="E17" sqref="E17"/>
    </sheetView>
  </sheetViews>
  <sheetFormatPr defaultColWidth="9.5" defaultRowHeight="14.25" x14ac:dyDescent="0.15"/>
  <cols>
    <col min="1" max="5" width="9.5" style="1"/>
    <col min="6" max="19" width="9.5" style="3"/>
    <col min="20" max="16384" width="9.5" style="2"/>
  </cols>
  <sheetData>
    <row r="1" spans="1:9" ht="22.5" customHeight="1" x14ac:dyDescent="0.15">
      <c r="A1" s="93" t="s">
        <v>72</v>
      </c>
      <c r="B1" s="93"/>
      <c r="C1" s="93"/>
      <c r="D1" s="93"/>
      <c r="E1" s="93"/>
      <c r="F1" s="93"/>
      <c r="G1" s="93"/>
      <c r="H1" s="93"/>
      <c r="I1" s="93"/>
    </row>
    <row r="2" spans="1:9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</row>
    <row r="3" spans="1:9" s="26" customFormat="1" ht="47.2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</row>
    <row r="4" spans="1:9" ht="15" customHeight="1" x14ac:dyDescent="0.15">
      <c r="A4" s="4"/>
      <c r="B4" s="5"/>
      <c r="C4" s="5"/>
      <c r="D4" s="5"/>
      <c r="E4" s="5"/>
      <c r="I4" s="12"/>
    </row>
    <row r="5" spans="1:9" ht="27" customHeight="1" x14ac:dyDescent="0.15">
      <c r="A5" s="133" t="s">
        <v>73</v>
      </c>
      <c r="B5" s="54" t="s">
        <v>40</v>
      </c>
      <c r="C5" s="134"/>
      <c r="D5" s="134"/>
      <c r="E5" s="134"/>
      <c r="F5" s="134"/>
      <c r="G5" s="134"/>
      <c r="H5" s="134"/>
      <c r="I5" s="134"/>
    </row>
    <row r="6" spans="1:9" ht="27" customHeight="1" x14ac:dyDescent="0.15">
      <c r="A6" s="133"/>
      <c r="B6" s="54" t="s">
        <v>68</v>
      </c>
      <c r="C6" s="134"/>
      <c r="D6" s="134"/>
      <c r="E6" s="134"/>
      <c r="F6" s="134"/>
      <c r="G6" s="134"/>
      <c r="H6" s="134"/>
      <c r="I6" s="134"/>
    </row>
    <row r="7" spans="1:9" ht="27" customHeight="1" x14ac:dyDescent="0.15">
      <c r="A7" s="132" t="s">
        <v>3</v>
      </c>
      <c r="B7" s="132"/>
      <c r="C7" s="134"/>
      <c r="D7" s="134"/>
      <c r="E7" s="134"/>
      <c r="F7" s="134"/>
      <c r="G7" s="134"/>
      <c r="H7" s="134"/>
      <c r="I7" s="134"/>
    </row>
    <row r="8" spans="1:9" ht="27" customHeight="1" x14ac:dyDescent="0.15">
      <c r="A8" s="132" t="s">
        <v>69</v>
      </c>
      <c r="B8" s="54" t="s">
        <v>70</v>
      </c>
      <c r="C8" s="129"/>
      <c r="D8" s="130"/>
      <c r="E8" s="130"/>
      <c r="F8" s="130"/>
      <c r="G8" s="130"/>
      <c r="H8" s="130"/>
      <c r="I8" s="131"/>
    </row>
    <row r="9" spans="1:9" ht="27" customHeight="1" x14ac:dyDescent="0.15">
      <c r="A9" s="132"/>
      <c r="B9" s="54" t="s">
        <v>71</v>
      </c>
      <c r="C9" s="128"/>
      <c r="D9" s="128"/>
      <c r="E9" s="128"/>
      <c r="F9" s="128"/>
      <c r="G9" s="128"/>
      <c r="H9" s="128"/>
      <c r="I9" s="128"/>
    </row>
  </sheetData>
  <sheetProtection selectLockedCells="1"/>
  <mergeCells count="11">
    <mergeCell ref="C9:I9"/>
    <mergeCell ref="C8:I8"/>
    <mergeCell ref="A1:I1"/>
    <mergeCell ref="A2:I2"/>
    <mergeCell ref="A8:A9"/>
    <mergeCell ref="A3:I3"/>
    <mergeCell ref="A7:B7"/>
    <mergeCell ref="A5:A6"/>
    <mergeCell ref="C7:I7"/>
    <mergeCell ref="C6:I6"/>
    <mergeCell ref="C5:I5"/>
  </mergeCells>
  <phoneticPr fontId="1"/>
  <dataValidations count="2">
    <dataValidation type="list" allowBlank="1" showInputMessage="1" showErrorMessage="1" sqref="C9:I9" xr:uid="{00000000-0002-0000-0200-000000000000}">
      <formula1>INDIRECT($C$8)</formula1>
    </dataValidation>
    <dataValidation type="list" allowBlank="1" showInputMessage="1" showErrorMessage="1" sqref="C7:I7" xr:uid="{00000000-0002-0000-0200-000001000000}">
      <formula1>"教授,准教授,助教"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所属コード!$A$1:$K$1</xm:f>
          </x14:formula1>
          <xm:sqref>C8:I8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9">
    <tabColor theme="8" tint="0.59999389629810485"/>
  </sheetPr>
  <dimension ref="A1:BB50"/>
  <sheetViews>
    <sheetView showGridLines="0" showZeros="0" view="pageBreakPreview" zoomScaleNormal="100" zoomScaleSheetLayoutView="100" workbookViewId="0">
      <selection activeCell="F40" sqref="F40:H40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18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48"/>
      <c r="K4" s="48"/>
      <c r="L4" s="48">
        <v>2020</v>
      </c>
      <c r="M4" s="48" t="s">
        <v>12</v>
      </c>
      <c r="N4" s="48">
        <v>4</v>
      </c>
      <c r="O4" s="48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20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21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22</v>
      </c>
    </row>
    <row r="7" spans="1:54" ht="8.25" customHeight="1" thickBot="1" x14ac:dyDescent="0.2">
      <c r="J7" s="14"/>
      <c r="K7" s="14"/>
      <c r="L7" s="14"/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19</v>
      </c>
      <c r="C11" s="27"/>
      <c r="D11" s="51">
        <v>0.375</v>
      </c>
      <c r="E11" s="51">
        <v>0.73958333333333337</v>
      </c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 t="str">
        <f t="shared" ref="AC11:AC41" si="0">IF(C11="","",AP11)</f>
        <v/>
      </c>
      <c r="AD11" s="68"/>
      <c r="AE11" s="68"/>
      <c r="AF11" s="68"/>
      <c r="AG11" s="68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4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木</v>
      </c>
      <c r="C12" s="27"/>
      <c r="D12" s="52">
        <v>0.375</v>
      </c>
      <c r="E12" s="52">
        <v>0.73958333333333337</v>
      </c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 t="str">
        <f t="shared" si="0"/>
        <v/>
      </c>
      <c r="AD12" s="68"/>
      <c r="AE12" s="68"/>
      <c r="AF12" s="68"/>
      <c r="AG12" s="68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4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金</v>
      </c>
      <c r="C13" s="27"/>
      <c r="D13" s="52">
        <v>0.375</v>
      </c>
      <c r="E13" s="52">
        <v>0.73958333333333337</v>
      </c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 t="str">
        <f t="shared" si="0"/>
        <v/>
      </c>
      <c r="AD13" s="68"/>
      <c r="AE13" s="68"/>
      <c r="AF13" s="68"/>
      <c r="AG13" s="68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4"/>
      <c r="AN13" s="7">
        <f t="shared" si="4"/>
        <v>4.1666666666666664E-2</v>
      </c>
      <c r="AO13" s="14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土</v>
      </c>
      <c r="C14" s="27" t="s">
        <v>4</v>
      </c>
      <c r="D14" s="52"/>
      <c r="E14" s="52"/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>
        <f t="shared" si="0"/>
        <v>0</v>
      </c>
      <c r="AD14" s="68"/>
      <c r="AE14" s="68"/>
      <c r="AF14" s="68"/>
      <c r="AG14" s="68"/>
      <c r="AJ14" s="6">
        <f t="shared" si="1"/>
        <v>0</v>
      </c>
      <c r="AK14" s="6">
        <f t="shared" si="2"/>
        <v>0</v>
      </c>
      <c r="AL14" s="7" t="b">
        <f t="shared" si="3"/>
        <v>0</v>
      </c>
      <c r="AM14" s="14"/>
      <c r="AN14" s="7">
        <f t="shared" si="4"/>
        <v>0</v>
      </c>
      <c r="AO14" s="14"/>
      <c r="AP14" s="7">
        <f t="shared" si="5"/>
        <v>0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日</v>
      </c>
      <c r="C15" s="27" t="s">
        <v>4</v>
      </c>
      <c r="D15" s="52"/>
      <c r="E15" s="52"/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>
        <f t="shared" si="0"/>
        <v>0</v>
      </c>
      <c r="AD15" s="68"/>
      <c r="AE15" s="68"/>
      <c r="AF15" s="68"/>
      <c r="AG15" s="68"/>
      <c r="AJ15" s="6">
        <f t="shared" si="1"/>
        <v>0</v>
      </c>
      <c r="AK15" s="6">
        <f t="shared" si="2"/>
        <v>0</v>
      </c>
      <c r="AL15" s="7" t="b">
        <f t="shared" si="3"/>
        <v>0</v>
      </c>
      <c r="AM15" s="14"/>
      <c r="AN15" s="7">
        <f t="shared" si="4"/>
        <v>0</v>
      </c>
      <c r="AO15" s="14"/>
      <c r="AP15" s="7">
        <f t="shared" si="5"/>
        <v>0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月</v>
      </c>
      <c r="C16" s="27"/>
      <c r="D16" s="52">
        <v>0.375</v>
      </c>
      <c r="E16" s="52">
        <v>0.73958333333333337</v>
      </c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 t="str">
        <f t="shared" si="0"/>
        <v/>
      </c>
      <c r="AD16" s="68"/>
      <c r="AE16" s="68"/>
      <c r="AF16" s="68"/>
      <c r="AG16" s="68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4"/>
      <c r="AN16" s="7">
        <f t="shared" si="4"/>
        <v>4.1666666666666664E-2</v>
      </c>
      <c r="AO16" s="14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火</v>
      </c>
      <c r="C17" s="27"/>
      <c r="D17" s="52">
        <v>0.375</v>
      </c>
      <c r="E17" s="52">
        <v>0.73958333333333337</v>
      </c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 t="str">
        <f t="shared" si="0"/>
        <v/>
      </c>
      <c r="AD17" s="68"/>
      <c r="AE17" s="68"/>
      <c r="AF17" s="68"/>
      <c r="AG17" s="68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4"/>
      <c r="AN17" s="7">
        <f t="shared" si="4"/>
        <v>4.1666666666666664E-2</v>
      </c>
      <c r="AO17" s="14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水</v>
      </c>
      <c r="C18" s="27"/>
      <c r="D18" s="52">
        <v>0.375</v>
      </c>
      <c r="E18" s="52">
        <v>0.73958333333333337</v>
      </c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 t="str">
        <f t="shared" si="0"/>
        <v/>
      </c>
      <c r="AD18" s="68"/>
      <c r="AE18" s="68"/>
      <c r="AF18" s="68"/>
      <c r="AG18" s="68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4"/>
      <c r="AN18" s="7">
        <f t="shared" si="4"/>
        <v>4.1666666666666664E-2</v>
      </c>
      <c r="AO18" s="14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木</v>
      </c>
      <c r="C19" s="27"/>
      <c r="D19" s="52">
        <v>0.375</v>
      </c>
      <c r="E19" s="52">
        <v>0.73958333333333337</v>
      </c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 t="str">
        <f t="shared" si="0"/>
        <v/>
      </c>
      <c r="AD19" s="68"/>
      <c r="AE19" s="68"/>
      <c r="AF19" s="68"/>
      <c r="AG19" s="68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4"/>
      <c r="AN19" s="7">
        <f t="shared" si="4"/>
        <v>4.1666666666666664E-2</v>
      </c>
      <c r="AO19" s="14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金</v>
      </c>
      <c r="C20" s="27"/>
      <c r="D20" s="52">
        <v>0.375</v>
      </c>
      <c r="E20" s="52">
        <v>0.73958333333333337</v>
      </c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 t="str">
        <f t="shared" si="0"/>
        <v/>
      </c>
      <c r="AD20" s="68"/>
      <c r="AE20" s="68"/>
      <c r="AF20" s="68"/>
      <c r="AG20" s="68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4"/>
      <c r="AN20" s="7">
        <f t="shared" si="4"/>
        <v>4.1666666666666664E-2</v>
      </c>
      <c r="AO20" s="14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土</v>
      </c>
      <c r="C21" s="27" t="s">
        <v>4</v>
      </c>
      <c r="D21" s="52"/>
      <c r="E21" s="52"/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>
        <f t="shared" si="0"/>
        <v>0</v>
      </c>
      <c r="AD21" s="68"/>
      <c r="AE21" s="68"/>
      <c r="AF21" s="68"/>
      <c r="AG21" s="68"/>
      <c r="AJ21" s="6">
        <f t="shared" si="1"/>
        <v>0</v>
      </c>
      <c r="AK21" s="6">
        <f t="shared" si="2"/>
        <v>0</v>
      </c>
      <c r="AL21" s="7" t="b">
        <f t="shared" si="3"/>
        <v>0</v>
      </c>
      <c r="AM21" s="14"/>
      <c r="AN21" s="7">
        <f t="shared" si="4"/>
        <v>0</v>
      </c>
      <c r="AO21" s="14"/>
      <c r="AP21" s="7">
        <f t="shared" si="5"/>
        <v>0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日</v>
      </c>
      <c r="C22" s="27" t="s">
        <v>4</v>
      </c>
      <c r="D22" s="52"/>
      <c r="E22" s="52"/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>
        <f t="shared" si="0"/>
        <v>0</v>
      </c>
      <c r="AD22" s="68"/>
      <c r="AE22" s="68"/>
      <c r="AF22" s="68"/>
      <c r="AG22" s="68"/>
      <c r="AJ22" s="6">
        <f t="shared" si="1"/>
        <v>0</v>
      </c>
      <c r="AK22" s="6">
        <f t="shared" si="2"/>
        <v>0</v>
      </c>
      <c r="AL22" s="7" t="b">
        <f t="shared" si="3"/>
        <v>0</v>
      </c>
      <c r="AM22" s="14"/>
      <c r="AN22" s="7">
        <f t="shared" si="4"/>
        <v>0</v>
      </c>
      <c r="AO22" s="14"/>
      <c r="AP22" s="7">
        <f t="shared" si="5"/>
        <v>0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月</v>
      </c>
      <c r="C23" s="27"/>
      <c r="D23" s="52">
        <v>0.375</v>
      </c>
      <c r="E23" s="52">
        <v>0.73958333333333337</v>
      </c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 t="str">
        <f t="shared" si="0"/>
        <v/>
      </c>
      <c r="AD23" s="68"/>
      <c r="AE23" s="68"/>
      <c r="AF23" s="68"/>
      <c r="AG23" s="68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4"/>
      <c r="AN23" s="7">
        <f t="shared" si="4"/>
        <v>4.1666666666666664E-2</v>
      </c>
      <c r="AO23" s="14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火</v>
      </c>
      <c r="C24" s="27"/>
      <c r="D24" s="52">
        <v>0.375</v>
      </c>
      <c r="E24" s="52">
        <v>0.73958333333333337</v>
      </c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 t="str">
        <f t="shared" si="0"/>
        <v/>
      </c>
      <c r="AD24" s="68"/>
      <c r="AE24" s="68"/>
      <c r="AF24" s="68"/>
      <c r="AG24" s="68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4"/>
      <c r="AN24" s="7">
        <f t="shared" si="4"/>
        <v>4.1666666666666664E-2</v>
      </c>
      <c r="AO24" s="14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水</v>
      </c>
      <c r="C25" s="27"/>
      <c r="D25" s="52">
        <v>0.375</v>
      </c>
      <c r="E25" s="52">
        <v>0.73958333333333337</v>
      </c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 t="str">
        <f t="shared" si="0"/>
        <v/>
      </c>
      <c r="AD25" s="68"/>
      <c r="AE25" s="68"/>
      <c r="AF25" s="68"/>
      <c r="AG25" s="68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4"/>
      <c r="AN25" s="7">
        <f t="shared" si="4"/>
        <v>4.1666666666666664E-2</v>
      </c>
      <c r="AO25" s="14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78">
        <f>IF(N4="","",VLOOKUP(N4,AS12:AT23,2))</f>
        <v>30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木</v>
      </c>
      <c r="C26" s="27"/>
      <c r="D26" s="52">
        <v>0.375</v>
      </c>
      <c r="E26" s="52">
        <v>0.73958333333333337</v>
      </c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 t="str">
        <f t="shared" si="0"/>
        <v/>
      </c>
      <c r="AD26" s="68"/>
      <c r="AE26" s="68"/>
      <c r="AF26" s="68"/>
      <c r="AG26" s="68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4"/>
      <c r="AN26" s="7">
        <f t="shared" si="4"/>
        <v>4.1666666666666664E-2</v>
      </c>
      <c r="AO26" s="14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金</v>
      </c>
      <c r="C27" s="27"/>
      <c r="D27" s="52">
        <v>0.375</v>
      </c>
      <c r="E27" s="52">
        <v>0.73958333333333337</v>
      </c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 t="str">
        <f t="shared" si="0"/>
        <v/>
      </c>
      <c r="AD27" s="68"/>
      <c r="AE27" s="68"/>
      <c r="AF27" s="68"/>
      <c r="AG27" s="68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4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土</v>
      </c>
      <c r="C28" s="27" t="s">
        <v>4</v>
      </c>
      <c r="D28" s="52"/>
      <c r="E28" s="52"/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>
        <f t="shared" si="0"/>
        <v>0</v>
      </c>
      <c r="AD28" s="68"/>
      <c r="AE28" s="68"/>
      <c r="AF28" s="68"/>
      <c r="AG28" s="68"/>
      <c r="AJ28" s="6">
        <f t="shared" si="1"/>
        <v>0</v>
      </c>
      <c r="AK28" s="6">
        <f t="shared" si="2"/>
        <v>0</v>
      </c>
      <c r="AL28" s="7" t="b">
        <f t="shared" si="3"/>
        <v>0</v>
      </c>
      <c r="AN28" s="7">
        <f t="shared" si="4"/>
        <v>0</v>
      </c>
      <c r="AO28" s="14"/>
      <c r="AP28" s="7">
        <f t="shared" si="5"/>
        <v>0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日</v>
      </c>
      <c r="C29" s="27" t="s">
        <v>4</v>
      </c>
      <c r="D29" s="52"/>
      <c r="E29" s="52"/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>
        <f t="shared" si="0"/>
        <v>0</v>
      </c>
      <c r="AD29" s="68"/>
      <c r="AE29" s="68"/>
      <c r="AF29" s="68"/>
      <c r="AG29" s="68"/>
      <c r="AJ29" s="6">
        <f t="shared" si="1"/>
        <v>0</v>
      </c>
      <c r="AK29" s="6">
        <f t="shared" si="2"/>
        <v>0</v>
      </c>
      <c r="AL29" s="7" t="b">
        <f t="shared" si="3"/>
        <v>0</v>
      </c>
      <c r="AN29" s="7">
        <f t="shared" si="4"/>
        <v>0</v>
      </c>
      <c r="AO29" s="14"/>
      <c r="AP29" s="7">
        <f t="shared" si="5"/>
        <v>0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月</v>
      </c>
      <c r="C30" s="27"/>
      <c r="D30" s="52">
        <v>0.375</v>
      </c>
      <c r="E30" s="52">
        <v>0.73958333333333337</v>
      </c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 t="str">
        <f t="shared" si="0"/>
        <v/>
      </c>
      <c r="AD30" s="68"/>
      <c r="AE30" s="68"/>
      <c r="AF30" s="68"/>
      <c r="AG30" s="68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4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火</v>
      </c>
      <c r="C31" s="27"/>
      <c r="D31" s="52">
        <v>0.375</v>
      </c>
      <c r="E31" s="52">
        <v>0.73958333333333337</v>
      </c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 t="str">
        <f t="shared" si="0"/>
        <v/>
      </c>
      <c r="AD31" s="68"/>
      <c r="AE31" s="68"/>
      <c r="AF31" s="68"/>
      <c r="AG31" s="68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4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水</v>
      </c>
      <c r="C32" s="27"/>
      <c r="D32" s="52">
        <v>0.375</v>
      </c>
      <c r="E32" s="52">
        <v>0.73958333333333337</v>
      </c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 t="str">
        <f t="shared" si="0"/>
        <v/>
      </c>
      <c r="AD32" s="68"/>
      <c r="AE32" s="68"/>
      <c r="AF32" s="68"/>
      <c r="AG32" s="68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4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木</v>
      </c>
      <c r="C33" s="27"/>
      <c r="D33" s="52">
        <v>0.375</v>
      </c>
      <c r="E33" s="52">
        <v>0.73958333333333337</v>
      </c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 t="str">
        <f t="shared" si="0"/>
        <v/>
      </c>
      <c r="AD33" s="68"/>
      <c r="AE33" s="68"/>
      <c r="AF33" s="68"/>
      <c r="AG33" s="68"/>
      <c r="AJ33" s="6" t="str">
        <f t="shared" si="1"/>
        <v/>
      </c>
      <c r="AK33" s="6" t="str">
        <f t="shared" si="2"/>
        <v/>
      </c>
      <c r="AL33" s="7" t="b">
        <f t="shared" si="3"/>
        <v>0</v>
      </c>
      <c r="AN33" s="7">
        <f t="shared" si="4"/>
        <v>4.1666666666666664E-2</v>
      </c>
      <c r="AO33" s="14"/>
      <c r="AP33" s="7">
        <f t="shared" si="5"/>
        <v>-4.1666666666666664E-2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金</v>
      </c>
      <c r="C34" s="27"/>
      <c r="D34" s="52">
        <v>0.375</v>
      </c>
      <c r="E34" s="52">
        <v>0.73958333333333337</v>
      </c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 t="str">
        <f t="shared" si="0"/>
        <v/>
      </c>
      <c r="AD34" s="68"/>
      <c r="AE34" s="68"/>
      <c r="AF34" s="68"/>
      <c r="AG34" s="68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4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土</v>
      </c>
      <c r="C35" s="27" t="s">
        <v>4</v>
      </c>
      <c r="D35" s="52"/>
      <c r="E35" s="52"/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>
        <f t="shared" si="0"/>
        <v>0</v>
      </c>
      <c r="AD35" s="68"/>
      <c r="AE35" s="68"/>
      <c r="AF35" s="68"/>
      <c r="AG35" s="68"/>
      <c r="AJ35" s="6">
        <f t="shared" si="1"/>
        <v>0</v>
      </c>
      <c r="AK35" s="6">
        <f t="shared" si="2"/>
        <v>0</v>
      </c>
      <c r="AL35" s="7" t="b">
        <f t="shared" si="3"/>
        <v>0</v>
      </c>
      <c r="AN35" s="7">
        <f t="shared" si="4"/>
        <v>0</v>
      </c>
      <c r="AO35" s="14"/>
      <c r="AP35" s="7">
        <f t="shared" si="5"/>
        <v>0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日</v>
      </c>
      <c r="C36" s="27" t="s">
        <v>4</v>
      </c>
      <c r="D36" s="52"/>
      <c r="E36" s="52"/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>
        <f t="shared" si="0"/>
        <v>0</v>
      </c>
      <c r="AD36" s="68"/>
      <c r="AE36" s="68"/>
      <c r="AF36" s="68"/>
      <c r="AG36" s="68"/>
      <c r="AJ36" s="6">
        <f t="shared" si="1"/>
        <v>0</v>
      </c>
      <c r="AK36" s="6">
        <f t="shared" si="2"/>
        <v>0</v>
      </c>
      <c r="AL36" s="7" t="b">
        <f t="shared" si="3"/>
        <v>0</v>
      </c>
      <c r="AN36" s="7">
        <f t="shared" si="4"/>
        <v>0</v>
      </c>
      <c r="AO36" s="14"/>
      <c r="AP36" s="7">
        <f t="shared" si="5"/>
        <v>0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月</v>
      </c>
      <c r="C37" s="27"/>
      <c r="D37" s="52">
        <v>0.375</v>
      </c>
      <c r="E37" s="52">
        <v>0.73958333333333337</v>
      </c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 t="str">
        <f t="shared" si="0"/>
        <v/>
      </c>
      <c r="AD37" s="68"/>
      <c r="AE37" s="68"/>
      <c r="AF37" s="68"/>
      <c r="AG37" s="68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4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火</v>
      </c>
      <c r="C38" s="27"/>
      <c r="D38" s="52">
        <v>0.375</v>
      </c>
      <c r="E38" s="52">
        <v>0.73958333333333337</v>
      </c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 t="str">
        <f t="shared" si="0"/>
        <v/>
      </c>
      <c r="AD38" s="68"/>
      <c r="AE38" s="68"/>
      <c r="AF38" s="68"/>
      <c r="AG38" s="68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4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水</v>
      </c>
      <c r="C39" s="27" t="s">
        <v>9</v>
      </c>
      <c r="D39" s="52"/>
      <c r="E39" s="52"/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>
        <f t="shared" si="0"/>
        <v>0</v>
      </c>
      <c r="AD39" s="68"/>
      <c r="AE39" s="68"/>
      <c r="AF39" s="68"/>
      <c r="AG39" s="68"/>
      <c r="AJ39" s="6">
        <f t="shared" si="1"/>
        <v>0</v>
      </c>
      <c r="AK39" s="6">
        <f t="shared" si="2"/>
        <v>0</v>
      </c>
      <c r="AL39" s="7" t="b">
        <f t="shared" si="3"/>
        <v>0</v>
      </c>
      <c r="AN39" s="7">
        <f t="shared" si="4"/>
        <v>0</v>
      </c>
      <c r="AO39" s="14"/>
      <c r="AP39" s="7">
        <f t="shared" si="5"/>
        <v>0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木</v>
      </c>
      <c r="C40" s="27"/>
      <c r="D40" s="52">
        <v>0.375</v>
      </c>
      <c r="E40" s="52">
        <v>0.73958333333333337</v>
      </c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 t="str">
        <f t="shared" si="0"/>
        <v/>
      </c>
      <c r="AD40" s="68"/>
      <c r="AE40" s="68"/>
      <c r="AF40" s="68"/>
      <c r="AG40" s="68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4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 t="str">
        <f>IF(AS25&lt;31,"",31)</f>
        <v/>
      </c>
      <c r="B41" s="40" t="str">
        <f t="shared" si="9"/>
        <v>金</v>
      </c>
      <c r="C41" s="47"/>
      <c r="D41" s="53"/>
      <c r="E41" s="53"/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 t="str">
        <f t="shared" si="0"/>
        <v/>
      </c>
      <c r="AD41" s="68"/>
      <c r="AE41" s="68"/>
      <c r="AF41" s="68"/>
      <c r="AG41" s="68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4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0oUIRe0XL3FVaHscZ2fFmtveVpihTHnhaviQzDExPexX5/sufa3/Da1tfG4bR+P+dlYkQqdprdInSWTSqoLRig==" saltValue="TcDwUzt5Afn+W36zD8ErSw==" spinCount="100000" sheet="1" objects="1" scenarios="1" selectLockedCells="1"/>
  <mergeCells count="124">
    <mergeCell ref="A48:O48"/>
    <mergeCell ref="A49:O49"/>
    <mergeCell ref="A50:O50"/>
    <mergeCell ref="F42:G42"/>
    <mergeCell ref="F36:H36"/>
    <mergeCell ref="I36:O36"/>
    <mergeCell ref="F32:H32"/>
    <mergeCell ref="I32:O32"/>
    <mergeCell ref="F38:H38"/>
    <mergeCell ref="I38:O38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AC38:AG38"/>
    <mergeCell ref="F39:H39"/>
    <mergeCell ref="I39:O39"/>
    <mergeCell ref="AC39:AG39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8:H28"/>
    <mergeCell ref="I28:O28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4:H24"/>
    <mergeCell ref="I24:O24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0:H20"/>
    <mergeCell ref="I20:O20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6:H16"/>
    <mergeCell ref="I16:O16"/>
    <mergeCell ref="AC12:AG12"/>
    <mergeCell ref="F13:H13"/>
    <mergeCell ref="I13:O13"/>
    <mergeCell ref="AC13:AG13"/>
    <mergeCell ref="AC8:AG10"/>
    <mergeCell ref="D10:H10"/>
    <mergeCell ref="AS10:AT10"/>
    <mergeCell ref="F11:H11"/>
    <mergeCell ref="I11:O11"/>
    <mergeCell ref="AC11:AG11"/>
    <mergeCell ref="F8:H9"/>
    <mergeCell ref="I8:O10"/>
    <mergeCell ref="F12:H12"/>
    <mergeCell ref="I12:O12"/>
    <mergeCell ref="B8:B10"/>
    <mergeCell ref="C8:C10"/>
    <mergeCell ref="D8:D9"/>
    <mergeCell ref="E8:E9"/>
    <mergeCell ref="A1:O1"/>
    <mergeCell ref="A2:O2"/>
    <mergeCell ref="A3:O3"/>
    <mergeCell ref="A5:B5"/>
    <mergeCell ref="J5:O5"/>
    <mergeCell ref="C5:E5"/>
    <mergeCell ref="F5:H5"/>
    <mergeCell ref="C6:H6"/>
    <mergeCell ref="I6:O6"/>
    <mergeCell ref="A6:B6"/>
    <mergeCell ref="A8:A10"/>
  </mergeCells>
  <phoneticPr fontId="1"/>
  <conditionalFormatting sqref="C11:C41">
    <cfRule type="cellIs" dxfId="11" priority="1" stopIfTrue="1" operator="notEqual">
      <formula>"勤務"</formula>
    </cfRule>
  </conditionalFormatting>
  <dataValidations xWindow="484" yWindow="1297" count="5">
    <dataValidation type="list" allowBlank="1" showInputMessage="1" showErrorMessage="1" sqref="B11" xr:uid="{00000000-0002-0000-0300-000000000000}">
      <formula1>$AP$2:$AP$6</formula1>
    </dataValidation>
    <dataValidation allowBlank="1" showInputMessage="1" sqref="AE5" xr:uid="{00000000-0002-0000-03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3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3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3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0">
    <tabColor theme="8" tint="0.59999389629810485"/>
  </sheetPr>
  <dimension ref="A1:BB50"/>
  <sheetViews>
    <sheetView showGridLines="0" showZeros="0" view="pageBreakPreview" topLeftCell="A28" zoomScaleNormal="100" zoomScaleSheetLayoutView="100" workbookViewId="0">
      <selection activeCell="D13" sqref="D13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18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48"/>
      <c r="K4" s="48"/>
      <c r="L4" s="48">
        <v>2020</v>
      </c>
      <c r="M4" s="48" t="s">
        <v>12</v>
      </c>
      <c r="N4" s="48">
        <v>5</v>
      </c>
      <c r="O4" s="48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20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21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22</v>
      </c>
    </row>
    <row r="7" spans="1:54" ht="8.25" customHeight="1" thickBot="1" x14ac:dyDescent="0.2">
      <c r="J7" s="14"/>
      <c r="K7" s="14"/>
      <c r="L7" s="14"/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20</v>
      </c>
      <c r="C11" s="27"/>
      <c r="D11" s="51">
        <v>0.375</v>
      </c>
      <c r="E11" s="51">
        <v>0.73958333333333337</v>
      </c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 t="str">
        <f t="shared" ref="AC11:AC41" si="0">IF(C11="","",AP11)</f>
        <v/>
      </c>
      <c r="AD11" s="68"/>
      <c r="AE11" s="68"/>
      <c r="AF11" s="68"/>
      <c r="AG11" s="68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4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土</v>
      </c>
      <c r="C12" s="27" t="s">
        <v>4</v>
      </c>
      <c r="D12" s="52"/>
      <c r="E12" s="52"/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>
        <f t="shared" si="0"/>
        <v>0</v>
      </c>
      <c r="AD12" s="68"/>
      <c r="AE12" s="68"/>
      <c r="AF12" s="68"/>
      <c r="AG12" s="68"/>
      <c r="AJ12" s="6">
        <f t="shared" si="1"/>
        <v>0</v>
      </c>
      <c r="AK12" s="6">
        <f t="shared" si="2"/>
        <v>0</v>
      </c>
      <c r="AL12" s="7" t="b">
        <f t="shared" si="3"/>
        <v>0</v>
      </c>
      <c r="AN12" s="7">
        <f t="shared" si="4"/>
        <v>0</v>
      </c>
      <c r="AO12" s="14"/>
      <c r="AP12" s="7">
        <f t="shared" si="5"/>
        <v>0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日</v>
      </c>
      <c r="C13" s="27" t="s">
        <v>4</v>
      </c>
      <c r="D13" s="52"/>
      <c r="E13" s="52"/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>
        <f t="shared" si="0"/>
        <v>0</v>
      </c>
      <c r="AD13" s="68"/>
      <c r="AE13" s="68"/>
      <c r="AF13" s="68"/>
      <c r="AG13" s="68"/>
      <c r="AJ13" s="6">
        <f t="shared" si="1"/>
        <v>0</v>
      </c>
      <c r="AK13" s="6">
        <f t="shared" si="2"/>
        <v>0</v>
      </c>
      <c r="AL13" s="7" t="b">
        <f t="shared" si="3"/>
        <v>0</v>
      </c>
      <c r="AM13" s="14"/>
      <c r="AN13" s="7">
        <f t="shared" si="4"/>
        <v>0</v>
      </c>
      <c r="AO13" s="14"/>
      <c r="AP13" s="7">
        <f t="shared" si="5"/>
        <v>0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月</v>
      </c>
      <c r="C14" s="27" t="s">
        <v>9</v>
      </c>
      <c r="D14" s="52"/>
      <c r="E14" s="52"/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>
        <f t="shared" si="0"/>
        <v>0</v>
      </c>
      <c r="AD14" s="68"/>
      <c r="AE14" s="68"/>
      <c r="AF14" s="68"/>
      <c r="AG14" s="68"/>
      <c r="AJ14" s="6">
        <f t="shared" si="1"/>
        <v>0</v>
      </c>
      <c r="AK14" s="6">
        <f t="shared" si="2"/>
        <v>0</v>
      </c>
      <c r="AL14" s="7" t="b">
        <f t="shared" si="3"/>
        <v>0</v>
      </c>
      <c r="AM14" s="14"/>
      <c r="AN14" s="7">
        <f t="shared" si="4"/>
        <v>0</v>
      </c>
      <c r="AO14" s="14"/>
      <c r="AP14" s="7">
        <f t="shared" si="5"/>
        <v>0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火</v>
      </c>
      <c r="C15" s="27" t="s">
        <v>9</v>
      </c>
      <c r="D15" s="52"/>
      <c r="E15" s="52"/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>
        <f t="shared" si="0"/>
        <v>0</v>
      </c>
      <c r="AD15" s="68"/>
      <c r="AE15" s="68"/>
      <c r="AF15" s="68"/>
      <c r="AG15" s="68"/>
      <c r="AJ15" s="6">
        <f t="shared" si="1"/>
        <v>0</v>
      </c>
      <c r="AK15" s="6">
        <f t="shared" si="2"/>
        <v>0</v>
      </c>
      <c r="AL15" s="7" t="b">
        <f t="shared" si="3"/>
        <v>0</v>
      </c>
      <c r="AM15" s="14"/>
      <c r="AN15" s="7">
        <f t="shared" si="4"/>
        <v>0</v>
      </c>
      <c r="AO15" s="14"/>
      <c r="AP15" s="7">
        <f t="shared" si="5"/>
        <v>0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水</v>
      </c>
      <c r="C16" s="27" t="s">
        <v>9</v>
      </c>
      <c r="D16" s="52"/>
      <c r="E16" s="52"/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>
        <f t="shared" si="0"/>
        <v>0</v>
      </c>
      <c r="AD16" s="68"/>
      <c r="AE16" s="68"/>
      <c r="AF16" s="68"/>
      <c r="AG16" s="68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4"/>
      <c r="AN16" s="7">
        <f t="shared" si="4"/>
        <v>0</v>
      </c>
      <c r="AO16" s="14"/>
      <c r="AP16" s="7">
        <f t="shared" si="5"/>
        <v>0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木</v>
      </c>
      <c r="C17" s="27"/>
      <c r="D17" s="52">
        <v>0.375</v>
      </c>
      <c r="E17" s="52">
        <v>0.73958333333333337</v>
      </c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 t="str">
        <f t="shared" si="0"/>
        <v/>
      </c>
      <c r="AD17" s="68"/>
      <c r="AE17" s="68"/>
      <c r="AF17" s="68"/>
      <c r="AG17" s="68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4"/>
      <c r="AN17" s="7">
        <f t="shared" si="4"/>
        <v>4.1666666666666664E-2</v>
      </c>
      <c r="AO17" s="14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金</v>
      </c>
      <c r="C18" s="27"/>
      <c r="D18" s="52">
        <v>0.375</v>
      </c>
      <c r="E18" s="52">
        <v>0.73958333333333337</v>
      </c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 t="str">
        <f t="shared" si="0"/>
        <v/>
      </c>
      <c r="AD18" s="68"/>
      <c r="AE18" s="68"/>
      <c r="AF18" s="68"/>
      <c r="AG18" s="68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4"/>
      <c r="AN18" s="7">
        <f t="shared" si="4"/>
        <v>4.1666666666666664E-2</v>
      </c>
      <c r="AO18" s="14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土</v>
      </c>
      <c r="C19" s="27" t="s">
        <v>4</v>
      </c>
      <c r="D19" s="52"/>
      <c r="E19" s="52"/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>
        <f t="shared" si="0"/>
        <v>0</v>
      </c>
      <c r="AD19" s="68"/>
      <c r="AE19" s="68"/>
      <c r="AF19" s="68"/>
      <c r="AG19" s="68"/>
      <c r="AJ19" s="6">
        <f t="shared" si="1"/>
        <v>0</v>
      </c>
      <c r="AK19" s="6">
        <f t="shared" si="2"/>
        <v>0</v>
      </c>
      <c r="AL19" s="7" t="b">
        <f t="shared" si="3"/>
        <v>0</v>
      </c>
      <c r="AM19" s="14"/>
      <c r="AN19" s="7">
        <f t="shared" si="4"/>
        <v>0</v>
      </c>
      <c r="AO19" s="14"/>
      <c r="AP19" s="7">
        <f t="shared" si="5"/>
        <v>0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日</v>
      </c>
      <c r="C20" s="27" t="s">
        <v>4</v>
      </c>
      <c r="D20" s="52"/>
      <c r="E20" s="52"/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>
        <f t="shared" si="0"/>
        <v>0</v>
      </c>
      <c r="AD20" s="68"/>
      <c r="AE20" s="68"/>
      <c r="AF20" s="68"/>
      <c r="AG20" s="68"/>
      <c r="AJ20" s="6">
        <f t="shared" si="1"/>
        <v>0</v>
      </c>
      <c r="AK20" s="6">
        <f t="shared" si="2"/>
        <v>0</v>
      </c>
      <c r="AL20" s="7" t="b">
        <f t="shared" si="3"/>
        <v>0</v>
      </c>
      <c r="AM20" s="14"/>
      <c r="AN20" s="7">
        <f t="shared" si="4"/>
        <v>0</v>
      </c>
      <c r="AO20" s="14"/>
      <c r="AP20" s="7">
        <f t="shared" si="5"/>
        <v>0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月</v>
      </c>
      <c r="C21" s="27"/>
      <c r="D21" s="52">
        <v>0.375</v>
      </c>
      <c r="E21" s="52">
        <v>0.73958333333333337</v>
      </c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 t="str">
        <f t="shared" si="0"/>
        <v/>
      </c>
      <c r="AD21" s="68"/>
      <c r="AE21" s="68"/>
      <c r="AF21" s="68"/>
      <c r="AG21" s="68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4"/>
      <c r="AN21" s="7">
        <f t="shared" si="4"/>
        <v>4.1666666666666664E-2</v>
      </c>
      <c r="AO21" s="14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火</v>
      </c>
      <c r="C22" s="27"/>
      <c r="D22" s="52">
        <v>0.375</v>
      </c>
      <c r="E22" s="52">
        <v>0.73958333333333337</v>
      </c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 t="str">
        <f t="shared" si="0"/>
        <v/>
      </c>
      <c r="AD22" s="68"/>
      <c r="AE22" s="68"/>
      <c r="AF22" s="68"/>
      <c r="AG22" s="68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4"/>
      <c r="AN22" s="7">
        <f t="shared" si="4"/>
        <v>4.1666666666666664E-2</v>
      </c>
      <c r="AO22" s="14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水</v>
      </c>
      <c r="C23" s="27"/>
      <c r="D23" s="52">
        <v>0.375</v>
      </c>
      <c r="E23" s="52">
        <v>0.73958333333333337</v>
      </c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 t="str">
        <f t="shared" si="0"/>
        <v/>
      </c>
      <c r="AD23" s="68"/>
      <c r="AE23" s="68"/>
      <c r="AF23" s="68"/>
      <c r="AG23" s="68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4"/>
      <c r="AN23" s="7">
        <f t="shared" si="4"/>
        <v>4.1666666666666664E-2</v>
      </c>
      <c r="AO23" s="14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木</v>
      </c>
      <c r="C24" s="27"/>
      <c r="D24" s="52">
        <v>0.375</v>
      </c>
      <c r="E24" s="52">
        <v>0.73958333333333337</v>
      </c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 t="str">
        <f t="shared" si="0"/>
        <v/>
      </c>
      <c r="AD24" s="68"/>
      <c r="AE24" s="68"/>
      <c r="AF24" s="68"/>
      <c r="AG24" s="68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4"/>
      <c r="AN24" s="7">
        <f t="shared" si="4"/>
        <v>4.1666666666666664E-2</v>
      </c>
      <c r="AO24" s="14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金</v>
      </c>
      <c r="C25" s="27"/>
      <c r="D25" s="52">
        <v>0.375</v>
      </c>
      <c r="E25" s="52">
        <v>0.73958333333333337</v>
      </c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 t="str">
        <f t="shared" si="0"/>
        <v/>
      </c>
      <c r="AD25" s="68"/>
      <c r="AE25" s="68"/>
      <c r="AF25" s="68"/>
      <c r="AG25" s="68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4"/>
      <c r="AN25" s="7">
        <f t="shared" si="4"/>
        <v>4.1666666666666664E-2</v>
      </c>
      <c r="AO25" s="14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78">
        <f>IF(N4="","",VLOOKUP(N4,AS12:AT23,2))</f>
        <v>31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土</v>
      </c>
      <c r="C26" s="27" t="s">
        <v>4</v>
      </c>
      <c r="D26" s="52"/>
      <c r="E26" s="52"/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>
        <f t="shared" si="0"/>
        <v>0</v>
      </c>
      <c r="AD26" s="68"/>
      <c r="AE26" s="68"/>
      <c r="AF26" s="68"/>
      <c r="AG26" s="68"/>
      <c r="AJ26" s="6">
        <f t="shared" si="1"/>
        <v>0</v>
      </c>
      <c r="AK26" s="6">
        <f t="shared" si="2"/>
        <v>0</v>
      </c>
      <c r="AL26" s="7" t="b">
        <f t="shared" si="3"/>
        <v>0</v>
      </c>
      <c r="AM26" s="14"/>
      <c r="AN26" s="7">
        <f t="shared" si="4"/>
        <v>0</v>
      </c>
      <c r="AO26" s="14"/>
      <c r="AP26" s="7">
        <f t="shared" si="5"/>
        <v>0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日</v>
      </c>
      <c r="C27" s="27" t="s">
        <v>4</v>
      </c>
      <c r="D27" s="52"/>
      <c r="E27" s="52"/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>
        <f t="shared" si="0"/>
        <v>0</v>
      </c>
      <c r="AD27" s="68"/>
      <c r="AE27" s="68"/>
      <c r="AF27" s="68"/>
      <c r="AG27" s="68"/>
      <c r="AJ27" s="6">
        <f t="shared" si="1"/>
        <v>0</v>
      </c>
      <c r="AK27" s="6">
        <f t="shared" si="2"/>
        <v>0</v>
      </c>
      <c r="AL27" s="7" t="b">
        <f t="shared" si="3"/>
        <v>0</v>
      </c>
      <c r="AN27" s="7">
        <f t="shared" si="4"/>
        <v>0</v>
      </c>
      <c r="AO27" s="14"/>
      <c r="AP27" s="7">
        <f t="shared" si="5"/>
        <v>0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月</v>
      </c>
      <c r="C28" s="27"/>
      <c r="D28" s="52">
        <v>0.375</v>
      </c>
      <c r="E28" s="52">
        <v>0.73958333333333337</v>
      </c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 t="str">
        <f t="shared" si="0"/>
        <v/>
      </c>
      <c r="AD28" s="68"/>
      <c r="AE28" s="68"/>
      <c r="AF28" s="68"/>
      <c r="AG28" s="68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4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火</v>
      </c>
      <c r="C29" s="27"/>
      <c r="D29" s="52">
        <v>0.375</v>
      </c>
      <c r="E29" s="52">
        <v>0.73958333333333337</v>
      </c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 t="str">
        <f t="shared" si="0"/>
        <v/>
      </c>
      <c r="AD29" s="68"/>
      <c r="AE29" s="68"/>
      <c r="AF29" s="68"/>
      <c r="AG29" s="68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4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水</v>
      </c>
      <c r="C30" s="27"/>
      <c r="D30" s="52">
        <v>0.375</v>
      </c>
      <c r="E30" s="52">
        <v>0.73958333333333337</v>
      </c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 t="str">
        <f t="shared" si="0"/>
        <v/>
      </c>
      <c r="AD30" s="68"/>
      <c r="AE30" s="68"/>
      <c r="AF30" s="68"/>
      <c r="AG30" s="68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4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木</v>
      </c>
      <c r="C31" s="27"/>
      <c r="D31" s="52">
        <v>0.375</v>
      </c>
      <c r="E31" s="52">
        <v>0.73958333333333337</v>
      </c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 t="str">
        <f t="shared" si="0"/>
        <v/>
      </c>
      <c r="AD31" s="68"/>
      <c r="AE31" s="68"/>
      <c r="AF31" s="68"/>
      <c r="AG31" s="68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4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金</v>
      </c>
      <c r="C32" s="27"/>
      <c r="D32" s="52">
        <v>0.375</v>
      </c>
      <c r="E32" s="52">
        <v>0.73958333333333337</v>
      </c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 t="str">
        <f t="shared" si="0"/>
        <v/>
      </c>
      <c r="AD32" s="68"/>
      <c r="AE32" s="68"/>
      <c r="AF32" s="68"/>
      <c r="AG32" s="68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4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土</v>
      </c>
      <c r="C33" s="27" t="s">
        <v>4</v>
      </c>
      <c r="D33" s="52"/>
      <c r="E33" s="52"/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>
        <f t="shared" si="0"/>
        <v>0</v>
      </c>
      <c r="AD33" s="68"/>
      <c r="AE33" s="68"/>
      <c r="AF33" s="68"/>
      <c r="AG33" s="68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4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日</v>
      </c>
      <c r="C34" s="27" t="s">
        <v>4</v>
      </c>
      <c r="D34" s="52"/>
      <c r="E34" s="52"/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>
        <f t="shared" si="0"/>
        <v>0</v>
      </c>
      <c r="AD34" s="68"/>
      <c r="AE34" s="68"/>
      <c r="AF34" s="68"/>
      <c r="AG34" s="68"/>
      <c r="AJ34" s="6">
        <f t="shared" si="1"/>
        <v>0</v>
      </c>
      <c r="AK34" s="6">
        <f t="shared" si="2"/>
        <v>0</v>
      </c>
      <c r="AL34" s="7" t="b">
        <f t="shared" si="3"/>
        <v>0</v>
      </c>
      <c r="AN34" s="7">
        <f t="shared" si="4"/>
        <v>0</v>
      </c>
      <c r="AO34" s="14"/>
      <c r="AP34" s="7">
        <f t="shared" si="5"/>
        <v>0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月</v>
      </c>
      <c r="C35" s="27"/>
      <c r="D35" s="52">
        <v>0.375</v>
      </c>
      <c r="E35" s="52">
        <v>0.73958333333333337</v>
      </c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 t="str">
        <f t="shared" si="0"/>
        <v/>
      </c>
      <c r="AD35" s="68"/>
      <c r="AE35" s="68"/>
      <c r="AF35" s="68"/>
      <c r="AG35" s="68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4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火</v>
      </c>
      <c r="C36" s="27"/>
      <c r="D36" s="52">
        <v>0.375</v>
      </c>
      <c r="E36" s="52">
        <v>0.73958333333333337</v>
      </c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 t="str">
        <f t="shared" si="0"/>
        <v/>
      </c>
      <c r="AD36" s="68"/>
      <c r="AE36" s="68"/>
      <c r="AF36" s="68"/>
      <c r="AG36" s="68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4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水</v>
      </c>
      <c r="C37" s="27"/>
      <c r="D37" s="52">
        <v>0.375</v>
      </c>
      <c r="E37" s="52">
        <v>0.73958333333333337</v>
      </c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 t="str">
        <f t="shared" si="0"/>
        <v/>
      </c>
      <c r="AD37" s="68"/>
      <c r="AE37" s="68"/>
      <c r="AF37" s="68"/>
      <c r="AG37" s="68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4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木</v>
      </c>
      <c r="C38" s="27"/>
      <c r="D38" s="52">
        <v>0.375</v>
      </c>
      <c r="E38" s="52">
        <v>0.73958333333333337</v>
      </c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 t="str">
        <f t="shared" si="0"/>
        <v/>
      </c>
      <c r="AD38" s="68"/>
      <c r="AE38" s="68"/>
      <c r="AF38" s="68"/>
      <c r="AG38" s="68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4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金</v>
      </c>
      <c r="C39" s="27"/>
      <c r="D39" s="52">
        <v>0.375</v>
      </c>
      <c r="E39" s="52">
        <v>0.73958333333333337</v>
      </c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 t="str">
        <f t="shared" si="0"/>
        <v/>
      </c>
      <c r="AD39" s="68"/>
      <c r="AE39" s="68"/>
      <c r="AF39" s="68"/>
      <c r="AG39" s="68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4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土</v>
      </c>
      <c r="C40" s="27" t="s">
        <v>4</v>
      </c>
      <c r="D40" s="52"/>
      <c r="E40" s="52"/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>
        <f t="shared" si="0"/>
        <v>0</v>
      </c>
      <c r="AD40" s="68"/>
      <c r="AE40" s="68"/>
      <c r="AF40" s="68"/>
      <c r="AG40" s="68"/>
      <c r="AJ40" s="6">
        <f t="shared" si="1"/>
        <v>0</v>
      </c>
      <c r="AK40" s="6">
        <f t="shared" si="2"/>
        <v>0</v>
      </c>
      <c r="AL40" s="7" t="b">
        <f t="shared" si="3"/>
        <v>0</v>
      </c>
      <c r="AN40" s="7">
        <f t="shared" si="4"/>
        <v>0</v>
      </c>
      <c r="AO40" s="14"/>
      <c r="AP40" s="7">
        <f t="shared" si="5"/>
        <v>0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>
        <f>IF(AS25&lt;31,"",31)</f>
        <v>31</v>
      </c>
      <c r="B41" s="40" t="str">
        <f t="shared" si="9"/>
        <v>日</v>
      </c>
      <c r="C41" s="47" t="s">
        <v>4</v>
      </c>
      <c r="D41" s="53"/>
      <c r="E41" s="53"/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>
        <f t="shared" si="0"/>
        <v>0</v>
      </c>
      <c r="AD41" s="68"/>
      <c r="AE41" s="68"/>
      <c r="AF41" s="68"/>
      <c r="AG41" s="68"/>
      <c r="AJ41" s="6">
        <f t="shared" si="1"/>
        <v>0</v>
      </c>
      <c r="AK41" s="6">
        <f t="shared" si="2"/>
        <v>0</v>
      </c>
      <c r="AL41" s="7" t="b">
        <f t="shared" si="3"/>
        <v>0</v>
      </c>
      <c r="AN41" s="7">
        <f t="shared" si="4"/>
        <v>0</v>
      </c>
      <c r="AO41" s="14"/>
      <c r="AP41" s="7">
        <f t="shared" si="5"/>
        <v>0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UL4ELFMRpw7tm8bYODJUHC1jc+E+yPc6wC2skPFShXrsFlDLg2o7USPc4YqRB8rsDu4bUpE4rVKnBbCY8YjG1w==" saltValue="wYIh88sqcVkyc5J6TML8hw==" spinCount="100000" sheet="1" formatCells="0" selectLockedCells="1"/>
  <mergeCells count="124">
    <mergeCell ref="A48:O48"/>
    <mergeCell ref="A49:O49"/>
    <mergeCell ref="A50:O50"/>
    <mergeCell ref="F42:G42"/>
    <mergeCell ref="F36:H36"/>
    <mergeCell ref="I36:O36"/>
    <mergeCell ref="F32:H32"/>
    <mergeCell ref="I32:O32"/>
    <mergeCell ref="F38:H38"/>
    <mergeCell ref="I38:O38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AC38:AG38"/>
    <mergeCell ref="F39:H39"/>
    <mergeCell ref="I39:O39"/>
    <mergeCell ref="AC39:AG39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8:H28"/>
    <mergeCell ref="I28:O28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4:H24"/>
    <mergeCell ref="I24:O24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20:H20"/>
    <mergeCell ref="I20:O20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6:H16"/>
    <mergeCell ref="I16:O16"/>
    <mergeCell ref="AC12:AG12"/>
    <mergeCell ref="F13:H13"/>
    <mergeCell ref="I13:O13"/>
    <mergeCell ref="AC13:AG13"/>
    <mergeCell ref="AC8:AG10"/>
    <mergeCell ref="D10:H10"/>
    <mergeCell ref="AS10:AT10"/>
    <mergeCell ref="F11:H11"/>
    <mergeCell ref="I11:O11"/>
    <mergeCell ref="AC11:AG11"/>
    <mergeCell ref="F8:H9"/>
    <mergeCell ref="I8:O10"/>
    <mergeCell ref="F12:H12"/>
    <mergeCell ref="I12:O12"/>
    <mergeCell ref="B8:B10"/>
    <mergeCell ref="C8:C10"/>
    <mergeCell ref="D8:D9"/>
    <mergeCell ref="E8:E9"/>
    <mergeCell ref="A1:O1"/>
    <mergeCell ref="A2:O2"/>
    <mergeCell ref="A3:O3"/>
    <mergeCell ref="A5:B5"/>
    <mergeCell ref="J5:O5"/>
    <mergeCell ref="C5:E5"/>
    <mergeCell ref="F5:H5"/>
    <mergeCell ref="C6:H6"/>
    <mergeCell ref="I6:O6"/>
    <mergeCell ref="A6:B6"/>
    <mergeCell ref="A8:A10"/>
  </mergeCells>
  <phoneticPr fontId="1"/>
  <conditionalFormatting sqref="C11:C41">
    <cfRule type="cellIs" dxfId="10" priority="1" stopIfTrue="1" operator="notEqual">
      <formula>"勤務"</formula>
    </cfRule>
  </conditionalFormatting>
  <dataValidations count="5">
    <dataValidation allowBlank="1" showInputMessage="1" sqref="AE5" xr:uid="{00000000-0002-0000-0400-000000000000}"/>
    <dataValidation type="list" allowBlank="1" showInputMessage="1" showErrorMessage="1" sqref="B11" xr:uid="{00000000-0002-0000-0400-000001000000}">
      <formula1>$AP$2:$AP$6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4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4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4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1">
    <tabColor theme="8" tint="0.59999389629810485"/>
  </sheetPr>
  <dimension ref="A1:BB50"/>
  <sheetViews>
    <sheetView showGridLines="0" showZeros="0" view="pageBreakPreview" topLeftCell="A25" zoomScaleNormal="100" zoomScaleSheetLayoutView="100" workbookViewId="0">
      <selection activeCell="I38" sqref="I38:O38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18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48"/>
      <c r="K4" s="48"/>
      <c r="L4" s="48">
        <v>2020</v>
      </c>
      <c r="M4" s="48" t="s">
        <v>12</v>
      </c>
      <c r="N4" s="48">
        <v>6</v>
      </c>
      <c r="O4" s="48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20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21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22</v>
      </c>
    </row>
    <row r="7" spans="1:54" ht="8.25" customHeight="1" thickBot="1" x14ac:dyDescent="0.2">
      <c r="J7" s="14"/>
      <c r="K7" s="14"/>
      <c r="L7" s="14"/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18</v>
      </c>
      <c r="C11" s="27"/>
      <c r="D11" s="51">
        <v>0.375</v>
      </c>
      <c r="E11" s="51">
        <v>0.73958333333333337</v>
      </c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 t="str">
        <f t="shared" ref="AC11:AC41" si="0">IF(C11="","",AP11)</f>
        <v/>
      </c>
      <c r="AD11" s="68"/>
      <c r="AE11" s="68"/>
      <c r="AF11" s="68"/>
      <c r="AG11" s="68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4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火</v>
      </c>
      <c r="C12" s="27"/>
      <c r="D12" s="52">
        <v>0.375</v>
      </c>
      <c r="E12" s="52">
        <v>0.73958333333333337</v>
      </c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 t="str">
        <f t="shared" si="0"/>
        <v/>
      </c>
      <c r="AD12" s="68"/>
      <c r="AE12" s="68"/>
      <c r="AF12" s="68"/>
      <c r="AG12" s="68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4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水</v>
      </c>
      <c r="C13" s="27"/>
      <c r="D13" s="52">
        <v>0.375</v>
      </c>
      <c r="E13" s="52">
        <v>0.73958333333333337</v>
      </c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 t="str">
        <f t="shared" si="0"/>
        <v/>
      </c>
      <c r="AD13" s="68"/>
      <c r="AE13" s="68"/>
      <c r="AF13" s="68"/>
      <c r="AG13" s="68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4"/>
      <c r="AN13" s="7">
        <f t="shared" si="4"/>
        <v>4.1666666666666664E-2</v>
      </c>
      <c r="AO13" s="14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木</v>
      </c>
      <c r="C14" s="27"/>
      <c r="D14" s="52">
        <v>0.375</v>
      </c>
      <c r="E14" s="52">
        <v>0.73958333333333337</v>
      </c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 t="str">
        <f t="shared" si="0"/>
        <v/>
      </c>
      <c r="AD14" s="68"/>
      <c r="AE14" s="68"/>
      <c r="AF14" s="68"/>
      <c r="AG14" s="68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4"/>
      <c r="AN14" s="7">
        <f t="shared" si="4"/>
        <v>4.1666666666666664E-2</v>
      </c>
      <c r="AO14" s="14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金</v>
      </c>
      <c r="C15" s="27"/>
      <c r="D15" s="52">
        <v>0.375</v>
      </c>
      <c r="E15" s="52">
        <v>0.73958333333333337</v>
      </c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 t="str">
        <f t="shared" si="0"/>
        <v/>
      </c>
      <c r="AD15" s="68"/>
      <c r="AE15" s="68"/>
      <c r="AF15" s="68"/>
      <c r="AG15" s="68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4"/>
      <c r="AN15" s="7">
        <f t="shared" si="4"/>
        <v>4.1666666666666664E-2</v>
      </c>
      <c r="AO15" s="14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土</v>
      </c>
      <c r="C16" s="27" t="s">
        <v>4</v>
      </c>
      <c r="D16" s="52"/>
      <c r="E16" s="52"/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>
        <f t="shared" si="0"/>
        <v>0</v>
      </c>
      <c r="AD16" s="68"/>
      <c r="AE16" s="68"/>
      <c r="AF16" s="68"/>
      <c r="AG16" s="68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4"/>
      <c r="AN16" s="7">
        <f t="shared" si="4"/>
        <v>0</v>
      </c>
      <c r="AO16" s="14"/>
      <c r="AP16" s="7">
        <f t="shared" si="5"/>
        <v>0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日</v>
      </c>
      <c r="C17" s="27" t="s">
        <v>4</v>
      </c>
      <c r="D17" s="52"/>
      <c r="E17" s="52"/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>
        <f t="shared" si="0"/>
        <v>0</v>
      </c>
      <c r="AD17" s="68"/>
      <c r="AE17" s="68"/>
      <c r="AF17" s="68"/>
      <c r="AG17" s="68"/>
      <c r="AJ17" s="6">
        <f t="shared" si="1"/>
        <v>0</v>
      </c>
      <c r="AK17" s="6">
        <f t="shared" si="2"/>
        <v>0</v>
      </c>
      <c r="AL17" s="7" t="b">
        <f t="shared" si="3"/>
        <v>0</v>
      </c>
      <c r="AM17" s="14"/>
      <c r="AN17" s="7">
        <f t="shared" si="4"/>
        <v>0</v>
      </c>
      <c r="AO17" s="14"/>
      <c r="AP17" s="7">
        <f t="shared" si="5"/>
        <v>0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月</v>
      </c>
      <c r="C18" s="27"/>
      <c r="D18" s="52">
        <v>0.375</v>
      </c>
      <c r="E18" s="52">
        <v>0.73958333333333337</v>
      </c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 t="str">
        <f t="shared" si="0"/>
        <v/>
      </c>
      <c r="AD18" s="68"/>
      <c r="AE18" s="68"/>
      <c r="AF18" s="68"/>
      <c r="AG18" s="68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4"/>
      <c r="AN18" s="7">
        <f t="shared" si="4"/>
        <v>4.1666666666666664E-2</v>
      </c>
      <c r="AO18" s="14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火</v>
      </c>
      <c r="C19" s="27"/>
      <c r="D19" s="52">
        <v>0.375</v>
      </c>
      <c r="E19" s="52">
        <v>0.73958333333333337</v>
      </c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 t="str">
        <f t="shared" si="0"/>
        <v/>
      </c>
      <c r="AD19" s="68"/>
      <c r="AE19" s="68"/>
      <c r="AF19" s="68"/>
      <c r="AG19" s="68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4"/>
      <c r="AN19" s="7">
        <f t="shared" si="4"/>
        <v>4.1666666666666664E-2</v>
      </c>
      <c r="AO19" s="14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水</v>
      </c>
      <c r="C20" s="27"/>
      <c r="D20" s="52">
        <v>0.375</v>
      </c>
      <c r="E20" s="52">
        <v>0.73958333333333337</v>
      </c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 t="str">
        <f t="shared" si="0"/>
        <v/>
      </c>
      <c r="AD20" s="68"/>
      <c r="AE20" s="68"/>
      <c r="AF20" s="68"/>
      <c r="AG20" s="68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4"/>
      <c r="AN20" s="7">
        <f t="shared" si="4"/>
        <v>4.1666666666666664E-2</v>
      </c>
      <c r="AO20" s="14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木</v>
      </c>
      <c r="C21" s="27"/>
      <c r="D21" s="52">
        <v>0.375</v>
      </c>
      <c r="E21" s="52">
        <v>0.73958333333333337</v>
      </c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 t="str">
        <f t="shared" si="0"/>
        <v/>
      </c>
      <c r="AD21" s="68"/>
      <c r="AE21" s="68"/>
      <c r="AF21" s="68"/>
      <c r="AG21" s="68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4"/>
      <c r="AN21" s="7">
        <f t="shared" si="4"/>
        <v>4.1666666666666664E-2</v>
      </c>
      <c r="AO21" s="14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金</v>
      </c>
      <c r="C22" s="27"/>
      <c r="D22" s="52">
        <v>0.375</v>
      </c>
      <c r="E22" s="52">
        <v>0.73958333333333337</v>
      </c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 t="str">
        <f t="shared" si="0"/>
        <v/>
      </c>
      <c r="AD22" s="68"/>
      <c r="AE22" s="68"/>
      <c r="AF22" s="68"/>
      <c r="AG22" s="68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4"/>
      <c r="AN22" s="7">
        <f t="shared" si="4"/>
        <v>4.1666666666666664E-2</v>
      </c>
      <c r="AO22" s="14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土</v>
      </c>
      <c r="C23" s="27" t="s">
        <v>4</v>
      </c>
      <c r="D23" s="52"/>
      <c r="E23" s="52"/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>
        <f t="shared" si="0"/>
        <v>0</v>
      </c>
      <c r="AD23" s="68"/>
      <c r="AE23" s="68"/>
      <c r="AF23" s="68"/>
      <c r="AG23" s="68"/>
      <c r="AJ23" s="6">
        <f t="shared" si="1"/>
        <v>0</v>
      </c>
      <c r="AK23" s="6">
        <f t="shared" si="2"/>
        <v>0</v>
      </c>
      <c r="AL23" s="7" t="b">
        <f t="shared" si="3"/>
        <v>0</v>
      </c>
      <c r="AM23" s="14"/>
      <c r="AN23" s="7">
        <f t="shared" si="4"/>
        <v>0</v>
      </c>
      <c r="AO23" s="14"/>
      <c r="AP23" s="7">
        <f t="shared" si="5"/>
        <v>0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日</v>
      </c>
      <c r="C24" s="27" t="s">
        <v>4</v>
      </c>
      <c r="D24" s="52"/>
      <c r="E24" s="52"/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>
        <f t="shared" si="0"/>
        <v>0</v>
      </c>
      <c r="AD24" s="68"/>
      <c r="AE24" s="68"/>
      <c r="AF24" s="68"/>
      <c r="AG24" s="68"/>
      <c r="AJ24" s="6">
        <f t="shared" si="1"/>
        <v>0</v>
      </c>
      <c r="AK24" s="6">
        <f t="shared" si="2"/>
        <v>0</v>
      </c>
      <c r="AL24" s="7" t="b">
        <f t="shared" si="3"/>
        <v>0</v>
      </c>
      <c r="AM24" s="14"/>
      <c r="AN24" s="7">
        <f t="shared" si="4"/>
        <v>0</v>
      </c>
      <c r="AO24" s="14"/>
      <c r="AP24" s="7">
        <f t="shared" si="5"/>
        <v>0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月</v>
      </c>
      <c r="C25" s="27"/>
      <c r="D25" s="52">
        <v>0.375</v>
      </c>
      <c r="E25" s="52">
        <v>0.73958333333333337</v>
      </c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 t="str">
        <f t="shared" si="0"/>
        <v/>
      </c>
      <c r="AD25" s="68"/>
      <c r="AE25" s="68"/>
      <c r="AF25" s="68"/>
      <c r="AG25" s="68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4"/>
      <c r="AN25" s="7">
        <f t="shared" si="4"/>
        <v>4.1666666666666664E-2</v>
      </c>
      <c r="AO25" s="14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78">
        <f>IF(N4="","",VLOOKUP(N4,AS12:AT23,2))</f>
        <v>30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火</v>
      </c>
      <c r="C26" s="27"/>
      <c r="D26" s="52">
        <v>0.375</v>
      </c>
      <c r="E26" s="52">
        <v>0.73958333333333337</v>
      </c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 t="str">
        <f t="shared" si="0"/>
        <v/>
      </c>
      <c r="AD26" s="68"/>
      <c r="AE26" s="68"/>
      <c r="AF26" s="68"/>
      <c r="AG26" s="68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4"/>
      <c r="AN26" s="7">
        <f t="shared" si="4"/>
        <v>4.1666666666666664E-2</v>
      </c>
      <c r="AO26" s="14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水</v>
      </c>
      <c r="C27" s="27"/>
      <c r="D27" s="52">
        <v>0.375</v>
      </c>
      <c r="E27" s="52">
        <v>0.73958333333333337</v>
      </c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 t="str">
        <f t="shared" si="0"/>
        <v/>
      </c>
      <c r="AD27" s="68"/>
      <c r="AE27" s="68"/>
      <c r="AF27" s="68"/>
      <c r="AG27" s="68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4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木</v>
      </c>
      <c r="C28" s="27"/>
      <c r="D28" s="52">
        <v>0.375</v>
      </c>
      <c r="E28" s="52">
        <v>0.73958333333333337</v>
      </c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 t="str">
        <f t="shared" si="0"/>
        <v/>
      </c>
      <c r="AD28" s="68"/>
      <c r="AE28" s="68"/>
      <c r="AF28" s="68"/>
      <c r="AG28" s="68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4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金</v>
      </c>
      <c r="C29" s="27"/>
      <c r="D29" s="52">
        <v>0.375</v>
      </c>
      <c r="E29" s="52">
        <v>0.73958333333333337</v>
      </c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 t="str">
        <f t="shared" si="0"/>
        <v/>
      </c>
      <c r="AD29" s="68"/>
      <c r="AE29" s="68"/>
      <c r="AF29" s="68"/>
      <c r="AG29" s="68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4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土</v>
      </c>
      <c r="C30" s="27" t="s">
        <v>4</v>
      </c>
      <c r="D30" s="52"/>
      <c r="E30" s="52"/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>
        <f t="shared" si="0"/>
        <v>0</v>
      </c>
      <c r="AD30" s="68"/>
      <c r="AE30" s="68"/>
      <c r="AF30" s="68"/>
      <c r="AG30" s="68"/>
      <c r="AJ30" s="6">
        <f t="shared" si="1"/>
        <v>0</v>
      </c>
      <c r="AK30" s="6">
        <f t="shared" si="2"/>
        <v>0</v>
      </c>
      <c r="AL30" s="7" t="b">
        <f t="shared" si="3"/>
        <v>0</v>
      </c>
      <c r="AN30" s="7">
        <f t="shared" si="4"/>
        <v>0</v>
      </c>
      <c r="AO30" s="14"/>
      <c r="AP30" s="7">
        <f t="shared" si="5"/>
        <v>0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日</v>
      </c>
      <c r="C31" s="27" t="s">
        <v>4</v>
      </c>
      <c r="D31" s="52"/>
      <c r="E31" s="52"/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>
        <f t="shared" si="0"/>
        <v>0</v>
      </c>
      <c r="AD31" s="68"/>
      <c r="AE31" s="68"/>
      <c r="AF31" s="68"/>
      <c r="AG31" s="68"/>
      <c r="AJ31" s="6">
        <f t="shared" si="1"/>
        <v>0</v>
      </c>
      <c r="AK31" s="6">
        <f t="shared" si="2"/>
        <v>0</v>
      </c>
      <c r="AL31" s="7" t="b">
        <f t="shared" si="3"/>
        <v>0</v>
      </c>
      <c r="AN31" s="7">
        <f t="shared" si="4"/>
        <v>0</v>
      </c>
      <c r="AO31" s="14"/>
      <c r="AP31" s="7">
        <f t="shared" si="5"/>
        <v>0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月</v>
      </c>
      <c r="C32" s="27"/>
      <c r="D32" s="52">
        <v>0.375</v>
      </c>
      <c r="E32" s="52">
        <v>0.73958333333333337</v>
      </c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 t="str">
        <f t="shared" si="0"/>
        <v/>
      </c>
      <c r="AD32" s="68"/>
      <c r="AE32" s="68"/>
      <c r="AF32" s="68"/>
      <c r="AG32" s="68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4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火</v>
      </c>
      <c r="C33" s="27"/>
      <c r="D33" s="52">
        <v>0.375</v>
      </c>
      <c r="E33" s="52">
        <v>0.73958333333333337</v>
      </c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 t="str">
        <f t="shared" si="0"/>
        <v/>
      </c>
      <c r="AD33" s="68"/>
      <c r="AE33" s="68"/>
      <c r="AF33" s="68"/>
      <c r="AG33" s="68"/>
      <c r="AJ33" s="6" t="str">
        <f t="shared" si="1"/>
        <v/>
      </c>
      <c r="AK33" s="6" t="str">
        <f t="shared" si="2"/>
        <v/>
      </c>
      <c r="AL33" s="7" t="b">
        <f t="shared" si="3"/>
        <v>0</v>
      </c>
      <c r="AN33" s="7">
        <f t="shared" si="4"/>
        <v>4.1666666666666664E-2</v>
      </c>
      <c r="AO33" s="14"/>
      <c r="AP33" s="7">
        <f t="shared" si="5"/>
        <v>-4.1666666666666664E-2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水</v>
      </c>
      <c r="C34" s="27"/>
      <c r="D34" s="52">
        <v>0.375</v>
      </c>
      <c r="E34" s="52">
        <v>0.73958333333333337</v>
      </c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 t="str">
        <f t="shared" si="0"/>
        <v/>
      </c>
      <c r="AD34" s="68"/>
      <c r="AE34" s="68"/>
      <c r="AF34" s="68"/>
      <c r="AG34" s="68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4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木</v>
      </c>
      <c r="C35" s="27"/>
      <c r="D35" s="52">
        <v>0.375</v>
      </c>
      <c r="E35" s="52">
        <v>0.73958333333333337</v>
      </c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 t="str">
        <f t="shared" si="0"/>
        <v/>
      </c>
      <c r="AD35" s="68"/>
      <c r="AE35" s="68"/>
      <c r="AF35" s="68"/>
      <c r="AG35" s="68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4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金</v>
      </c>
      <c r="C36" s="27"/>
      <c r="D36" s="52">
        <v>0.375</v>
      </c>
      <c r="E36" s="52">
        <v>0.73958333333333337</v>
      </c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 t="str">
        <f t="shared" si="0"/>
        <v/>
      </c>
      <c r="AD36" s="68"/>
      <c r="AE36" s="68"/>
      <c r="AF36" s="68"/>
      <c r="AG36" s="68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4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土</v>
      </c>
      <c r="C37" s="27" t="s">
        <v>4</v>
      </c>
      <c r="D37" s="52"/>
      <c r="E37" s="52"/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>
        <f t="shared" si="0"/>
        <v>0</v>
      </c>
      <c r="AD37" s="68"/>
      <c r="AE37" s="68"/>
      <c r="AF37" s="68"/>
      <c r="AG37" s="68"/>
      <c r="AJ37" s="6">
        <f t="shared" si="1"/>
        <v>0</v>
      </c>
      <c r="AK37" s="6">
        <f t="shared" si="2"/>
        <v>0</v>
      </c>
      <c r="AL37" s="7" t="b">
        <f t="shared" si="3"/>
        <v>0</v>
      </c>
      <c r="AN37" s="7">
        <f t="shared" si="4"/>
        <v>0</v>
      </c>
      <c r="AO37" s="14"/>
      <c r="AP37" s="7">
        <f t="shared" si="5"/>
        <v>0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日</v>
      </c>
      <c r="C38" s="27" t="s">
        <v>4</v>
      </c>
      <c r="D38" s="52"/>
      <c r="E38" s="52"/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>
        <f t="shared" si="0"/>
        <v>0</v>
      </c>
      <c r="AD38" s="68"/>
      <c r="AE38" s="68"/>
      <c r="AF38" s="68"/>
      <c r="AG38" s="68"/>
      <c r="AJ38" s="6">
        <f t="shared" si="1"/>
        <v>0</v>
      </c>
      <c r="AK38" s="6">
        <f t="shared" si="2"/>
        <v>0</v>
      </c>
      <c r="AL38" s="7" t="b">
        <f t="shared" si="3"/>
        <v>0</v>
      </c>
      <c r="AN38" s="7">
        <f t="shared" si="4"/>
        <v>0</v>
      </c>
      <c r="AO38" s="14"/>
      <c r="AP38" s="7">
        <f t="shared" si="5"/>
        <v>0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月</v>
      </c>
      <c r="C39" s="27"/>
      <c r="D39" s="52"/>
      <c r="E39" s="52"/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 t="str">
        <f t="shared" si="0"/>
        <v/>
      </c>
      <c r="AD39" s="68"/>
      <c r="AE39" s="68"/>
      <c r="AF39" s="68"/>
      <c r="AG39" s="68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4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火</v>
      </c>
      <c r="C40" s="27"/>
      <c r="D40" s="52"/>
      <c r="E40" s="52"/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 t="str">
        <f t="shared" si="0"/>
        <v/>
      </c>
      <c r="AD40" s="68"/>
      <c r="AE40" s="68"/>
      <c r="AF40" s="68"/>
      <c r="AG40" s="68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4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 t="str">
        <f>IF(AS25&lt;31,"",31)</f>
        <v/>
      </c>
      <c r="B41" s="40" t="str">
        <f t="shared" si="9"/>
        <v>水</v>
      </c>
      <c r="C41" s="47"/>
      <c r="D41" s="53"/>
      <c r="E41" s="53"/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 t="str">
        <f t="shared" si="0"/>
        <v/>
      </c>
      <c r="AD41" s="68"/>
      <c r="AE41" s="68"/>
      <c r="AF41" s="68"/>
      <c r="AG41" s="68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4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PQ/IcSb6y+HAv0GRu3FrmBFv95LEs/ZGYAhD3j0CP0YprVnOAgURO8rMXeN/UIo6mRPI+1UoGVhOypSRRvCErA==" saltValue="NfMk1hXp/dCU1xyD50KCYQ==" spinCount="100000" sheet="1" objects="1" scenarios="1" selectLockedCells="1"/>
  <mergeCells count="124"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1:O1"/>
    <mergeCell ref="A2:O2"/>
    <mergeCell ref="A3:O3"/>
    <mergeCell ref="A5:B5"/>
    <mergeCell ref="J5:O5"/>
    <mergeCell ref="C5:E5"/>
    <mergeCell ref="F5:H5"/>
    <mergeCell ref="C6:H6"/>
    <mergeCell ref="I6:O6"/>
  </mergeCells>
  <phoneticPr fontId="1"/>
  <conditionalFormatting sqref="C11:C41">
    <cfRule type="cellIs" dxfId="9" priority="1" stopIfTrue="1" operator="notEqual">
      <formula>"勤務"</formula>
    </cfRule>
  </conditionalFormatting>
  <dataValidations count="5">
    <dataValidation type="list" allowBlank="1" showInputMessage="1" showErrorMessage="1" sqref="B11" xr:uid="{00000000-0002-0000-0500-000000000000}">
      <formula1>$AP$2:$AP$6</formula1>
    </dataValidation>
    <dataValidation allowBlank="1" showInputMessage="1" sqref="AE5" xr:uid="{00000000-0002-0000-05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5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5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5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2">
    <tabColor theme="8" tint="0.59999389629810485"/>
  </sheetPr>
  <dimension ref="A1:BB50"/>
  <sheetViews>
    <sheetView showGridLines="0" showZeros="0" view="pageBreakPreview" topLeftCell="A25" zoomScaleNormal="100" zoomScaleSheetLayoutView="100" workbookViewId="0">
      <selection activeCell="I38" sqref="I38:O38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18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12"/>
      <c r="K4" s="12"/>
      <c r="L4" s="12">
        <v>2020</v>
      </c>
      <c r="M4" s="12" t="s">
        <v>12</v>
      </c>
      <c r="N4" s="12">
        <v>7</v>
      </c>
      <c r="O4" s="12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20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21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22</v>
      </c>
    </row>
    <row r="7" spans="1:54" ht="8.25" customHeight="1" thickBot="1" x14ac:dyDescent="0.2">
      <c r="J7" s="14"/>
      <c r="K7" s="14"/>
      <c r="L7" s="14"/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19</v>
      </c>
      <c r="C11" s="27"/>
      <c r="D11" s="51">
        <v>0.375</v>
      </c>
      <c r="E11" s="51">
        <v>0.73958333333333337</v>
      </c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 t="str">
        <f t="shared" ref="AC11:AC41" si="0">IF(C11="","",AP11)</f>
        <v/>
      </c>
      <c r="AD11" s="68"/>
      <c r="AE11" s="68"/>
      <c r="AF11" s="68"/>
      <c r="AG11" s="68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4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木</v>
      </c>
      <c r="C12" s="27"/>
      <c r="D12" s="52">
        <v>0.375</v>
      </c>
      <c r="E12" s="52">
        <v>0.73958333333333337</v>
      </c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 t="str">
        <f t="shared" si="0"/>
        <v/>
      </c>
      <c r="AD12" s="68"/>
      <c r="AE12" s="68"/>
      <c r="AF12" s="68"/>
      <c r="AG12" s="68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4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金</v>
      </c>
      <c r="C13" s="27"/>
      <c r="D13" s="52">
        <v>0.375</v>
      </c>
      <c r="E13" s="52">
        <v>0.73958333333333337</v>
      </c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 t="str">
        <f t="shared" si="0"/>
        <v/>
      </c>
      <c r="AD13" s="68"/>
      <c r="AE13" s="68"/>
      <c r="AF13" s="68"/>
      <c r="AG13" s="68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4"/>
      <c r="AN13" s="7">
        <f t="shared" si="4"/>
        <v>4.1666666666666664E-2</v>
      </c>
      <c r="AO13" s="14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土</v>
      </c>
      <c r="C14" s="27" t="s">
        <v>4</v>
      </c>
      <c r="D14" s="52"/>
      <c r="E14" s="52"/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>
        <f t="shared" si="0"/>
        <v>0</v>
      </c>
      <c r="AD14" s="68"/>
      <c r="AE14" s="68"/>
      <c r="AF14" s="68"/>
      <c r="AG14" s="68"/>
      <c r="AJ14" s="6">
        <f t="shared" si="1"/>
        <v>0</v>
      </c>
      <c r="AK14" s="6">
        <f t="shared" si="2"/>
        <v>0</v>
      </c>
      <c r="AL14" s="7" t="b">
        <f t="shared" si="3"/>
        <v>0</v>
      </c>
      <c r="AM14" s="14"/>
      <c r="AN14" s="7">
        <f t="shared" si="4"/>
        <v>0</v>
      </c>
      <c r="AO14" s="14"/>
      <c r="AP14" s="7">
        <f t="shared" si="5"/>
        <v>0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日</v>
      </c>
      <c r="C15" s="27" t="s">
        <v>4</v>
      </c>
      <c r="D15" s="52"/>
      <c r="E15" s="52"/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>
        <f t="shared" si="0"/>
        <v>0</v>
      </c>
      <c r="AD15" s="68"/>
      <c r="AE15" s="68"/>
      <c r="AF15" s="68"/>
      <c r="AG15" s="68"/>
      <c r="AJ15" s="6">
        <f t="shared" si="1"/>
        <v>0</v>
      </c>
      <c r="AK15" s="6">
        <f t="shared" si="2"/>
        <v>0</v>
      </c>
      <c r="AL15" s="7" t="b">
        <f t="shared" si="3"/>
        <v>0</v>
      </c>
      <c r="AM15" s="14"/>
      <c r="AN15" s="7">
        <f t="shared" si="4"/>
        <v>0</v>
      </c>
      <c r="AO15" s="14"/>
      <c r="AP15" s="7">
        <f t="shared" si="5"/>
        <v>0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月</v>
      </c>
      <c r="C16" s="27"/>
      <c r="D16" s="52">
        <v>0.375</v>
      </c>
      <c r="E16" s="52">
        <v>0.73958333333333337</v>
      </c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 t="str">
        <f t="shared" si="0"/>
        <v/>
      </c>
      <c r="AD16" s="68"/>
      <c r="AE16" s="68"/>
      <c r="AF16" s="68"/>
      <c r="AG16" s="68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4"/>
      <c r="AN16" s="7">
        <f t="shared" si="4"/>
        <v>4.1666666666666664E-2</v>
      </c>
      <c r="AO16" s="14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火</v>
      </c>
      <c r="C17" s="27"/>
      <c r="D17" s="52">
        <v>0.375</v>
      </c>
      <c r="E17" s="52">
        <v>0.73958333333333337</v>
      </c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 t="str">
        <f t="shared" si="0"/>
        <v/>
      </c>
      <c r="AD17" s="68"/>
      <c r="AE17" s="68"/>
      <c r="AF17" s="68"/>
      <c r="AG17" s="68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4"/>
      <c r="AN17" s="7">
        <f t="shared" si="4"/>
        <v>4.1666666666666664E-2</v>
      </c>
      <c r="AO17" s="14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水</v>
      </c>
      <c r="C18" s="27"/>
      <c r="D18" s="52">
        <v>0.375</v>
      </c>
      <c r="E18" s="52">
        <v>0.73958333333333337</v>
      </c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 t="str">
        <f t="shared" si="0"/>
        <v/>
      </c>
      <c r="AD18" s="68"/>
      <c r="AE18" s="68"/>
      <c r="AF18" s="68"/>
      <c r="AG18" s="68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4"/>
      <c r="AN18" s="7">
        <f t="shared" si="4"/>
        <v>4.1666666666666664E-2</v>
      </c>
      <c r="AO18" s="14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木</v>
      </c>
      <c r="C19" s="27"/>
      <c r="D19" s="52">
        <v>0.375</v>
      </c>
      <c r="E19" s="52">
        <v>0.73958333333333337</v>
      </c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 t="str">
        <f t="shared" si="0"/>
        <v/>
      </c>
      <c r="AD19" s="68"/>
      <c r="AE19" s="68"/>
      <c r="AF19" s="68"/>
      <c r="AG19" s="68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4"/>
      <c r="AN19" s="7">
        <f t="shared" si="4"/>
        <v>4.1666666666666664E-2</v>
      </c>
      <c r="AO19" s="14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金</v>
      </c>
      <c r="C20" s="27"/>
      <c r="D20" s="52">
        <v>0.375</v>
      </c>
      <c r="E20" s="52">
        <v>0.73958333333333337</v>
      </c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 t="str">
        <f t="shared" si="0"/>
        <v/>
      </c>
      <c r="AD20" s="68"/>
      <c r="AE20" s="68"/>
      <c r="AF20" s="68"/>
      <c r="AG20" s="68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4"/>
      <c r="AN20" s="7">
        <f t="shared" si="4"/>
        <v>4.1666666666666664E-2</v>
      </c>
      <c r="AO20" s="14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土</v>
      </c>
      <c r="C21" s="27" t="s">
        <v>4</v>
      </c>
      <c r="D21" s="52"/>
      <c r="E21" s="52"/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>
        <f t="shared" si="0"/>
        <v>0</v>
      </c>
      <c r="AD21" s="68"/>
      <c r="AE21" s="68"/>
      <c r="AF21" s="68"/>
      <c r="AG21" s="68"/>
      <c r="AJ21" s="6">
        <f t="shared" si="1"/>
        <v>0</v>
      </c>
      <c r="AK21" s="6">
        <f t="shared" si="2"/>
        <v>0</v>
      </c>
      <c r="AL21" s="7" t="b">
        <f t="shared" si="3"/>
        <v>0</v>
      </c>
      <c r="AM21" s="14"/>
      <c r="AN21" s="7">
        <f t="shared" si="4"/>
        <v>0</v>
      </c>
      <c r="AO21" s="14"/>
      <c r="AP21" s="7">
        <f t="shared" si="5"/>
        <v>0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日</v>
      </c>
      <c r="C22" s="27" t="s">
        <v>4</v>
      </c>
      <c r="D22" s="52"/>
      <c r="E22" s="52"/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>
        <f t="shared" si="0"/>
        <v>0</v>
      </c>
      <c r="AD22" s="68"/>
      <c r="AE22" s="68"/>
      <c r="AF22" s="68"/>
      <c r="AG22" s="68"/>
      <c r="AJ22" s="6">
        <f t="shared" si="1"/>
        <v>0</v>
      </c>
      <c r="AK22" s="6">
        <f t="shared" si="2"/>
        <v>0</v>
      </c>
      <c r="AL22" s="7" t="b">
        <f t="shared" si="3"/>
        <v>0</v>
      </c>
      <c r="AM22" s="14"/>
      <c r="AN22" s="7">
        <f t="shared" si="4"/>
        <v>0</v>
      </c>
      <c r="AO22" s="14"/>
      <c r="AP22" s="7">
        <f t="shared" si="5"/>
        <v>0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月</v>
      </c>
      <c r="C23" s="27"/>
      <c r="D23" s="52">
        <v>0.375</v>
      </c>
      <c r="E23" s="52">
        <v>0.73958333333333337</v>
      </c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 t="str">
        <f t="shared" si="0"/>
        <v/>
      </c>
      <c r="AD23" s="68"/>
      <c r="AE23" s="68"/>
      <c r="AF23" s="68"/>
      <c r="AG23" s="68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4"/>
      <c r="AN23" s="7">
        <f t="shared" si="4"/>
        <v>4.1666666666666664E-2</v>
      </c>
      <c r="AO23" s="14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火</v>
      </c>
      <c r="C24" s="27"/>
      <c r="D24" s="52">
        <v>0.375</v>
      </c>
      <c r="E24" s="52">
        <v>0.73958333333333337</v>
      </c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 t="str">
        <f t="shared" si="0"/>
        <v/>
      </c>
      <c r="AD24" s="68"/>
      <c r="AE24" s="68"/>
      <c r="AF24" s="68"/>
      <c r="AG24" s="68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4"/>
      <c r="AN24" s="7">
        <f t="shared" si="4"/>
        <v>4.1666666666666664E-2</v>
      </c>
      <c r="AO24" s="14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水</v>
      </c>
      <c r="C25" s="27"/>
      <c r="D25" s="52">
        <v>0.375</v>
      </c>
      <c r="E25" s="52">
        <v>0.73958333333333337</v>
      </c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 t="str">
        <f t="shared" si="0"/>
        <v/>
      </c>
      <c r="AD25" s="68"/>
      <c r="AE25" s="68"/>
      <c r="AF25" s="68"/>
      <c r="AG25" s="68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4"/>
      <c r="AN25" s="7">
        <f t="shared" si="4"/>
        <v>4.1666666666666664E-2</v>
      </c>
      <c r="AO25" s="14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78">
        <f>IF(N4="","",VLOOKUP(N4,AS12:AT23,2))</f>
        <v>31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木</v>
      </c>
      <c r="C26" s="27"/>
      <c r="D26" s="52">
        <v>0.375</v>
      </c>
      <c r="E26" s="52">
        <v>0.73958333333333337</v>
      </c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 t="str">
        <f t="shared" si="0"/>
        <v/>
      </c>
      <c r="AD26" s="68"/>
      <c r="AE26" s="68"/>
      <c r="AF26" s="68"/>
      <c r="AG26" s="68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4"/>
      <c r="AN26" s="7">
        <f t="shared" si="4"/>
        <v>4.1666666666666664E-2</v>
      </c>
      <c r="AO26" s="14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金</v>
      </c>
      <c r="C27" s="27"/>
      <c r="D27" s="52">
        <v>0.375</v>
      </c>
      <c r="E27" s="52">
        <v>0.73958333333333337</v>
      </c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 t="str">
        <f t="shared" si="0"/>
        <v/>
      </c>
      <c r="AD27" s="68"/>
      <c r="AE27" s="68"/>
      <c r="AF27" s="68"/>
      <c r="AG27" s="68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4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土</v>
      </c>
      <c r="C28" s="27" t="s">
        <v>4</v>
      </c>
      <c r="D28" s="52"/>
      <c r="E28" s="52"/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>
        <f t="shared" si="0"/>
        <v>0</v>
      </c>
      <c r="AD28" s="68"/>
      <c r="AE28" s="68"/>
      <c r="AF28" s="68"/>
      <c r="AG28" s="68"/>
      <c r="AJ28" s="6">
        <f t="shared" si="1"/>
        <v>0</v>
      </c>
      <c r="AK28" s="6">
        <f t="shared" si="2"/>
        <v>0</v>
      </c>
      <c r="AL28" s="7" t="b">
        <f t="shared" si="3"/>
        <v>0</v>
      </c>
      <c r="AN28" s="7">
        <f t="shared" si="4"/>
        <v>0</v>
      </c>
      <c r="AO28" s="14"/>
      <c r="AP28" s="7">
        <f t="shared" si="5"/>
        <v>0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日</v>
      </c>
      <c r="C29" s="27" t="s">
        <v>4</v>
      </c>
      <c r="D29" s="52"/>
      <c r="E29" s="52"/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>
        <f t="shared" si="0"/>
        <v>0</v>
      </c>
      <c r="AD29" s="68"/>
      <c r="AE29" s="68"/>
      <c r="AF29" s="68"/>
      <c r="AG29" s="68"/>
      <c r="AJ29" s="6">
        <f t="shared" si="1"/>
        <v>0</v>
      </c>
      <c r="AK29" s="6">
        <f t="shared" si="2"/>
        <v>0</v>
      </c>
      <c r="AL29" s="7" t="b">
        <f t="shared" si="3"/>
        <v>0</v>
      </c>
      <c r="AN29" s="7">
        <f t="shared" si="4"/>
        <v>0</v>
      </c>
      <c r="AO29" s="14"/>
      <c r="AP29" s="7">
        <f t="shared" si="5"/>
        <v>0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月</v>
      </c>
      <c r="C30" s="27"/>
      <c r="D30" s="52">
        <v>0.375</v>
      </c>
      <c r="E30" s="52">
        <v>0.73958333333333337</v>
      </c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 t="str">
        <f t="shared" si="0"/>
        <v/>
      </c>
      <c r="AD30" s="68"/>
      <c r="AE30" s="68"/>
      <c r="AF30" s="68"/>
      <c r="AG30" s="68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4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火</v>
      </c>
      <c r="C31" s="27"/>
      <c r="D31" s="52">
        <v>0.375</v>
      </c>
      <c r="E31" s="52">
        <v>0.73958333333333337</v>
      </c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 t="str">
        <f t="shared" si="0"/>
        <v/>
      </c>
      <c r="AD31" s="68"/>
      <c r="AE31" s="68"/>
      <c r="AF31" s="68"/>
      <c r="AG31" s="68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4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水</v>
      </c>
      <c r="C32" s="27"/>
      <c r="D32" s="52">
        <v>0.375</v>
      </c>
      <c r="E32" s="52">
        <v>0.73958333333333337</v>
      </c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 t="str">
        <f t="shared" si="0"/>
        <v/>
      </c>
      <c r="AD32" s="68"/>
      <c r="AE32" s="68"/>
      <c r="AF32" s="68"/>
      <c r="AG32" s="68"/>
      <c r="AJ32" s="6" t="str">
        <f t="shared" si="1"/>
        <v/>
      </c>
      <c r="AK32" s="6" t="str">
        <f t="shared" si="2"/>
        <v/>
      </c>
      <c r="AL32" s="7" t="b">
        <f t="shared" si="3"/>
        <v>0</v>
      </c>
      <c r="AN32" s="7">
        <f t="shared" si="4"/>
        <v>4.1666666666666664E-2</v>
      </c>
      <c r="AO32" s="14"/>
      <c r="AP32" s="7">
        <f t="shared" si="5"/>
        <v>-4.1666666666666664E-2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木</v>
      </c>
      <c r="C33" s="27" t="s">
        <v>9</v>
      </c>
      <c r="D33" s="52"/>
      <c r="E33" s="52"/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>
        <f t="shared" si="0"/>
        <v>0</v>
      </c>
      <c r="AD33" s="68"/>
      <c r="AE33" s="68"/>
      <c r="AF33" s="68"/>
      <c r="AG33" s="68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4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金</v>
      </c>
      <c r="C34" s="27" t="s">
        <v>9</v>
      </c>
      <c r="D34" s="52"/>
      <c r="E34" s="52"/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>
        <f t="shared" si="0"/>
        <v>0</v>
      </c>
      <c r="AD34" s="68"/>
      <c r="AE34" s="68"/>
      <c r="AF34" s="68"/>
      <c r="AG34" s="68"/>
      <c r="AJ34" s="6">
        <f t="shared" si="1"/>
        <v>0</v>
      </c>
      <c r="AK34" s="6">
        <f t="shared" si="2"/>
        <v>0</v>
      </c>
      <c r="AL34" s="7" t="b">
        <f t="shared" si="3"/>
        <v>0</v>
      </c>
      <c r="AN34" s="7">
        <f t="shared" si="4"/>
        <v>0</v>
      </c>
      <c r="AO34" s="14"/>
      <c r="AP34" s="7">
        <f t="shared" si="5"/>
        <v>0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土</v>
      </c>
      <c r="C35" s="27" t="s">
        <v>4</v>
      </c>
      <c r="D35" s="52"/>
      <c r="E35" s="52"/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>
        <f t="shared" si="0"/>
        <v>0</v>
      </c>
      <c r="AD35" s="68"/>
      <c r="AE35" s="68"/>
      <c r="AF35" s="68"/>
      <c r="AG35" s="68"/>
      <c r="AJ35" s="6">
        <f t="shared" si="1"/>
        <v>0</v>
      </c>
      <c r="AK35" s="6">
        <f t="shared" si="2"/>
        <v>0</v>
      </c>
      <c r="AL35" s="7" t="b">
        <f t="shared" si="3"/>
        <v>0</v>
      </c>
      <c r="AN35" s="7">
        <f t="shared" si="4"/>
        <v>0</v>
      </c>
      <c r="AO35" s="14"/>
      <c r="AP35" s="7">
        <f t="shared" si="5"/>
        <v>0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日</v>
      </c>
      <c r="C36" s="27" t="s">
        <v>4</v>
      </c>
      <c r="D36" s="52"/>
      <c r="E36" s="52"/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>
        <f t="shared" si="0"/>
        <v>0</v>
      </c>
      <c r="AD36" s="68"/>
      <c r="AE36" s="68"/>
      <c r="AF36" s="68"/>
      <c r="AG36" s="68"/>
      <c r="AJ36" s="6">
        <f t="shared" si="1"/>
        <v>0</v>
      </c>
      <c r="AK36" s="6">
        <f t="shared" si="2"/>
        <v>0</v>
      </c>
      <c r="AL36" s="7" t="b">
        <f t="shared" si="3"/>
        <v>0</v>
      </c>
      <c r="AN36" s="7">
        <f t="shared" si="4"/>
        <v>0</v>
      </c>
      <c r="AO36" s="14"/>
      <c r="AP36" s="7">
        <f t="shared" si="5"/>
        <v>0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月</v>
      </c>
      <c r="C37" s="27"/>
      <c r="D37" s="52">
        <v>0.375</v>
      </c>
      <c r="E37" s="52">
        <v>0.73958333333333337</v>
      </c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 t="str">
        <f t="shared" si="0"/>
        <v/>
      </c>
      <c r="AD37" s="68"/>
      <c r="AE37" s="68"/>
      <c r="AF37" s="68"/>
      <c r="AG37" s="68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4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火</v>
      </c>
      <c r="C38" s="27"/>
      <c r="D38" s="52">
        <v>0.375</v>
      </c>
      <c r="E38" s="52">
        <v>0.73958333333333337</v>
      </c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 t="str">
        <f t="shared" si="0"/>
        <v/>
      </c>
      <c r="AD38" s="68"/>
      <c r="AE38" s="68"/>
      <c r="AF38" s="68"/>
      <c r="AG38" s="68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4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水</v>
      </c>
      <c r="C39" s="27"/>
      <c r="D39" s="52">
        <v>0.375</v>
      </c>
      <c r="E39" s="52">
        <v>0.73958333333333337</v>
      </c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 t="str">
        <f t="shared" si="0"/>
        <v/>
      </c>
      <c r="AD39" s="68"/>
      <c r="AE39" s="68"/>
      <c r="AF39" s="68"/>
      <c r="AG39" s="68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4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木</v>
      </c>
      <c r="C40" s="27"/>
      <c r="D40" s="52">
        <v>0.375</v>
      </c>
      <c r="E40" s="52">
        <v>0.73958333333333337</v>
      </c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 t="str">
        <f t="shared" si="0"/>
        <v/>
      </c>
      <c r="AD40" s="68"/>
      <c r="AE40" s="68"/>
      <c r="AF40" s="68"/>
      <c r="AG40" s="68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4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>
        <f>IF(AS25&lt;31,"",31)</f>
        <v>31</v>
      </c>
      <c r="B41" s="40" t="str">
        <f t="shared" si="9"/>
        <v>金</v>
      </c>
      <c r="C41" s="47"/>
      <c r="D41" s="53">
        <v>0.375</v>
      </c>
      <c r="E41" s="53">
        <v>0.73958333333333337</v>
      </c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 t="str">
        <f t="shared" si="0"/>
        <v/>
      </c>
      <c r="AD41" s="68"/>
      <c r="AE41" s="68"/>
      <c r="AF41" s="68"/>
      <c r="AG41" s="68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4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Zxqhg4PkSgUuMKqilSL2oqX3e7aJTn0kn+rMLuhScFtz1kInY5v+IxocxgnWXwZ/MzuEl1oVZqLME6ufIEjz9Q==" saltValue="gVSgfTTwGUfp+ypeNlV0yA==" spinCount="100000" sheet="1" objects="1" scenarios="1" selectLockedCells="1"/>
  <mergeCells count="124"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1:O1"/>
    <mergeCell ref="A2:O2"/>
    <mergeCell ref="A3:O3"/>
    <mergeCell ref="A5:B5"/>
    <mergeCell ref="J5:O5"/>
    <mergeCell ref="C5:E5"/>
    <mergeCell ref="F5:H5"/>
    <mergeCell ref="C6:H6"/>
    <mergeCell ref="I6:O6"/>
  </mergeCells>
  <phoneticPr fontId="1"/>
  <conditionalFormatting sqref="C11:C41">
    <cfRule type="cellIs" dxfId="8" priority="1" stopIfTrue="1" operator="notEqual">
      <formula>"勤務"</formula>
    </cfRule>
  </conditionalFormatting>
  <dataValidations xWindow="357" yWindow="992" count="5">
    <dataValidation allowBlank="1" showInputMessage="1" sqref="AE5" xr:uid="{00000000-0002-0000-0600-000000000000}"/>
    <dataValidation type="list" allowBlank="1" showInputMessage="1" showErrorMessage="1" sqref="B11" xr:uid="{00000000-0002-0000-0600-000001000000}">
      <formula1>$AP$2:$AP$6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6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6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6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3">
    <tabColor theme="8" tint="0.59999389629810485"/>
  </sheetPr>
  <dimension ref="A1:BB50"/>
  <sheetViews>
    <sheetView showGridLines="0" showZeros="0" view="pageBreakPreview" topLeftCell="A28" zoomScaleNormal="100" zoomScaleSheetLayoutView="100" workbookViewId="0">
      <selection activeCell="I16" sqref="I16:O16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  <c r="AP1" s="3" t="s">
        <v>18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38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48"/>
      <c r="K4" s="48"/>
      <c r="L4" s="48">
        <v>2020</v>
      </c>
      <c r="M4" s="48" t="s">
        <v>12</v>
      </c>
      <c r="N4" s="48">
        <v>8</v>
      </c>
      <c r="O4" s="48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39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20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21</v>
      </c>
    </row>
    <row r="7" spans="1:54" ht="8.25" customHeight="1" thickBot="1" x14ac:dyDescent="0.2">
      <c r="J7" s="14"/>
      <c r="K7" s="14"/>
      <c r="L7" s="14"/>
      <c r="AP7" s="3" t="s">
        <v>22</v>
      </c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21</v>
      </c>
      <c r="C11" s="27" t="s">
        <v>4</v>
      </c>
      <c r="D11" s="51"/>
      <c r="E11" s="51"/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>
        <f t="shared" ref="AC11:AC41" si="0">IF(C11="","",AP11)</f>
        <v>0</v>
      </c>
      <c r="AD11" s="68"/>
      <c r="AE11" s="68"/>
      <c r="AF11" s="68"/>
      <c r="AG11" s="68"/>
      <c r="AJ11" s="6">
        <f t="shared" ref="AJ11:AJ41" si="1">IF($C11="","",HOUR($AL11))</f>
        <v>0</v>
      </c>
      <c r="AK11" s="6">
        <f t="shared" ref="AK11:AK41" si="2">IF($C11="","",MINUTE($AL11))</f>
        <v>0</v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0</v>
      </c>
      <c r="AO11" s="14"/>
      <c r="AP11" s="7">
        <f t="shared" ref="AP11:AP41" si="5">IF(F11="",AL11-AN11,IF(OR(C11="勤務",C11="週休",C11="休日",C11="休暇"),F11,0))</f>
        <v>0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日</v>
      </c>
      <c r="C12" s="27" t="s">
        <v>4</v>
      </c>
      <c r="D12" s="52"/>
      <c r="E12" s="52"/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>
        <f t="shared" si="0"/>
        <v>0</v>
      </c>
      <c r="AD12" s="68"/>
      <c r="AE12" s="68"/>
      <c r="AF12" s="68"/>
      <c r="AG12" s="68"/>
      <c r="AJ12" s="6">
        <f t="shared" si="1"/>
        <v>0</v>
      </c>
      <c r="AK12" s="6">
        <f t="shared" si="2"/>
        <v>0</v>
      </c>
      <c r="AL12" s="7" t="b">
        <f t="shared" si="3"/>
        <v>0</v>
      </c>
      <c r="AN12" s="7">
        <f t="shared" si="4"/>
        <v>0</v>
      </c>
      <c r="AO12" s="14"/>
      <c r="AP12" s="7">
        <f t="shared" si="5"/>
        <v>0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月</v>
      </c>
      <c r="C13" s="27"/>
      <c r="D13" s="52">
        <v>0.375</v>
      </c>
      <c r="E13" s="52">
        <v>0.73958333333333337</v>
      </c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 t="str">
        <f t="shared" si="0"/>
        <v/>
      </c>
      <c r="AD13" s="68"/>
      <c r="AE13" s="68"/>
      <c r="AF13" s="68"/>
      <c r="AG13" s="68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4"/>
      <c r="AN13" s="7">
        <f t="shared" si="4"/>
        <v>4.1666666666666664E-2</v>
      </c>
      <c r="AO13" s="14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火</v>
      </c>
      <c r="C14" s="27"/>
      <c r="D14" s="52">
        <v>0.375</v>
      </c>
      <c r="E14" s="52">
        <v>0.73958333333333337</v>
      </c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 t="str">
        <f t="shared" si="0"/>
        <v/>
      </c>
      <c r="AD14" s="68"/>
      <c r="AE14" s="68"/>
      <c r="AF14" s="68"/>
      <c r="AG14" s="68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4"/>
      <c r="AN14" s="7">
        <f t="shared" si="4"/>
        <v>4.1666666666666664E-2</v>
      </c>
      <c r="AO14" s="14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水</v>
      </c>
      <c r="C15" s="27"/>
      <c r="D15" s="52">
        <v>0.375</v>
      </c>
      <c r="E15" s="52">
        <v>0.73958333333333337</v>
      </c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 t="str">
        <f t="shared" si="0"/>
        <v/>
      </c>
      <c r="AD15" s="68"/>
      <c r="AE15" s="68"/>
      <c r="AF15" s="68"/>
      <c r="AG15" s="68"/>
      <c r="AJ15" s="6" t="str">
        <f t="shared" si="1"/>
        <v/>
      </c>
      <c r="AK15" s="6" t="str">
        <f t="shared" si="2"/>
        <v/>
      </c>
      <c r="AL15" s="7" t="b">
        <f t="shared" si="3"/>
        <v>0</v>
      </c>
      <c r="AM15" s="14"/>
      <c r="AN15" s="7">
        <f t="shared" si="4"/>
        <v>4.1666666666666664E-2</v>
      </c>
      <c r="AO15" s="14"/>
      <c r="AP15" s="7">
        <f t="shared" si="5"/>
        <v>-4.1666666666666664E-2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木</v>
      </c>
      <c r="C16" s="27"/>
      <c r="D16" s="52">
        <v>0.375</v>
      </c>
      <c r="E16" s="52">
        <v>0.73958333333333337</v>
      </c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 t="str">
        <f t="shared" si="0"/>
        <v/>
      </c>
      <c r="AD16" s="68"/>
      <c r="AE16" s="68"/>
      <c r="AF16" s="68"/>
      <c r="AG16" s="68"/>
      <c r="AJ16" s="6" t="str">
        <f t="shared" si="1"/>
        <v/>
      </c>
      <c r="AK16" s="6" t="str">
        <f t="shared" si="2"/>
        <v/>
      </c>
      <c r="AL16" s="7" t="b">
        <f t="shared" si="3"/>
        <v>0</v>
      </c>
      <c r="AM16" s="14"/>
      <c r="AN16" s="7">
        <f t="shared" si="4"/>
        <v>4.1666666666666664E-2</v>
      </c>
      <c r="AO16" s="14"/>
      <c r="AP16" s="7">
        <f t="shared" si="5"/>
        <v>-4.1666666666666664E-2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金</v>
      </c>
      <c r="C17" s="27"/>
      <c r="D17" s="52">
        <v>0.375</v>
      </c>
      <c r="E17" s="52">
        <v>0.73958333333333337</v>
      </c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 t="str">
        <f t="shared" si="0"/>
        <v/>
      </c>
      <c r="AD17" s="68"/>
      <c r="AE17" s="68"/>
      <c r="AF17" s="68"/>
      <c r="AG17" s="68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4"/>
      <c r="AN17" s="7">
        <f t="shared" si="4"/>
        <v>4.1666666666666664E-2</v>
      </c>
      <c r="AO17" s="14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土</v>
      </c>
      <c r="C18" s="27" t="s">
        <v>4</v>
      </c>
      <c r="D18" s="52"/>
      <c r="E18" s="52"/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>
        <f t="shared" si="0"/>
        <v>0</v>
      </c>
      <c r="AD18" s="68"/>
      <c r="AE18" s="68"/>
      <c r="AF18" s="68"/>
      <c r="AG18" s="68"/>
      <c r="AJ18" s="6">
        <f t="shared" si="1"/>
        <v>0</v>
      </c>
      <c r="AK18" s="6">
        <f t="shared" si="2"/>
        <v>0</v>
      </c>
      <c r="AL18" s="7" t="b">
        <f t="shared" si="3"/>
        <v>0</v>
      </c>
      <c r="AM18" s="14"/>
      <c r="AN18" s="7">
        <f t="shared" si="4"/>
        <v>0</v>
      </c>
      <c r="AO18" s="14"/>
      <c r="AP18" s="7">
        <f t="shared" si="5"/>
        <v>0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日</v>
      </c>
      <c r="C19" s="27" t="s">
        <v>4</v>
      </c>
      <c r="D19" s="52"/>
      <c r="E19" s="52"/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>
        <f t="shared" si="0"/>
        <v>0</v>
      </c>
      <c r="AD19" s="68"/>
      <c r="AE19" s="68"/>
      <c r="AF19" s="68"/>
      <c r="AG19" s="68"/>
      <c r="AJ19" s="6">
        <f t="shared" si="1"/>
        <v>0</v>
      </c>
      <c r="AK19" s="6">
        <f t="shared" si="2"/>
        <v>0</v>
      </c>
      <c r="AL19" s="7" t="b">
        <f t="shared" si="3"/>
        <v>0</v>
      </c>
      <c r="AM19" s="14"/>
      <c r="AN19" s="7">
        <f t="shared" si="4"/>
        <v>0</v>
      </c>
      <c r="AO19" s="14"/>
      <c r="AP19" s="7">
        <f t="shared" si="5"/>
        <v>0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月</v>
      </c>
      <c r="C20" s="27" t="s">
        <v>9</v>
      </c>
      <c r="D20" s="52"/>
      <c r="E20" s="52"/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>
        <f t="shared" si="0"/>
        <v>0</v>
      </c>
      <c r="AD20" s="68"/>
      <c r="AE20" s="68"/>
      <c r="AF20" s="68"/>
      <c r="AG20" s="68"/>
      <c r="AJ20" s="6">
        <f t="shared" si="1"/>
        <v>0</v>
      </c>
      <c r="AK20" s="6">
        <f t="shared" si="2"/>
        <v>0</v>
      </c>
      <c r="AL20" s="7" t="b">
        <f t="shared" si="3"/>
        <v>0</v>
      </c>
      <c r="AM20" s="14"/>
      <c r="AN20" s="7">
        <f t="shared" si="4"/>
        <v>0</v>
      </c>
      <c r="AO20" s="14"/>
      <c r="AP20" s="7">
        <f t="shared" si="5"/>
        <v>0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火</v>
      </c>
      <c r="C21" s="27"/>
      <c r="D21" s="52">
        <v>0.375</v>
      </c>
      <c r="E21" s="52">
        <v>0.73958333333333337</v>
      </c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 t="str">
        <f t="shared" si="0"/>
        <v/>
      </c>
      <c r="AD21" s="68"/>
      <c r="AE21" s="68"/>
      <c r="AF21" s="68"/>
      <c r="AG21" s="68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4"/>
      <c r="AN21" s="7">
        <f t="shared" si="4"/>
        <v>4.1666666666666664E-2</v>
      </c>
      <c r="AO21" s="14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水</v>
      </c>
      <c r="C22" s="27"/>
      <c r="D22" s="52">
        <v>0.375</v>
      </c>
      <c r="E22" s="52">
        <v>0.73958333333333337</v>
      </c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 t="str">
        <f t="shared" si="0"/>
        <v/>
      </c>
      <c r="AD22" s="68"/>
      <c r="AE22" s="68"/>
      <c r="AF22" s="68"/>
      <c r="AG22" s="68"/>
      <c r="AJ22" s="6" t="str">
        <f t="shared" si="1"/>
        <v/>
      </c>
      <c r="AK22" s="6" t="str">
        <f t="shared" si="2"/>
        <v/>
      </c>
      <c r="AL22" s="7" t="b">
        <f t="shared" si="3"/>
        <v>0</v>
      </c>
      <c r="AM22" s="14"/>
      <c r="AN22" s="7">
        <f t="shared" si="4"/>
        <v>4.1666666666666664E-2</v>
      </c>
      <c r="AO22" s="14"/>
      <c r="AP22" s="7">
        <f t="shared" si="5"/>
        <v>-4.1666666666666664E-2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木</v>
      </c>
      <c r="C23" s="27"/>
      <c r="D23" s="52">
        <v>0.375</v>
      </c>
      <c r="E23" s="52">
        <v>0.73958333333333337</v>
      </c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 t="str">
        <f t="shared" si="0"/>
        <v/>
      </c>
      <c r="AD23" s="68"/>
      <c r="AE23" s="68"/>
      <c r="AF23" s="68"/>
      <c r="AG23" s="68"/>
      <c r="AJ23" s="6" t="str">
        <f t="shared" si="1"/>
        <v/>
      </c>
      <c r="AK23" s="6" t="str">
        <f t="shared" si="2"/>
        <v/>
      </c>
      <c r="AL23" s="7" t="b">
        <f t="shared" si="3"/>
        <v>0</v>
      </c>
      <c r="AM23" s="14"/>
      <c r="AN23" s="7">
        <f t="shared" si="4"/>
        <v>4.1666666666666664E-2</v>
      </c>
      <c r="AO23" s="14"/>
      <c r="AP23" s="7">
        <f t="shared" si="5"/>
        <v>-4.1666666666666664E-2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金</v>
      </c>
      <c r="C24" s="27"/>
      <c r="D24" s="52">
        <v>0.375</v>
      </c>
      <c r="E24" s="52">
        <v>0.73958333333333337</v>
      </c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 t="str">
        <f t="shared" si="0"/>
        <v/>
      </c>
      <c r="AD24" s="68"/>
      <c r="AE24" s="68"/>
      <c r="AF24" s="68"/>
      <c r="AG24" s="68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4"/>
      <c r="AN24" s="7">
        <f t="shared" si="4"/>
        <v>4.1666666666666664E-2</v>
      </c>
      <c r="AO24" s="14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土</v>
      </c>
      <c r="C25" s="27" t="s">
        <v>4</v>
      </c>
      <c r="D25" s="52"/>
      <c r="E25" s="52"/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>
        <f t="shared" si="0"/>
        <v>0</v>
      </c>
      <c r="AD25" s="68"/>
      <c r="AE25" s="68"/>
      <c r="AF25" s="68"/>
      <c r="AG25" s="68"/>
      <c r="AJ25" s="6">
        <f t="shared" si="1"/>
        <v>0</v>
      </c>
      <c r="AK25" s="6">
        <f t="shared" si="2"/>
        <v>0</v>
      </c>
      <c r="AL25" s="7" t="b">
        <f t="shared" si="3"/>
        <v>0</v>
      </c>
      <c r="AM25" s="14"/>
      <c r="AN25" s="7">
        <f t="shared" si="4"/>
        <v>0</v>
      </c>
      <c r="AO25" s="14"/>
      <c r="AP25" s="7">
        <f t="shared" si="5"/>
        <v>0</v>
      </c>
      <c r="AQ25" s="6">
        <f t="shared" si="6"/>
        <v>0</v>
      </c>
      <c r="AR25" s="6">
        <f t="shared" si="7"/>
        <v>0</v>
      </c>
      <c r="AS25" s="78">
        <f>IF(N4="","",VLOOKUP(N4,AS12:AT23,2))</f>
        <v>31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日</v>
      </c>
      <c r="C26" s="27" t="s">
        <v>4</v>
      </c>
      <c r="D26" s="52"/>
      <c r="E26" s="52"/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>
        <f t="shared" si="0"/>
        <v>0</v>
      </c>
      <c r="AD26" s="68"/>
      <c r="AE26" s="68"/>
      <c r="AF26" s="68"/>
      <c r="AG26" s="68"/>
      <c r="AJ26" s="6">
        <f t="shared" si="1"/>
        <v>0</v>
      </c>
      <c r="AK26" s="6">
        <f t="shared" si="2"/>
        <v>0</v>
      </c>
      <c r="AL26" s="7" t="b">
        <f t="shared" si="3"/>
        <v>0</v>
      </c>
      <c r="AM26" s="14"/>
      <c r="AN26" s="7">
        <f t="shared" si="4"/>
        <v>0</v>
      </c>
      <c r="AO26" s="14"/>
      <c r="AP26" s="7">
        <f t="shared" si="5"/>
        <v>0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月</v>
      </c>
      <c r="C27" s="27"/>
      <c r="D27" s="52">
        <v>0.375</v>
      </c>
      <c r="E27" s="52">
        <v>0.73958333333333337</v>
      </c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 t="str">
        <f t="shared" si="0"/>
        <v/>
      </c>
      <c r="AD27" s="68"/>
      <c r="AE27" s="68"/>
      <c r="AF27" s="68"/>
      <c r="AG27" s="68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4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火</v>
      </c>
      <c r="C28" s="27"/>
      <c r="D28" s="52">
        <v>0.375</v>
      </c>
      <c r="E28" s="52">
        <v>0.73958333333333337</v>
      </c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 t="str">
        <f t="shared" si="0"/>
        <v/>
      </c>
      <c r="AD28" s="68"/>
      <c r="AE28" s="68"/>
      <c r="AF28" s="68"/>
      <c r="AG28" s="68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4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水</v>
      </c>
      <c r="C29" s="27"/>
      <c r="D29" s="52">
        <v>0.375</v>
      </c>
      <c r="E29" s="52">
        <v>0.73958333333333337</v>
      </c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 t="str">
        <f t="shared" si="0"/>
        <v/>
      </c>
      <c r="AD29" s="68"/>
      <c r="AE29" s="68"/>
      <c r="AF29" s="68"/>
      <c r="AG29" s="68"/>
      <c r="AJ29" s="6" t="str">
        <f t="shared" si="1"/>
        <v/>
      </c>
      <c r="AK29" s="6" t="str">
        <f t="shared" si="2"/>
        <v/>
      </c>
      <c r="AL29" s="7" t="b">
        <f t="shared" si="3"/>
        <v>0</v>
      </c>
      <c r="AN29" s="7">
        <f t="shared" si="4"/>
        <v>4.1666666666666664E-2</v>
      </c>
      <c r="AO29" s="14"/>
      <c r="AP29" s="7">
        <f t="shared" si="5"/>
        <v>-4.1666666666666664E-2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木</v>
      </c>
      <c r="C30" s="27"/>
      <c r="D30" s="52">
        <v>0.375</v>
      </c>
      <c r="E30" s="52">
        <v>0.73958333333333337</v>
      </c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 t="str">
        <f t="shared" si="0"/>
        <v/>
      </c>
      <c r="AD30" s="68"/>
      <c r="AE30" s="68"/>
      <c r="AF30" s="68"/>
      <c r="AG30" s="68"/>
      <c r="AJ30" s="6" t="str">
        <f t="shared" si="1"/>
        <v/>
      </c>
      <c r="AK30" s="6" t="str">
        <f t="shared" si="2"/>
        <v/>
      </c>
      <c r="AL30" s="7" t="b">
        <f t="shared" si="3"/>
        <v>0</v>
      </c>
      <c r="AN30" s="7">
        <f t="shared" si="4"/>
        <v>4.1666666666666664E-2</v>
      </c>
      <c r="AO30" s="14"/>
      <c r="AP30" s="7">
        <f t="shared" si="5"/>
        <v>-4.1666666666666664E-2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金</v>
      </c>
      <c r="C31" s="27"/>
      <c r="D31" s="52">
        <v>0.375</v>
      </c>
      <c r="E31" s="52">
        <v>0.73958333333333337</v>
      </c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 t="str">
        <f t="shared" si="0"/>
        <v/>
      </c>
      <c r="AD31" s="68"/>
      <c r="AE31" s="68"/>
      <c r="AF31" s="68"/>
      <c r="AG31" s="68"/>
      <c r="AJ31" s="6" t="str">
        <f t="shared" si="1"/>
        <v/>
      </c>
      <c r="AK31" s="6" t="str">
        <f t="shared" si="2"/>
        <v/>
      </c>
      <c r="AL31" s="7" t="b">
        <f t="shared" si="3"/>
        <v>0</v>
      </c>
      <c r="AN31" s="7">
        <f t="shared" si="4"/>
        <v>4.1666666666666664E-2</v>
      </c>
      <c r="AO31" s="14"/>
      <c r="AP31" s="7">
        <f t="shared" si="5"/>
        <v>-4.1666666666666664E-2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土</v>
      </c>
      <c r="C32" s="27" t="s">
        <v>4</v>
      </c>
      <c r="D32" s="52"/>
      <c r="E32" s="52"/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>
        <f t="shared" si="0"/>
        <v>0</v>
      </c>
      <c r="AD32" s="68"/>
      <c r="AE32" s="68"/>
      <c r="AF32" s="68"/>
      <c r="AG32" s="68"/>
      <c r="AJ32" s="6">
        <f t="shared" si="1"/>
        <v>0</v>
      </c>
      <c r="AK32" s="6">
        <f t="shared" si="2"/>
        <v>0</v>
      </c>
      <c r="AL32" s="7" t="b">
        <f t="shared" si="3"/>
        <v>0</v>
      </c>
      <c r="AN32" s="7">
        <f t="shared" si="4"/>
        <v>0</v>
      </c>
      <c r="AO32" s="14"/>
      <c r="AP32" s="7">
        <f t="shared" si="5"/>
        <v>0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日</v>
      </c>
      <c r="C33" s="27" t="s">
        <v>4</v>
      </c>
      <c r="D33" s="52"/>
      <c r="E33" s="52"/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>
        <f t="shared" si="0"/>
        <v>0</v>
      </c>
      <c r="AD33" s="68"/>
      <c r="AE33" s="68"/>
      <c r="AF33" s="68"/>
      <c r="AG33" s="68"/>
      <c r="AJ33" s="6">
        <f t="shared" si="1"/>
        <v>0</v>
      </c>
      <c r="AK33" s="6">
        <f t="shared" si="2"/>
        <v>0</v>
      </c>
      <c r="AL33" s="7" t="b">
        <f t="shared" si="3"/>
        <v>0</v>
      </c>
      <c r="AN33" s="7">
        <f t="shared" si="4"/>
        <v>0</v>
      </c>
      <c r="AO33" s="14"/>
      <c r="AP33" s="7">
        <f t="shared" si="5"/>
        <v>0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月</v>
      </c>
      <c r="C34" s="27"/>
      <c r="D34" s="52">
        <v>0.375</v>
      </c>
      <c r="E34" s="52">
        <v>0.73958333333333337</v>
      </c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 t="str">
        <f t="shared" si="0"/>
        <v/>
      </c>
      <c r="AD34" s="68"/>
      <c r="AE34" s="68"/>
      <c r="AF34" s="68"/>
      <c r="AG34" s="68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4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火</v>
      </c>
      <c r="C35" s="27"/>
      <c r="D35" s="52">
        <v>0.375</v>
      </c>
      <c r="E35" s="52">
        <v>0.73958333333333337</v>
      </c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 t="str">
        <f t="shared" si="0"/>
        <v/>
      </c>
      <c r="AD35" s="68"/>
      <c r="AE35" s="68"/>
      <c r="AF35" s="68"/>
      <c r="AG35" s="68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4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水</v>
      </c>
      <c r="C36" s="27"/>
      <c r="D36" s="52">
        <v>0.375</v>
      </c>
      <c r="E36" s="52">
        <v>0.73958333333333337</v>
      </c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 t="str">
        <f t="shared" si="0"/>
        <v/>
      </c>
      <c r="AD36" s="68"/>
      <c r="AE36" s="68"/>
      <c r="AF36" s="68"/>
      <c r="AG36" s="68"/>
      <c r="AJ36" s="6" t="str">
        <f t="shared" si="1"/>
        <v/>
      </c>
      <c r="AK36" s="6" t="str">
        <f t="shared" si="2"/>
        <v/>
      </c>
      <c r="AL36" s="7" t="b">
        <f t="shared" si="3"/>
        <v>0</v>
      </c>
      <c r="AN36" s="7">
        <f t="shared" si="4"/>
        <v>4.1666666666666664E-2</v>
      </c>
      <c r="AO36" s="14"/>
      <c r="AP36" s="7">
        <f t="shared" si="5"/>
        <v>-4.1666666666666664E-2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木</v>
      </c>
      <c r="C37" s="27"/>
      <c r="D37" s="52">
        <v>0.375</v>
      </c>
      <c r="E37" s="52">
        <v>0.73958333333333337</v>
      </c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 t="str">
        <f t="shared" si="0"/>
        <v/>
      </c>
      <c r="AD37" s="68"/>
      <c r="AE37" s="68"/>
      <c r="AF37" s="68"/>
      <c r="AG37" s="68"/>
      <c r="AJ37" s="6" t="str">
        <f t="shared" si="1"/>
        <v/>
      </c>
      <c r="AK37" s="6" t="str">
        <f t="shared" si="2"/>
        <v/>
      </c>
      <c r="AL37" s="7" t="b">
        <f t="shared" si="3"/>
        <v>0</v>
      </c>
      <c r="AN37" s="7">
        <f t="shared" si="4"/>
        <v>4.1666666666666664E-2</v>
      </c>
      <c r="AO37" s="14"/>
      <c r="AP37" s="7">
        <f t="shared" si="5"/>
        <v>-4.1666666666666664E-2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金</v>
      </c>
      <c r="C38" s="27"/>
      <c r="D38" s="52">
        <v>0.375</v>
      </c>
      <c r="E38" s="52">
        <v>0.73958333333333337</v>
      </c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 t="str">
        <f t="shared" si="0"/>
        <v/>
      </c>
      <c r="AD38" s="68"/>
      <c r="AE38" s="68"/>
      <c r="AF38" s="68"/>
      <c r="AG38" s="68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4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土</v>
      </c>
      <c r="C39" s="27" t="s">
        <v>4</v>
      </c>
      <c r="D39" s="52"/>
      <c r="E39" s="52"/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>
        <f t="shared" si="0"/>
        <v>0</v>
      </c>
      <c r="AD39" s="68"/>
      <c r="AE39" s="68"/>
      <c r="AF39" s="68"/>
      <c r="AG39" s="68"/>
      <c r="AJ39" s="6">
        <f t="shared" si="1"/>
        <v>0</v>
      </c>
      <c r="AK39" s="6">
        <f t="shared" si="2"/>
        <v>0</v>
      </c>
      <c r="AL39" s="7" t="b">
        <f t="shared" si="3"/>
        <v>0</v>
      </c>
      <c r="AN39" s="7">
        <f t="shared" si="4"/>
        <v>0</v>
      </c>
      <c r="AO39" s="14"/>
      <c r="AP39" s="7">
        <f t="shared" si="5"/>
        <v>0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日</v>
      </c>
      <c r="C40" s="27" t="s">
        <v>4</v>
      </c>
      <c r="D40" s="52"/>
      <c r="E40" s="52"/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>
        <f t="shared" si="0"/>
        <v>0</v>
      </c>
      <c r="AD40" s="68"/>
      <c r="AE40" s="68"/>
      <c r="AF40" s="68"/>
      <c r="AG40" s="68"/>
      <c r="AJ40" s="6">
        <f t="shared" si="1"/>
        <v>0</v>
      </c>
      <c r="AK40" s="6">
        <f t="shared" si="2"/>
        <v>0</v>
      </c>
      <c r="AL40" s="7" t="b">
        <f t="shared" si="3"/>
        <v>0</v>
      </c>
      <c r="AN40" s="7">
        <f t="shared" si="4"/>
        <v>0</v>
      </c>
      <c r="AO40" s="14"/>
      <c r="AP40" s="7">
        <f t="shared" si="5"/>
        <v>0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>
        <f>IF(AS25&lt;31,"",31)</f>
        <v>31</v>
      </c>
      <c r="B41" s="40" t="str">
        <f t="shared" si="9"/>
        <v>月</v>
      </c>
      <c r="C41" s="47"/>
      <c r="D41" s="53"/>
      <c r="E41" s="53"/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 t="str">
        <f t="shared" si="0"/>
        <v/>
      </c>
      <c r="AD41" s="68"/>
      <c r="AE41" s="68"/>
      <c r="AF41" s="68"/>
      <c r="AG41" s="68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4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7+y8I+wZPOsQ3HgIUJC4WpICaVbR7j6g3y4ix5otDwSzlBWAiPPZhToTG3IBTp1P+76LKBx98oizBVQrrWmDZw==" saltValue="r+H2NeHj1tjo+2qJ1RzjOA==" spinCount="100000" sheet="1" objects="1" scenarios="1" selectLockedCells="1"/>
  <mergeCells count="124"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1:O1"/>
    <mergeCell ref="A2:O2"/>
    <mergeCell ref="A3:O3"/>
    <mergeCell ref="A5:B5"/>
    <mergeCell ref="J5:O5"/>
    <mergeCell ref="C5:E5"/>
    <mergeCell ref="F5:H5"/>
    <mergeCell ref="C6:H6"/>
    <mergeCell ref="I6:O6"/>
  </mergeCells>
  <phoneticPr fontId="1"/>
  <conditionalFormatting sqref="C11:C41">
    <cfRule type="cellIs" dxfId="7" priority="1" stopIfTrue="1" operator="notEqual">
      <formula>"勤務"</formula>
    </cfRule>
  </conditionalFormatting>
  <dataValidations count="5">
    <dataValidation type="list" allowBlank="1" showInputMessage="1" showErrorMessage="1" sqref="B11" xr:uid="{00000000-0002-0000-0700-000000000000}">
      <formula1>$AP$1:$AP$7</formula1>
    </dataValidation>
    <dataValidation allowBlank="1" showInputMessage="1" sqref="AE5" xr:uid="{00000000-0002-0000-0700-000001000000}"/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7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7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7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4">
    <tabColor theme="8" tint="0.59999389629810485"/>
  </sheetPr>
  <dimension ref="A1:BB50"/>
  <sheetViews>
    <sheetView showGridLines="0" showZeros="0" view="pageBreakPreview" topLeftCell="A25" zoomScaleNormal="100" zoomScaleSheetLayoutView="100" workbookViewId="0">
      <selection activeCell="C41" sqref="C41"/>
    </sheetView>
  </sheetViews>
  <sheetFormatPr defaultColWidth="9" defaultRowHeight="14.25" x14ac:dyDescent="0.15"/>
  <cols>
    <col min="1" max="2" width="9.625" style="1" customWidth="1"/>
    <col min="3" max="3" width="10.25" style="1" customWidth="1"/>
    <col min="4" max="5" width="9" style="1" customWidth="1"/>
    <col min="6" max="7" width="5.625" style="3" customWidth="1"/>
    <col min="8" max="8" width="7" style="3" customWidth="1"/>
    <col min="9" max="9" width="6.75" style="10" customWidth="1"/>
    <col min="10" max="15" width="6.75" style="3" customWidth="1"/>
    <col min="16" max="28" width="5.375" style="3" customWidth="1"/>
    <col min="29" max="33" width="3.125" style="2" customWidth="1"/>
    <col min="34" max="35" width="3.75" style="3" customWidth="1"/>
    <col min="36" max="39" width="5.25" style="3" bestFit="1" customWidth="1"/>
    <col min="40" max="41" width="5.25" style="3" customWidth="1"/>
    <col min="42" max="45" width="5.25" style="3" bestFit="1" customWidth="1"/>
    <col min="46" max="46" width="3.75" style="3" customWidth="1"/>
    <col min="47" max="48" width="5.25" style="3" bestFit="1" customWidth="1"/>
    <col min="49" max="49" width="3.75" style="3" customWidth="1"/>
    <col min="50" max="51" width="3.5" style="3" bestFit="1" customWidth="1"/>
    <col min="52" max="52" width="3.75" style="3" customWidth="1"/>
    <col min="53" max="53" width="3.75" style="2" customWidth="1"/>
    <col min="54" max="58" width="3.875" style="2" customWidth="1"/>
    <col min="59" max="16384" width="9" style="2"/>
  </cols>
  <sheetData>
    <row r="1" spans="1:54" ht="22.5" customHeight="1" x14ac:dyDescent="0.1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9"/>
      <c r="AC1" s="31"/>
      <c r="AD1" s="31"/>
      <c r="AE1" s="31"/>
      <c r="AF1" s="31"/>
      <c r="AG1" s="31"/>
      <c r="AN1" s="3" t="s">
        <v>8</v>
      </c>
      <c r="AP1" s="3" t="s">
        <v>18</v>
      </c>
    </row>
    <row r="2" spans="1:54" ht="22.5" customHeight="1" x14ac:dyDescent="0.1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9"/>
      <c r="AC2" s="31"/>
      <c r="AD2" s="31"/>
      <c r="AE2" s="31"/>
      <c r="AF2" s="31"/>
      <c r="AG2" s="31"/>
      <c r="AN2" s="3" t="s">
        <v>4</v>
      </c>
      <c r="AP2" s="3" t="s">
        <v>38</v>
      </c>
    </row>
    <row r="3" spans="1:54" s="26" customFormat="1" ht="30.75" customHeight="1" x14ac:dyDescent="0.15">
      <c r="A3" s="94" t="s">
        <v>28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25"/>
      <c r="AC3" s="13"/>
      <c r="AD3" s="13"/>
      <c r="AE3" s="13"/>
      <c r="AF3" s="13"/>
      <c r="AG3" s="13"/>
      <c r="AN3" s="3" t="s">
        <v>10</v>
      </c>
      <c r="AP3" s="26" t="s">
        <v>19</v>
      </c>
    </row>
    <row r="4" spans="1:54" ht="15" customHeight="1" thickBot="1" x14ac:dyDescent="0.2">
      <c r="A4" s="4"/>
      <c r="B4" s="5"/>
      <c r="C4" s="5"/>
      <c r="D4" s="5"/>
      <c r="E4" s="5"/>
      <c r="I4" s="21"/>
      <c r="J4" s="48"/>
      <c r="K4" s="48"/>
      <c r="L4" s="48">
        <v>2020</v>
      </c>
      <c r="M4" s="48" t="s">
        <v>12</v>
      </c>
      <c r="N4" s="48">
        <v>9</v>
      </c>
      <c r="O4" s="48" t="s">
        <v>11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N4" s="3" t="s">
        <v>9</v>
      </c>
      <c r="AP4" s="3" t="s">
        <v>39</v>
      </c>
    </row>
    <row r="5" spans="1:54" ht="27" customHeight="1" x14ac:dyDescent="0.15">
      <c r="A5" s="95" t="s">
        <v>1</v>
      </c>
      <c r="B5" s="96"/>
      <c r="C5" s="102">
        <f>'氏名・職・所属入力シート（必須）'!C5</f>
        <v>0</v>
      </c>
      <c r="D5" s="103"/>
      <c r="E5" s="103"/>
      <c r="F5" s="103">
        <f>'氏名・職・所属入力シート（必須）'!C6</f>
        <v>0</v>
      </c>
      <c r="G5" s="103"/>
      <c r="H5" s="124"/>
      <c r="I5" s="42" t="s">
        <v>74</v>
      </c>
      <c r="J5" s="97">
        <f>'氏名・職・所属入力シート（必須）'!C7</f>
        <v>0</v>
      </c>
      <c r="K5" s="98"/>
      <c r="L5" s="98"/>
      <c r="M5" s="98"/>
      <c r="N5" s="98"/>
      <c r="O5" s="9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28"/>
      <c r="AC5" s="32"/>
      <c r="AD5" s="32"/>
      <c r="AE5" s="34"/>
      <c r="AF5" s="32"/>
      <c r="AG5" s="32"/>
      <c r="AP5" s="3" t="s">
        <v>20</v>
      </c>
    </row>
    <row r="6" spans="1:54" ht="27" customHeight="1" thickBot="1" x14ac:dyDescent="0.2">
      <c r="A6" s="100" t="s">
        <v>6</v>
      </c>
      <c r="B6" s="101"/>
      <c r="C6" s="125">
        <f>'氏名・職・所属入力シート（必須）'!C8</f>
        <v>0</v>
      </c>
      <c r="D6" s="126"/>
      <c r="E6" s="126"/>
      <c r="F6" s="126"/>
      <c r="G6" s="126"/>
      <c r="H6" s="126"/>
      <c r="I6" s="125">
        <f>'氏名・職・所属入力シート（必須）'!C9</f>
        <v>0</v>
      </c>
      <c r="J6" s="126"/>
      <c r="K6" s="126"/>
      <c r="L6" s="126"/>
      <c r="M6" s="126"/>
      <c r="N6" s="126"/>
      <c r="O6" s="127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29"/>
      <c r="AC6" s="33"/>
      <c r="AD6" s="33"/>
      <c r="AE6" s="33"/>
      <c r="AF6" s="33"/>
      <c r="AG6" s="33"/>
      <c r="AP6" s="3" t="s">
        <v>21</v>
      </c>
    </row>
    <row r="7" spans="1:54" ht="8.25" customHeight="1" thickBot="1" x14ac:dyDescent="0.2">
      <c r="J7" s="14"/>
      <c r="K7" s="14"/>
      <c r="L7" s="14"/>
      <c r="AP7" s="3" t="s">
        <v>22</v>
      </c>
    </row>
    <row r="8" spans="1:54" ht="21" customHeight="1" x14ac:dyDescent="0.15">
      <c r="A8" s="104" t="s">
        <v>2</v>
      </c>
      <c r="B8" s="107" t="s">
        <v>0</v>
      </c>
      <c r="C8" s="110" t="s">
        <v>17</v>
      </c>
      <c r="D8" s="113" t="s">
        <v>36</v>
      </c>
      <c r="E8" s="113" t="s">
        <v>37</v>
      </c>
      <c r="F8" s="115" t="s">
        <v>23</v>
      </c>
      <c r="G8" s="115"/>
      <c r="H8" s="115"/>
      <c r="I8" s="117" t="s">
        <v>24</v>
      </c>
      <c r="J8" s="118"/>
      <c r="K8" s="118"/>
      <c r="L8" s="118"/>
      <c r="M8" s="118"/>
      <c r="N8" s="118"/>
      <c r="O8" s="119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81"/>
      <c r="AD8" s="81"/>
      <c r="AE8" s="81"/>
      <c r="AF8" s="81"/>
      <c r="AG8" s="81"/>
      <c r="AN8" s="19">
        <v>0.32291666666666669</v>
      </c>
      <c r="AW8" s="2"/>
      <c r="AX8" s="2"/>
      <c r="AY8" s="2"/>
      <c r="AZ8" s="2"/>
      <c r="BB8" s="13"/>
    </row>
    <row r="9" spans="1:54" ht="21" customHeight="1" thickBot="1" x14ac:dyDescent="0.2">
      <c r="A9" s="105"/>
      <c r="B9" s="108"/>
      <c r="C9" s="111"/>
      <c r="D9" s="114"/>
      <c r="E9" s="114"/>
      <c r="F9" s="116"/>
      <c r="G9" s="116"/>
      <c r="H9" s="116"/>
      <c r="I9" s="120"/>
      <c r="J9" s="120"/>
      <c r="K9" s="120"/>
      <c r="L9" s="120"/>
      <c r="M9" s="120"/>
      <c r="N9" s="120"/>
      <c r="O9" s="1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81"/>
      <c r="AD9" s="81"/>
      <c r="AE9" s="81"/>
      <c r="AF9" s="81"/>
      <c r="AG9" s="81"/>
      <c r="AN9" s="17">
        <v>4.1666666666666664E-2</v>
      </c>
      <c r="AO9" s="17">
        <v>3.125E-2</v>
      </c>
      <c r="AW9" s="2"/>
      <c r="AX9" s="2"/>
      <c r="AY9" s="2"/>
      <c r="AZ9" s="2"/>
      <c r="BB9" s="13"/>
    </row>
    <row r="10" spans="1:54" ht="21" customHeight="1" thickBot="1" x14ac:dyDescent="0.2">
      <c r="A10" s="106"/>
      <c r="B10" s="109"/>
      <c r="C10" s="112"/>
      <c r="D10" s="82" t="s">
        <v>27</v>
      </c>
      <c r="E10" s="83"/>
      <c r="F10" s="83"/>
      <c r="G10" s="83"/>
      <c r="H10" s="84"/>
      <c r="I10" s="122"/>
      <c r="J10" s="122"/>
      <c r="K10" s="122"/>
      <c r="L10" s="122"/>
      <c r="M10" s="122"/>
      <c r="N10" s="122"/>
      <c r="O10" s="12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81"/>
      <c r="AD10" s="81"/>
      <c r="AE10" s="81"/>
      <c r="AF10" s="81"/>
      <c r="AG10" s="81"/>
      <c r="AJ10" s="3" t="s">
        <v>14</v>
      </c>
      <c r="AK10" s="3" t="s">
        <v>15</v>
      </c>
      <c r="AL10" s="3" t="s">
        <v>16</v>
      </c>
      <c r="AN10" s="3" t="s">
        <v>13</v>
      </c>
      <c r="AQ10" s="3" t="s">
        <v>14</v>
      </c>
      <c r="AR10" s="3" t="s">
        <v>15</v>
      </c>
      <c r="AS10" s="85" t="str">
        <f>IF(MOD(J4,4)=0,"閏年","平年")</f>
        <v>閏年</v>
      </c>
      <c r="AT10" s="79"/>
      <c r="AV10" s="3" t="s">
        <v>14</v>
      </c>
      <c r="AW10" s="2"/>
      <c r="AX10" s="2"/>
      <c r="AY10" s="2"/>
      <c r="AZ10" s="2"/>
      <c r="BB10" s="13"/>
    </row>
    <row r="11" spans="1:54" ht="21" customHeight="1" x14ac:dyDescent="0.15">
      <c r="A11" s="35">
        <v>1</v>
      </c>
      <c r="B11" s="41" t="s">
        <v>38</v>
      </c>
      <c r="C11" s="27"/>
      <c r="D11" s="52">
        <v>0.375</v>
      </c>
      <c r="E11" s="52">
        <v>0.73958333333333337</v>
      </c>
      <c r="F11" s="86"/>
      <c r="G11" s="87"/>
      <c r="H11" s="88"/>
      <c r="I11" s="89"/>
      <c r="J11" s="89"/>
      <c r="K11" s="89"/>
      <c r="L11" s="89"/>
      <c r="M11" s="89"/>
      <c r="N11" s="89"/>
      <c r="O11" s="9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68" t="str">
        <f t="shared" ref="AC11:AC41" si="0">IF(C11="","",AP11)</f>
        <v/>
      </c>
      <c r="AD11" s="68"/>
      <c r="AE11" s="68"/>
      <c r="AF11" s="68"/>
      <c r="AG11" s="68"/>
      <c r="AJ11" s="6" t="str">
        <f t="shared" ref="AJ11:AJ41" si="1">IF($C11="","",HOUR($AL11))</f>
        <v/>
      </c>
      <c r="AK11" s="6" t="str">
        <f t="shared" ref="AK11:AK41" si="2">IF($C11="","",MINUTE($AL11))</f>
        <v/>
      </c>
      <c r="AL11" s="7" t="b">
        <f t="shared" ref="AL11:AL41" si="3">IF(AND(C11="勤務"),$AN$8+$AO$9)</f>
        <v>0</v>
      </c>
      <c r="AN11" s="7">
        <f t="shared" ref="AN11:AN41" si="4">IF(AJ11&gt;8,$AN$9,IF(AND(AJ11&gt;=8,AK11&gt;45),$AN$9,IF(AJ11&gt;6,$AO$9,IF(AND(AJ11&gt;=6,AK11&gt;0),$AO$9,0))))</f>
        <v>4.1666666666666664E-2</v>
      </c>
      <c r="AO11" s="14"/>
      <c r="AP11" s="7">
        <f t="shared" ref="AP11:AP41" si="5">IF(F11="",AL11-AN11,IF(OR(C11="勤務",C11="週休",C11="休日",C11="休暇"),F11,0))</f>
        <v>-4.1666666666666664E-2</v>
      </c>
      <c r="AQ11" s="6">
        <f t="shared" ref="AQ11:AQ41" si="6">IF(AV11="","",HOUR(AV11))</f>
        <v>0</v>
      </c>
      <c r="AR11" s="6">
        <f t="shared" ref="AR11:AR41" si="7">IF(AV11="","",MINUTE(AV11))</f>
        <v>0</v>
      </c>
      <c r="AS11" s="2"/>
      <c r="AT11" s="2"/>
      <c r="AV11" s="7">
        <f t="shared" ref="AV11:AV41" si="8">IF(OR(C11="勤務",C11="週休",C11="休日",C11="休暇"),AP11,0)</f>
        <v>0</v>
      </c>
      <c r="AW11" s="2"/>
      <c r="AX11" s="2"/>
      <c r="AY11" s="2"/>
      <c r="AZ11" s="2"/>
      <c r="BB11" s="13"/>
    </row>
    <row r="12" spans="1:54" ht="21" customHeight="1" x14ac:dyDescent="0.15">
      <c r="A12" s="36">
        <v>2</v>
      </c>
      <c r="B12" s="39" t="str">
        <f>IF(B11="","",IF(B11="月","火",IF(B11="火","水",IF(B11="水","木",IF(B11="木","金",IF(B11="金","土",IF(B11="土","日",IF(B11="日","月"))))))))</f>
        <v>水</v>
      </c>
      <c r="C12" s="27"/>
      <c r="D12" s="52">
        <v>0.375</v>
      </c>
      <c r="E12" s="52">
        <v>0.73958333333333337</v>
      </c>
      <c r="F12" s="63"/>
      <c r="G12" s="77"/>
      <c r="H12" s="65"/>
      <c r="I12" s="91"/>
      <c r="J12" s="91"/>
      <c r="K12" s="91"/>
      <c r="L12" s="91"/>
      <c r="M12" s="91"/>
      <c r="N12" s="91"/>
      <c r="O12" s="92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68" t="str">
        <f t="shared" si="0"/>
        <v/>
      </c>
      <c r="AD12" s="68"/>
      <c r="AE12" s="68"/>
      <c r="AF12" s="68"/>
      <c r="AG12" s="68"/>
      <c r="AJ12" s="6" t="str">
        <f t="shared" si="1"/>
        <v/>
      </c>
      <c r="AK12" s="6" t="str">
        <f t="shared" si="2"/>
        <v/>
      </c>
      <c r="AL12" s="7" t="b">
        <f t="shared" si="3"/>
        <v>0</v>
      </c>
      <c r="AN12" s="7">
        <f t="shared" si="4"/>
        <v>4.1666666666666664E-2</v>
      </c>
      <c r="AO12" s="14"/>
      <c r="AP12" s="7">
        <f t="shared" si="5"/>
        <v>-4.1666666666666664E-2</v>
      </c>
      <c r="AQ12" s="6">
        <f t="shared" si="6"/>
        <v>0</v>
      </c>
      <c r="AR12" s="6">
        <f t="shared" si="7"/>
        <v>0</v>
      </c>
      <c r="AS12" s="18">
        <v>1</v>
      </c>
      <c r="AT12" s="8">
        <v>31</v>
      </c>
      <c r="AV12" s="7">
        <f t="shared" si="8"/>
        <v>0</v>
      </c>
      <c r="AW12" s="2"/>
      <c r="AX12" s="2"/>
      <c r="AY12" s="2"/>
      <c r="AZ12" s="2"/>
      <c r="BB12" s="13"/>
    </row>
    <row r="13" spans="1:54" ht="21" customHeight="1" x14ac:dyDescent="0.15">
      <c r="A13" s="36">
        <v>3</v>
      </c>
      <c r="B13" s="39" t="str">
        <f t="shared" ref="B13:B41" si="9">IF(B12="","",IF(B12="月","火",IF(B12="火","水",IF(B12="水","木",IF(B12="木","金",IF(B12="金","土",IF(B12="土","日",IF(B12="日","月"))))))))</f>
        <v>木</v>
      </c>
      <c r="C13" s="27"/>
      <c r="D13" s="52">
        <v>0.375</v>
      </c>
      <c r="E13" s="52">
        <v>0.73958333333333337</v>
      </c>
      <c r="F13" s="63"/>
      <c r="G13" s="77"/>
      <c r="H13" s="65"/>
      <c r="I13" s="66"/>
      <c r="J13" s="66"/>
      <c r="K13" s="66"/>
      <c r="L13" s="66"/>
      <c r="M13" s="66"/>
      <c r="N13" s="66"/>
      <c r="O13" s="67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68" t="str">
        <f t="shared" si="0"/>
        <v/>
      </c>
      <c r="AD13" s="68"/>
      <c r="AE13" s="68"/>
      <c r="AF13" s="68"/>
      <c r="AG13" s="68"/>
      <c r="AJ13" s="6" t="str">
        <f t="shared" si="1"/>
        <v/>
      </c>
      <c r="AK13" s="6" t="str">
        <f t="shared" si="2"/>
        <v/>
      </c>
      <c r="AL13" s="7" t="b">
        <f t="shared" si="3"/>
        <v>0</v>
      </c>
      <c r="AM13" s="14"/>
      <c r="AN13" s="7">
        <f t="shared" si="4"/>
        <v>4.1666666666666664E-2</v>
      </c>
      <c r="AO13" s="14"/>
      <c r="AP13" s="7">
        <f t="shared" si="5"/>
        <v>-4.1666666666666664E-2</v>
      </c>
      <c r="AQ13" s="6">
        <f t="shared" si="6"/>
        <v>0</v>
      </c>
      <c r="AR13" s="6">
        <f t="shared" si="7"/>
        <v>0</v>
      </c>
      <c r="AS13" s="18">
        <v>2</v>
      </c>
      <c r="AT13" s="8">
        <f>IF(AS10="閏年",29,28)</f>
        <v>29</v>
      </c>
      <c r="AU13" s="14"/>
      <c r="AV13" s="7">
        <f t="shared" si="8"/>
        <v>0</v>
      </c>
      <c r="AW13" s="15"/>
      <c r="AX13" s="15"/>
      <c r="AY13" s="15"/>
      <c r="AZ13" s="2"/>
      <c r="BB13" s="13"/>
    </row>
    <row r="14" spans="1:54" ht="21" customHeight="1" x14ac:dyDescent="0.15">
      <c r="A14" s="36">
        <v>4</v>
      </c>
      <c r="B14" s="39" t="str">
        <f t="shared" si="9"/>
        <v>金</v>
      </c>
      <c r="C14" s="27"/>
      <c r="D14" s="52">
        <v>0.375</v>
      </c>
      <c r="E14" s="52">
        <v>0.73958333333333337</v>
      </c>
      <c r="F14" s="76"/>
      <c r="G14" s="64"/>
      <c r="H14" s="65"/>
      <c r="I14" s="66"/>
      <c r="J14" s="66"/>
      <c r="K14" s="66"/>
      <c r="L14" s="66"/>
      <c r="M14" s="66"/>
      <c r="N14" s="66"/>
      <c r="O14" s="67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68" t="str">
        <f t="shared" si="0"/>
        <v/>
      </c>
      <c r="AD14" s="68"/>
      <c r="AE14" s="68"/>
      <c r="AF14" s="68"/>
      <c r="AG14" s="68"/>
      <c r="AJ14" s="6" t="str">
        <f t="shared" si="1"/>
        <v/>
      </c>
      <c r="AK14" s="6" t="str">
        <f t="shared" si="2"/>
        <v/>
      </c>
      <c r="AL14" s="7" t="b">
        <f t="shared" si="3"/>
        <v>0</v>
      </c>
      <c r="AM14" s="14"/>
      <c r="AN14" s="7">
        <f t="shared" si="4"/>
        <v>4.1666666666666664E-2</v>
      </c>
      <c r="AO14" s="14"/>
      <c r="AP14" s="7">
        <f t="shared" si="5"/>
        <v>-4.1666666666666664E-2</v>
      </c>
      <c r="AQ14" s="6">
        <f t="shared" si="6"/>
        <v>0</v>
      </c>
      <c r="AR14" s="6">
        <f t="shared" si="7"/>
        <v>0</v>
      </c>
      <c r="AS14" s="18">
        <v>3</v>
      </c>
      <c r="AT14" s="8">
        <v>31</v>
      </c>
      <c r="AU14" s="14"/>
      <c r="AV14" s="7">
        <f t="shared" si="8"/>
        <v>0</v>
      </c>
      <c r="AW14" s="15"/>
      <c r="AX14" s="80"/>
      <c r="AY14" s="80"/>
      <c r="AZ14" s="2"/>
      <c r="BB14" s="13"/>
    </row>
    <row r="15" spans="1:54" ht="21" customHeight="1" x14ac:dyDescent="0.15">
      <c r="A15" s="36">
        <v>5</v>
      </c>
      <c r="B15" s="39" t="str">
        <f t="shared" si="9"/>
        <v>土</v>
      </c>
      <c r="C15" s="27" t="s">
        <v>4</v>
      </c>
      <c r="D15" s="52"/>
      <c r="E15" s="52"/>
      <c r="F15" s="63"/>
      <c r="G15" s="77"/>
      <c r="H15" s="65"/>
      <c r="I15" s="66"/>
      <c r="J15" s="66"/>
      <c r="K15" s="66"/>
      <c r="L15" s="66"/>
      <c r="M15" s="66"/>
      <c r="N15" s="66"/>
      <c r="O15" s="67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68">
        <f t="shared" si="0"/>
        <v>0</v>
      </c>
      <c r="AD15" s="68"/>
      <c r="AE15" s="68"/>
      <c r="AF15" s="68"/>
      <c r="AG15" s="68"/>
      <c r="AJ15" s="6">
        <f t="shared" si="1"/>
        <v>0</v>
      </c>
      <c r="AK15" s="6">
        <f t="shared" si="2"/>
        <v>0</v>
      </c>
      <c r="AL15" s="7" t="b">
        <f t="shared" si="3"/>
        <v>0</v>
      </c>
      <c r="AM15" s="14"/>
      <c r="AN15" s="7">
        <f t="shared" si="4"/>
        <v>0</v>
      </c>
      <c r="AO15" s="14"/>
      <c r="AP15" s="7">
        <f t="shared" si="5"/>
        <v>0</v>
      </c>
      <c r="AQ15" s="6">
        <f t="shared" si="6"/>
        <v>0</v>
      </c>
      <c r="AR15" s="6">
        <f t="shared" si="7"/>
        <v>0</v>
      </c>
      <c r="AS15" s="18">
        <v>4</v>
      </c>
      <c r="AT15" s="8">
        <v>30</v>
      </c>
      <c r="AU15" s="16"/>
      <c r="AV15" s="7">
        <f t="shared" si="8"/>
        <v>0</v>
      </c>
      <c r="AW15" s="15"/>
      <c r="AX15" s="15"/>
      <c r="AY15" s="15"/>
      <c r="AZ15" s="2"/>
      <c r="BB15" s="13"/>
    </row>
    <row r="16" spans="1:54" ht="21" customHeight="1" x14ac:dyDescent="0.15">
      <c r="A16" s="36">
        <v>6</v>
      </c>
      <c r="B16" s="39" t="str">
        <f t="shared" si="9"/>
        <v>日</v>
      </c>
      <c r="C16" s="27" t="s">
        <v>4</v>
      </c>
      <c r="D16" s="52"/>
      <c r="E16" s="52"/>
      <c r="F16" s="63"/>
      <c r="G16" s="77"/>
      <c r="H16" s="65"/>
      <c r="I16" s="66"/>
      <c r="J16" s="66"/>
      <c r="K16" s="66"/>
      <c r="L16" s="66"/>
      <c r="M16" s="66"/>
      <c r="N16" s="66"/>
      <c r="O16" s="67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68">
        <f t="shared" si="0"/>
        <v>0</v>
      </c>
      <c r="AD16" s="68"/>
      <c r="AE16" s="68"/>
      <c r="AF16" s="68"/>
      <c r="AG16" s="68"/>
      <c r="AJ16" s="6">
        <f t="shared" si="1"/>
        <v>0</v>
      </c>
      <c r="AK16" s="6">
        <f t="shared" si="2"/>
        <v>0</v>
      </c>
      <c r="AL16" s="7" t="b">
        <f t="shared" si="3"/>
        <v>0</v>
      </c>
      <c r="AM16" s="14"/>
      <c r="AN16" s="7">
        <f t="shared" si="4"/>
        <v>0</v>
      </c>
      <c r="AO16" s="14"/>
      <c r="AP16" s="7">
        <f t="shared" si="5"/>
        <v>0</v>
      </c>
      <c r="AQ16" s="6">
        <f t="shared" si="6"/>
        <v>0</v>
      </c>
      <c r="AR16" s="6">
        <f t="shared" si="7"/>
        <v>0</v>
      </c>
      <c r="AS16" s="18">
        <v>5</v>
      </c>
      <c r="AT16" s="8">
        <v>31</v>
      </c>
      <c r="AU16" s="16"/>
      <c r="AV16" s="7">
        <f t="shared" si="8"/>
        <v>0</v>
      </c>
      <c r="AW16" s="15"/>
      <c r="AX16" s="15"/>
      <c r="AY16" s="15"/>
      <c r="AZ16" s="2"/>
      <c r="BB16" s="13"/>
    </row>
    <row r="17" spans="1:54" ht="21" customHeight="1" x14ac:dyDescent="0.15">
      <c r="A17" s="36">
        <v>7</v>
      </c>
      <c r="B17" s="39" t="str">
        <f t="shared" si="9"/>
        <v>月</v>
      </c>
      <c r="C17" s="27"/>
      <c r="D17" s="52">
        <v>0.375</v>
      </c>
      <c r="E17" s="52">
        <v>0.73958333333333337</v>
      </c>
      <c r="F17" s="63"/>
      <c r="G17" s="77"/>
      <c r="H17" s="65"/>
      <c r="I17" s="66"/>
      <c r="J17" s="66"/>
      <c r="K17" s="66"/>
      <c r="L17" s="66"/>
      <c r="M17" s="66"/>
      <c r="N17" s="66"/>
      <c r="O17" s="67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68" t="str">
        <f t="shared" si="0"/>
        <v/>
      </c>
      <c r="AD17" s="68"/>
      <c r="AE17" s="68"/>
      <c r="AF17" s="68"/>
      <c r="AG17" s="68"/>
      <c r="AJ17" s="6" t="str">
        <f t="shared" si="1"/>
        <v/>
      </c>
      <c r="AK17" s="6" t="str">
        <f t="shared" si="2"/>
        <v/>
      </c>
      <c r="AL17" s="7" t="b">
        <f t="shared" si="3"/>
        <v>0</v>
      </c>
      <c r="AM17" s="14"/>
      <c r="AN17" s="7">
        <f t="shared" si="4"/>
        <v>4.1666666666666664E-2</v>
      </c>
      <c r="AO17" s="14"/>
      <c r="AP17" s="7">
        <f t="shared" si="5"/>
        <v>-4.1666666666666664E-2</v>
      </c>
      <c r="AQ17" s="6">
        <f t="shared" si="6"/>
        <v>0</v>
      </c>
      <c r="AR17" s="6">
        <f t="shared" si="7"/>
        <v>0</v>
      </c>
      <c r="AS17" s="18">
        <v>6</v>
      </c>
      <c r="AT17" s="8">
        <v>30</v>
      </c>
      <c r="AU17" s="16"/>
      <c r="AV17" s="7">
        <f t="shared" si="8"/>
        <v>0</v>
      </c>
      <c r="AW17" s="15"/>
      <c r="AX17" s="15"/>
      <c r="AY17" s="15"/>
      <c r="AZ17" s="2"/>
      <c r="BB17" s="13"/>
    </row>
    <row r="18" spans="1:54" ht="21" customHeight="1" x14ac:dyDescent="0.15">
      <c r="A18" s="36">
        <v>8</v>
      </c>
      <c r="B18" s="39" t="str">
        <f t="shared" si="9"/>
        <v>火</v>
      </c>
      <c r="C18" s="27"/>
      <c r="D18" s="52">
        <v>0.375</v>
      </c>
      <c r="E18" s="52">
        <v>0.73958333333333337</v>
      </c>
      <c r="F18" s="63"/>
      <c r="G18" s="64"/>
      <c r="H18" s="65"/>
      <c r="I18" s="66"/>
      <c r="J18" s="66"/>
      <c r="K18" s="66"/>
      <c r="L18" s="66"/>
      <c r="M18" s="66"/>
      <c r="N18" s="66"/>
      <c r="O18" s="67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68" t="str">
        <f t="shared" si="0"/>
        <v/>
      </c>
      <c r="AD18" s="68"/>
      <c r="AE18" s="68"/>
      <c r="AF18" s="68"/>
      <c r="AG18" s="68"/>
      <c r="AJ18" s="6" t="str">
        <f t="shared" si="1"/>
        <v/>
      </c>
      <c r="AK18" s="6" t="str">
        <f t="shared" si="2"/>
        <v/>
      </c>
      <c r="AL18" s="7" t="b">
        <f t="shared" si="3"/>
        <v>0</v>
      </c>
      <c r="AM18" s="14"/>
      <c r="AN18" s="7">
        <f t="shared" si="4"/>
        <v>4.1666666666666664E-2</v>
      </c>
      <c r="AO18" s="14"/>
      <c r="AP18" s="7">
        <f t="shared" si="5"/>
        <v>-4.1666666666666664E-2</v>
      </c>
      <c r="AQ18" s="6">
        <f t="shared" si="6"/>
        <v>0</v>
      </c>
      <c r="AR18" s="6">
        <f t="shared" si="7"/>
        <v>0</v>
      </c>
      <c r="AS18" s="18">
        <v>7</v>
      </c>
      <c r="AT18" s="8">
        <v>31</v>
      </c>
      <c r="AU18" s="16"/>
      <c r="AV18" s="7">
        <f t="shared" si="8"/>
        <v>0</v>
      </c>
      <c r="AW18" s="15"/>
      <c r="AX18" s="15"/>
      <c r="AY18" s="15"/>
      <c r="AZ18" s="2"/>
      <c r="BB18" s="13"/>
    </row>
    <row r="19" spans="1:54" ht="21" customHeight="1" x14ac:dyDescent="0.15">
      <c r="A19" s="36">
        <v>9</v>
      </c>
      <c r="B19" s="39" t="str">
        <f t="shared" si="9"/>
        <v>水</v>
      </c>
      <c r="C19" s="27"/>
      <c r="D19" s="52">
        <v>0.375</v>
      </c>
      <c r="E19" s="52">
        <v>0.73958333333333337</v>
      </c>
      <c r="F19" s="63"/>
      <c r="G19" s="64"/>
      <c r="H19" s="65"/>
      <c r="I19" s="66"/>
      <c r="J19" s="66"/>
      <c r="K19" s="66"/>
      <c r="L19" s="66"/>
      <c r="M19" s="66"/>
      <c r="N19" s="66"/>
      <c r="O19" s="6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68" t="str">
        <f t="shared" si="0"/>
        <v/>
      </c>
      <c r="AD19" s="68"/>
      <c r="AE19" s="68"/>
      <c r="AF19" s="68"/>
      <c r="AG19" s="68"/>
      <c r="AJ19" s="6" t="str">
        <f t="shared" si="1"/>
        <v/>
      </c>
      <c r="AK19" s="6" t="str">
        <f t="shared" si="2"/>
        <v/>
      </c>
      <c r="AL19" s="7" t="b">
        <f t="shared" si="3"/>
        <v>0</v>
      </c>
      <c r="AM19" s="14"/>
      <c r="AN19" s="7">
        <f t="shared" si="4"/>
        <v>4.1666666666666664E-2</v>
      </c>
      <c r="AO19" s="14"/>
      <c r="AP19" s="7">
        <f t="shared" si="5"/>
        <v>-4.1666666666666664E-2</v>
      </c>
      <c r="AQ19" s="6">
        <f t="shared" si="6"/>
        <v>0</v>
      </c>
      <c r="AR19" s="6">
        <f t="shared" si="7"/>
        <v>0</v>
      </c>
      <c r="AS19" s="18">
        <v>8</v>
      </c>
      <c r="AT19" s="8">
        <v>31</v>
      </c>
      <c r="AU19" s="16"/>
      <c r="AV19" s="7">
        <f t="shared" si="8"/>
        <v>0</v>
      </c>
      <c r="AW19" s="15"/>
      <c r="AX19" s="15"/>
      <c r="AY19" s="15"/>
      <c r="AZ19" s="2"/>
    </row>
    <row r="20" spans="1:54" ht="21" customHeight="1" x14ac:dyDescent="0.15">
      <c r="A20" s="36">
        <v>10</v>
      </c>
      <c r="B20" s="39" t="str">
        <f t="shared" si="9"/>
        <v>木</v>
      </c>
      <c r="C20" s="27"/>
      <c r="D20" s="52">
        <v>0.375</v>
      </c>
      <c r="E20" s="52">
        <v>0.73958333333333337</v>
      </c>
      <c r="F20" s="65"/>
      <c r="G20" s="64"/>
      <c r="H20" s="65"/>
      <c r="I20" s="66"/>
      <c r="J20" s="66"/>
      <c r="K20" s="66"/>
      <c r="L20" s="66"/>
      <c r="M20" s="66"/>
      <c r="N20" s="66"/>
      <c r="O20" s="6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68" t="str">
        <f t="shared" si="0"/>
        <v/>
      </c>
      <c r="AD20" s="68"/>
      <c r="AE20" s="68"/>
      <c r="AF20" s="68"/>
      <c r="AG20" s="68"/>
      <c r="AJ20" s="6" t="str">
        <f t="shared" si="1"/>
        <v/>
      </c>
      <c r="AK20" s="6" t="str">
        <f t="shared" si="2"/>
        <v/>
      </c>
      <c r="AL20" s="7" t="b">
        <f t="shared" si="3"/>
        <v>0</v>
      </c>
      <c r="AM20" s="14"/>
      <c r="AN20" s="7">
        <f t="shared" si="4"/>
        <v>4.1666666666666664E-2</v>
      </c>
      <c r="AO20" s="14"/>
      <c r="AP20" s="7">
        <f t="shared" si="5"/>
        <v>-4.1666666666666664E-2</v>
      </c>
      <c r="AQ20" s="6">
        <f t="shared" si="6"/>
        <v>0</v>
      </c>
      <c r="AR20" s="6">
        <f t="shared" si="7"/>
        <v>0</v>
      </c>
      <c r="AS20" s="18">
        <v>9</v>
      </c>
      <c r="AT20" s="8">
        <v>30</v>
      </c>
      <c r="AU20" s="16"/>
      <c r="AV20" s="7">
        <f t="shared" si="8"/>
        <v>0</v>
      </c>
      <c r="AW20" s="15"/>
      <c r="AX20" s="15"/>
      <c r="AY20" s="15"/>
      <c r="AZ20" s="2"/>
    </row>
    <row r="21" spans="1:54" ht="21" customHeight="1" x14ac:dyDescent="0.15">
      <c r="A21" s="36">
        <v>11</v>
      </c>
      <c r="B21" s="39" t="str">
        <f t="shared" si="9"/>
        <v>金</v>
      </c>
      <c r="C21" s="27"/>
      <c r="D21" s="52">
        <v>0.375</v>
      </c>
      <c r="E21" s="52">
        <v>0.73958333333333337</v>
      </c>
      <c r="F21" s="63"/>
      <c r="G21" s="64"/>
      <c r="H21" s="65"/>
      <c r="I21" s="66"/>
      <c r="J21" s="66"/>
      <c r="K21" s="66"/>
      <c r="L21" s="66"/>
      <c r="M21" s="66"/>
      <c r="N21" s="66"/>
      <c r="O21" s="67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68" t="str">
        <f t="shared" si="0"/>
        <v/>
      </c>
      <c r="AD21" s="68"/>
      <c r="AE21" s="68"/>
      <c r="AF21" s="68"/>
      <c r="AG21" s="68"/>
      <c r="AJ21" s="6" t="str">
        <f t="shared" si="1"/>
        <v/>
      </c>
      <c r="AK21" s="6" t="str">
        <f t="shared" si="2"/>
        <v/>
      </c>
      <c r="AL21" s="7" t="b">
        <f t="shared" si="3"/>
        <v>0</v>
      </c>
      <c r="AM21" s="14"/>
      <c r="AN21" s="7">
        <f t="shared" si="4"/>
        <v>4.1666666666666664E-2</v>
      </c>
      <c r="AO21" s="14"/>
      <c r="AP21" s="7">
        <f t="shared" si="5"/>
        <v>-4.1666666666666664E-2</v>
      </c>
      <c r="AQ21" s="6">
        <f t="shared" si="6"/>
        <v>0</v>
      </c>
      <c r="AR21" s="6">
        <f t="shared" si="7"/>
        <v>0</v>
      </c>
      <c r="AS21" s="18">
        <v>10</v>
      </c>
      <c r="AT21" s="8">
        <v>31</v>
      </c>
      <c r="AU21" s="16"/>
      <c r="AV21" s="7">
        <f t="shared" si="8"/>
        <v>0</v>
      </c>
      <c r="AW21" s="15"/>
      <c r="AX21" s="15"/>
      <c r="AY21" s="15"/>
      <c r="AZ21" s="2"/>
    </row>
    <row r="22" spans="1:54" ht="21" customHeight="1" x14ac:dyDescent="0.15">
      <c r="A22" s="36">
        <v>12</v>
      </c>
      <c r="B22" s="39" t="str">
        <f t="shared" si="9"/>
        <v>土</v>
      </c>
      <c r="C22" s="27" t="s">
        <v>4</v>
      </c>
      <c r="D22" s="52"/>
      <c r="E22" s="52"/>
      <c r="F22" s="65"/>
      <c r="G22" s="64"/>
      <c r="H22" s="65"/>
      <c r="I22" s="66"/>
      <c r="J22" s="66"/>
      <c r="K22" s="66"/>
      <c r="L22" s="66"/>
      <c r="M22" s="66"/>
      <c r="N22" s="66"/>
      <c r="O22" s="67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68">
        <f t="shared" si="0"/>
        <v>0</v>
      </c>
      <c r="AD22" s="68"/>
      <c r="AE22" s="68"/>
      <c r="AF22" s="68"/>
      <c r="AG22" s="68"/>
      <c r="AJ22" s="6">
        <f t="shared" si="1"/>
        <v>0</v>
      </c>
      <c r="AK22" s="6">
        <f t="shared" si="2"/>
        <v>0</v>
      </c>
      <c r="AL22" s="7" t="b">
        <f t="shared" si="3"/>
        <v>0</v>
      </c>
      <c r="AM22" s="14"/>
      <c r="AN22" s="7">
        <f t="shared" si="4"/>
        <v>0</v>
      </c>
      <c r="AO22" s="14"/>
      <c r="AP22" s="7">
        <f t="shared" si="5"/>
        <v>0</v>
      </c>
      <c r="AQ22" s="6">
        <f t="shared" si="6"/>
        <v>0</v>
      </c>
      <c r="AR22" s="6">
        <f t="shared" si="7"/>
        <v>0</v>
      </c>
      <c r="AS22" s="18">
        <v>11</v>
      </c>
      <c r="AT22" s="8">
        <v>30</v>
      </c>
      <c r="AU22" s="16"/>
      <c r="AV22" s="7">
        <f t="shared" si="8"/>
        <v>0</v>
      </c>
      <c r="AW22" s="15"/>
      <c r="AX22" s="15"/>
      <c r="AY22" s="15"/>
      <c r="AZ22" s="2"/>
    </row>
    <row r="23" spans="1:54" ht="21" customHeight="1" x14ac:dyDescent="0.15">
      <c r="A23" s="36">
        <v>13</v>
      </c>
      <c r="B23" s="39" t="str">
        <f t="shared" si="9"/>
        <v>日</v>
      </c>
      <c r="C23" s="27" t="s">
        <v>4</v>
      </c>
      <c r="D23" s="52"/>
      <c r="E23" s="52"/>
      <c r="F23" s="65"/>
      <c r="G23" s="64"/>
      <c r="H23" s="65"/>
      <c r="I23" s="66"/>
      <c r="J23" s="66"/>
      <c r="K23" s="66"/>
      <c r="L23" s="66"/>
      <c r="M23" s="66"/>
      <c r="N23" s="66"/>
      <c r="O23" s="67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68">
        <f t="shared" si="0"/>
        <v>0</v>
      </c>
      <c r="AD23" s="68"/>
      <c r="AE23" s="68"/>
      <c r="AF23" s="68"/>
      <c r="AG23" s="68"/>
      <c r="AJ23" s="6">
        <f t="shared" si="1"/>
        <v>0</v>
      </c>
      <c r="AK23" s="6">
        <f t="shared" si="2"/>
        <v>0</v>
      </c>
      <c r="AL23" s="7" t="b">
        <f t="shared" si="3"/>
        <v>0</v>
      </c>
      <c r="AM23" s="14"/>
      <c r="AN23" s="7">
        <f t="shared" si="4"/>
        <v>0</v>
      </c>
      <c r="AO23" s="14"/>
      <c r="AP23" s="7">
        <f t="shared" si="5"/>
        <v>0</v>
      </c>
      <c r="AQ23" s="6">
        <f t="shared" si="6"/>
        <v>0</v>
      </c>
      <c r="AR23" s="6">
        <f t="shared" si="7"/>
        <v>0</v>
      </c>
      <c r="AS23" s="18">
        <v>12</v>
      </c>
      <c r="AT23" s="8">
        <v>31</v>
      </c>
      <c r="AU23" s="14"/>
      <c r="AV23" s="7">
        <f t="shared" si="8"/>
        <v>0</v>
      </c>
      <c r="AW23" s="15"/>
      <c r="AX23" s="15"/>
      <c r="AY23" s="15"/>
      <c r="AZ23" s="2"/>
    </row>
    <row r="24" spans="1:54" ht="21" customHeight="1" thickBot="1" x14ac:dyDescent="0.2">
      <c r="A24" s="36">
        <v>14</v>
      </c>
      <c r="B24" s="39" t="str">
        <f t="shared" si="9"/>
        <v>月</v>
      </c>
      <c r="C24" s="27"/>
      <c r="D24" s="52">
        <v>0.375</v>
      </c>
      <c r="E24" s="52">
        <v>0.73958333333333337</v>
      </c>
      <c r="F24" s="65"/>
      <c r="G24" s="64"/>
      <c r="H24" s="65"/>
      <c r="I24" s="66"/>
      <c r="J24" s="66"/>
      <c r="K24" s="66"/>
      <c r="L24" s="66"/>
      <c r="M24" s="66"/>
      <c r="N24" s="66"/>
      <c r="O24" s="67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68" t="str">
        <f t="shared" si="0"/>
        <v/>
      </c>
      <c r="AD24" s="68"/>
      <c r="AE24" s="68"/>
      <c r="AF24" s="68"/>
      <c r="AG24" s="68"/>
      <c r="AJ24" s="6" t="str">
        <f t="shared" si="1"/>
        <v/>
      </c>
      <c r="AK24" s="6" t="str">
        <f t="shared" si="2"/>
        <v/>
      </c>
      <c r="AL24" s="7" t="b">
        <f t="shared" si="3"/>
        <v>0</v>
      </c>
      <c r="AM24" s="14"/>
      <c r="AN24" s="7">
        <f t="shared" si="4"/>
        <v>4.1666666666666664E-2</v>
      </c>
      <c r="AO24" s="14"/>
      <c r="AP24" s="7">
        <f t="shared" si="5"/>
        <v>-4.1666666666666664E-2</v>
      </c>
      <c r="AQ24" s="6">
        <f t="shared" si="6"/>
        <v>0</v>
      </c>
      <c r="AR24" s="6">
        <f t="shared" si="7"/>
        <v>0</v>
      </c>
      <c r="AS24" s="2"/>
      <c r="AT24" s="2"/>
      <c r="AU24" s="14"/>
      <c r="AV24" s="7">
        <f t="shared" si="8"/>
        <v>0</v>
      </c>
      <c r="AW24" s="15"/>
      <c r="AX24" s="15"/>
      <c r="AY24" s="15"/>
      <c r="AZ24" s="2"/>
    </row>
    <row r="25" spans="1:54" ht="21" customHeight="1" thickBot="1" x14ac:dyDescent="0.2">
      <c r="A25" s="36">
        <v>15</v>
      </c>
      <c r="B25" s="39" t="str">
        <f t="shared" si="9"/>
        <v>火</v>
      </c>
      <c r="C25" s="27"/>
      <c r="D25" s="52">
        <v>0.375</v>
      </c>
      <c r="E25" s="52">
        <v>0.73958333333333337</v>
      </c>
      <c r="F25" s="65"/>
      <c r="G25" s="64"/>
      <c r="H25" s="65"/>
      <c r="I25" s="66"/>
      <c r="J25" s="66"/>
      <c r="K25" s="66"/>
      <c r="L25" s="66"/>
      <c r="M25" s="66"/>
      <c r="N25" s="66"/>
      <c r="O25" s="67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68" t="str">
        <f t="shared" si="0"/>
        <v/>
      </c>
      <c r="AD25" s="68"/>
      <c r="AE25" s="68"/>
      <c r="AF25" s="68"/>
      <c r="AG25" s="68"/>
      <c r="AJ25" s="6" t="str">
        <f t="shared" si="1"/>
        <v/>
      </c>
      <c r="AK25" s="6" t="str">
        <f t="shared" si="2"/>
        <v/>
      </c>
      <c r="AL25" s="7" t="b">
        <f t="shared" si="3"/>
        <v>0</v>
      </c>
      <c r="AM25" s="14"/>
      <c r="AN25" s="7">
        <f t="shared" si="4"/>
        <v>4.1666666666666664E-2</v>
      </c>
      <c r="AO25" s="14"/>
      <c r="AP25" s="7">
        <f t="shared" si="5"/>
        <v>-4.1666666666666664E-2</v>
      </c>
      <c r="AQ25" s="6">
        <f t="shared" si="6"/>
        <v>0</v>
      </c>
      <c r="AR25" s="6">
        <f t="shared" si="7"/>
        <v>0</v>
      </c>
      <c r="AS25" s="78">
        <f>IF(N4="","",VLOOKUP(N4,AS12:AT23,2))</f>
        <v>30</v>
      </c>
      <c r="AT25" s="79"/>
      <c r="AU25" s="14"/>
      <c r="AV25" s="7">
        <f t="shared" si="8"/>
        <v>0</v>
      </c>
      <c r="AW25" s="15"/>
      <c r="AX25" s="15"/>
      <c r="AY25" s="15"/>
      <c r="AZ25" s="2"/>
    </row>
    <row r="26" spans="1:54" ht="21" customHeight="1" x14ac:dyDescent="0.15">
      <c r="A26" s="36">
        <v>16</v>
      </c>
      <c r="B26" s="39" t="str">
        <f t="shared" si="9"/>
        <v>水</v>
      </c>
      <c r="C26" s="27"/>
      <c r="D26" s="52">
        <v>0.375</v>
      </c>
      <c r="E26" s="52">
        <v>0.73958333333333337</v>
      </c>
      <c r="F26" s="65"/>
      <c r="G26" s="64"/>
      <c r="H26" s="65"/>
      <c r="I26" s="66"/>
      <c r="J26" s="66"/>
      <c r="K26" s="66"/>
      <c r="L26" s="66"/>
      <c r="M26" s="66"/>
      <c r="N26" s="66"/>
      <c r="O26" s="67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68" t="str">
        <f t="shared" si="0"/>
        <v/>
      </c>
      <c r="AD26" s="68"/>
      <c r="AE26" s="68"/>
      <c r="AF26" s="68"/>
      <c r="AG26" s="68"/>
      <c r="AJ26" s="6" t="str">
        <f t="shared" si="1"/>
        <v/>
      </c>
      <c r="AK26" s="6" t="str">
        <f t="shared" si="2"/>
        <v/>
      </c>
      <c r="AL26" s="7" t="b">
        <f t="shared" si="3"/>
        <v>0</v>
      </c>
      <c r="AM26" s="14"/>
      <c r="AN26" s="7">
        <f t="shared" si="4"/>
        <v>4.1666666666666664E-2</v>
      </c>
      <c r="AO26" s="14"/>
      <c r="AP26" s="7">
        <f t="shared" si="5"/>
        <v>-4.1666666666666664E-2</v>
      </c>
      <c r="AQ26" s="6">
        <f t="shared" si="6"/>
        <v>0</v>
      </c>
      <c r="AR26" s="6">
        <f t="shared" si="7"/>
        <v>0</v>
      </c>
      <c r="AS26" s="14"/>
      <c r="AT26" s="14"/>
      <c r="AU26" s="14"/>
      <c r="AV26" s="7">
        <f t="shared" si="8"/>
        <v>0</v>
      </c>
      <c r="AW26" s="15"/>
      <c r="AX26" s="15"/>
      <c r="AY26" s="15"/>
      <c r="AZ26" s="2"/>
    </row>
    <row r="27" spans="1:54" ht="21" customHeight="1" x14ac:dyDescent="0.15">
      <c r="A27" s="37">
        <v>17</v>
      </c>
      <c r="B27" s="39" t="str">
        <f t="shared" si="9"/>
        <v>木</v>
      </c>
      <c r="C27" s="27"/>
      <c r="D27" s="52">
        <v>0.375</v>
      </c>
      <c r="E27" s="52">
        <v>0.73958333333333337</v>
      </c>
      <c r="F27" s="63"/>
      <c r="G27" s="77"/>
      <c r="H27" s="65"/>
      <c r="I27" s="66"/>
      <c r="J27" s="66"/>
      <c r="K27" s="66"/>
      <c r="L27" s="66"/>
      <c r="M27" s="66"/>
      <c r="N27" s="66"/>
      <c r="O27" s="67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68" t="str">
        <f t="shared" si="0"/>
        <v/>
      </c>
      <c r="AD27" s="68"/>
      <c r="AE27" s="68"/>
      <c r="AF27" s="68"/>
      <c r="AG27" s="68"/>
      <c r="AJ27" s="6" t="str">
        <f t="shared" si="1"/>
        <v/>
      </c>
      <c r="AK27" s="6" t="str">
        <f t="shared" si="2"/>
        <v/>
      </c>
      <c r="AL27" s="7" t="b">
        <f t="shared" si="3"/>
        <v>0</v>
      </c>
      <c r="AN27" s="7">
        <f t="shared" si="4"/>
        <v>4.1666666666666664E-2</v>
      </c>
      <c r="AO27" s="14"/>
      <c r="AP27" s="7">
        <f t="shared" si="5"/>
        <v>-4.1666666666666664E-2</v>
      </c>
      <c r="AQ27" s="6">
        <f t="shared" si="6"/>
        <v>0</v>
      </c>
      <c r="AR27" s="6">
        <f t="shared" si="7"/>
        <v>0</v>
      </c>
      <c r="AV27" s="7">
        <f t="shared" si="8"/>
        <v>0</v>
      </c>
      <c r="AW27" s="2"/>
      <c r="AX27" s="2"/>
      <c r="AY27" s="2"/>
      <c r="AZ27" s="2"/>
    </row>
    <row r="28" spans="1:54" ht="21" customHeight="1" x14ac:dyDescent="0.15">
      <c r="A28" s="37">
        <v>18</v>
      </c>
      <c r="B28" s="39" t="str">
        <f t="shared" si="9"/>
        <v>金</v>
      </c>
      <c r="C28" s="27"/>
      <c r="D28" s="52">
        <v>0.375</v>
      </c>
      <c r="E28" s="52">
        <v>0.73958333333333337</v>
      </c>
      <c r="F28" s="63"/>
      <c r="G28" s="77"/>
      <c r="H28" s="65"/>
      <c r="I28" s="66"/>
      <c r="J28" s="66"/>
      <c r="K28" s="66"/>
      <c r="L28" s="66"/>
      <c r="M28" s="66"/>
      <c r="N28" s="66"/>
      <c r="O28" s="67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68" t="str">
        <f t="shared" si="0"/>
        <v/>
      </c>
      <c r="AD28" s="68"/>
      <c r="AE28" s="68"/>
      <c r="AF28" s="68"/>
      <c r="AG28" s="68"/>
      <c r="AJ28" s="6" t="str">
        <f t="shared" si="1"/>
        <v/>
      </c>
      <c r="AK28" s="6" t="str">
        <f t="shared" si="2"/>
        <v/>
      </c>
      <c r="AL28" s="7" t="b">
        <f t="shared" si="3"/>
        <v>0</v>
      </c>
      <c r="AN28" s="7">
        <f t="shared" si="4"/>
        <v>4.1666666666666664E-2</v>
      </c>
      <c r="AO28" s="14"/>
      <c r="AP28" s="7">
        <f t="shared" si="5"/>
        <v>-4.1666666666666664E-2</v>
      </c>
      <c r="AQ28" s="6">
        <f t="shared" si="6"/>
        <v>0</v>
      </c>
      <c r="AR28" s="6">
        <f t="shared" si="7"/>
        <v>0</v>
      </c>
      <c r="AV28" s="7">
        <f t="shared" si="8"/>
        <v>0</v>
      </c>
      <c r="AW28" s="2"/>
      <c r="AX28" s="2"/>
      <c r="AY28" s="2"/>
      <c r="AZ28" s="2"/>
    </row>
    <row r="29" spans="1:54" ht="21" customHeight="1" x14ac:dyDescent="0.15">
      <c r="A29" s="37">
        <v>19</v>
      </c>
      <c r="B29" s="39" t="str">
        <f t="shared" si="9"/>
        <v>土</v>
      </c>
      <c r="C29" s="27" t="s">
        <v>4</v>
      </c>
      <c r="D29" s="52"/>
      <c r="E29" s="52"/>
      <c r="F29" s="65"/>
      <c r="G29" s="64"/>
      <c r="H29" s="65"/>
      <c r="I29" s="66"/>
      <c r="J29" s="66"/>
      <c r="K29" s="66"/>
      <c r="L29" s="66"/>
      <c r="M29" s="66"/>
      <c r="N29" s="66"/>
      <c r="O29" s="67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68">
        <f t="shared" si="0"/>
        <v>0</v>
      </c>
      <c r="AD29" s="68"/>
      <c r="AE29" s="68"/>
      <c r="AF29" s="68"/>
      <c r="AG29" s="68"/>
      <c r="AJ29" s="6">
        <f t="shared" si="1"/>
        <v>0</v>
      </c>
      <c r="AK29" s="6">
        <f t="shared" si="2"/>
        <v>0</v>
      </c>
      <c r="AL29" s="7" t="b">
        <f t="shared" si="3"/>
        <v>0</v>
      </c>
      <c r="AN29" s="7">
        <f t="shared" si="4"/>
        <v>0</v>
      </c>
      <c r="AO29" s="14"/>
      <c r="AP29" s="7">
        <f t="shared" si="5"/>
        <v>0</v>
      </c>
      <c r="AQ29" s="6">
        <f t="shared" si="6"/>
        <v>0</v>
      </c>
      <c r="AR29" s="6">
        <f t="shared" si="7"/>
        <v>0</v>
      </c>
      <c r="AV29" s="7">
        <f t="shared" si="8"/>
        <v>0</v>
      </c>
      <c r="AW29" s="2"/>
      <c r="AX29" s="2"/>
      <c r="AY29" s="2"/>
      <c r="AZ29" s="2"/>
    </row>
    <row r="30" spans="1:54" ht="21" customHeight="1" x14ac:dyDescent="0.15">
      <c r="A30" s="37">
        <v>20</v>
      </c>
      <c r="B30" s="39" t="str">
        <f t="shared" si="9"/>
        <v>日</v>
      </c>
      <c r="C30" s="27" t="s">
        <v>4</v>
      </c>
      <c r="D30" s="52"/>
      <c r="E30" s="52"/>
      <c r="F30" s="65"/>
      <c r="G30" s="64"/>
      <c r="H30" s="65"/>
      <c r="I30" s="66"/>
      <c r="J30" s="66"/>
      <c r="K30" s="66"/>
      <c r="L30" s="66"/>
      <c r="M30" s="66"/>
      <c r="N30" s="66"/>
      <c r="O30" s="67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68">
        <f t="shared" si="0"/>
        <v>0</v>
      </c>
      <c r="AD30" s="68"/>
      <c r="AE30" s="68"/>
      <c r="AF30" s="68"/>
      <c r="AG30" s="68"/>
      <c r="AJ30" s="6">
        <f t="shared" si="1"/>
        <v>0</v>
      </c>
      <c r="AK30" s="6">
        <f t="shared" si="2"/>
        <v>0</v>
      </c>
      <c r="AL30" s="7" t="b">
        <f t="shared" si="3"/>
        <v>0</v>
      </c>
      <c r="AN30" s="7">
        <f t="shared" si="4"/>
        <v>0</v>
      </c>
      <c r="AO30" s="14"/>
      <c r="AP30" s="7">
        <f t="shared" si="5"/>
        <v>0</v>
      </c>
      <c r="AQ30" s="6">
        <f t="shared" si="6"/>
        <v>0</v>
      </c>
      <c r="AR30" s="6">
        <f t="shared" si="7"/>
        <v>0</v>
      </c>
      <c r="AV30" s="7">
        <f t="shared" si="8"/>
        <v>0</v>
      </c>
      <c r="AW30" s="2"/>
      <c r="AX30" s="2"/>
      <c r="AY30" s="2"/>
      <c r="AZ30" s="2"/>
    </row>
    <row r="31" spans="1:54" ht="21" customHeight="1" x14ac:dyDescent="0.15">
      <c r="A31" s="37">
        <v>21</v>
      </c>
      <c r="B31" s="39" t="str">
        <f t="shared" si="9"/>
        <v>月</v>
      </c>
      <c r="C31" s="27" t="s">
        <v>9</v>
      </c>
      <c r="D31" s="52"/>
      <c r="E31" s="52"/>
      <c r="F31" s="65"/>
      <c r="G31" s="64"/>
      <c r="H31" s="65"/>
      <c r="I31" s="66"/>
      <c r="J31" s="66"/>
      <c r="K31" s="66"/>
      <c r="L31" s="66"/>
      <c r="M31" s="66"/>
      <c r="N31" s="66"/>
      <c r="O31" s="6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8">
        <f t="shared" si="0"/>
        <v>0</v>
      </c>
      <c r="AD31" s="68"/>
      <c r="AE31" s="68"/>
      <c r="AF31" s="68"/>
      <c r="AG31" s="68"/>
      <c r="AJ31" s="6">
        <f t="shared" si="1"/>
        <v>0</v>
      </c>
      <c r="AK31" s="6">
        <f t="shared" si="2"/>
        <v>0</v>
      </c>
      <c r="AL31" s="7" t="b">
        <f t="shared" si="3"/>
        <v>0</v>
      </c>
      <c r="AN31" s="7">
        <f t="shared" si="4"/>
        <v>0</v>
      </c>
      <c r="AO31" s="14"/>
      <c r="AP31" s="7">
        <f t="shared" si="5"/>
        <v>0</v>
      </c>
      <c r="AQ31" s="6">
        <f t="shared" si="6"/>
        <v>0</v>
      </c>
      <c r="AR31" s="6">
        <f t="shared" si="7"/>
        <v>0</v>
      </c>
      <c r="AV31" s="7">
        <f t="shared" si="8"/>
        <v>0</v>
      </c>
      <c r="AW31" s="2"/>
      <c r="AX31" s="2"/>
      <c r="AY31" s="2"/>
      <c r="AZ31" s="2"/>
    </row>
    <row r="32" spans="1:54" ht="21" customHeight="1" x14ac:dyDescent="0.15">
      <c r="A32" s="37">
        <v>22</v>
      </c>
      <c r="B32" s="39" t="str">
        <f t="shared" si="9"/>
        <v>火</v>
      </c>
      <c r="C32" s="27" t="s">
        <v>9</v>
      </c>
      <c r="D32" s="52"/>
      <c r="E32" s="52"/>
      <c r="F32" s="63"/>
      <c r="G32" s="64"/>
      <c r="H32" s="65"/>
      <c r="I32" s="66"/>
      <c r="J32" s="66"/>
      <c r="K32" s="66"/>
      <c r="L32" s="66"/>
      <c r="M32" s="66"/>
      <c r="N32" s="66"/>
      <c r="O32" s="67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8">
        <f t="shared" si="0"/>
        <v>0</v>
      </c>
      <c r="AD32" s="68"/>
      <c r="AE32" s="68"/>
      <c r="AF32" s="68"/>
      <c r="AG32" s="68"/>
      <c r="AJ32" s="6">
        <f t="shared" si="1"/>
        <v>0</v>
      </c>
      <c r="AK32" s="6">
        <f t="shared" si="2"/>
        <v>0</v>
      </c>
      <c r="AL32" s="7" t="b">
        <f t="shared" si="3"/>
        <v>0</v>
      </c>
      <c r="AN32" s="7">
        <f t="shared" si="4"/>
        <v>0</v>
      </c>
      <c r="AO32" s="14"/>
      <c r="AP32" s="7">
        <f t="shared" si="5"/>
        <v>0</v>
      </c>
      <c r="AQ32" s="6">
        <f t="shared" si="6"/>
        <v>0</v>
      </c>
      <c r="AR32" s="6">
        <f t="shared" si="7"/>
        <v>0</v>
      </c>
      <c r="AV32" s="7">
        <f t="shared" si="8"/>
        <v>0</v>
      </c>
      <c r="AW32" s="2"/>
      <c r="AX32" s="2"/>
      <c r="AY32" s="2"/>
      <c r="AZ32" s="2"/>
    </row>
    <row r="33" spans="1:52" ht="21" customHeight="1" x14ac:dyDescent="0.15">
      <c r="A33" s="37">
        <v>23</v>
      </c>
      <c r="B33" s="39" t="str">
        <f t="shared" si="9"/>
        <v>水</v>
      </c>
      <c r="C33" s="27"/>
      <c r="D33" s="52">
        <v>0.375</v>
      </c>
      <c r="E33" s="52">
        <v>0.73958333333333337</v>
      </c>
      <c r="F33" s="76"/>
      <c r="G33" s="64"/>
      <c r="H33" s="65"/>
      <c r="I33" s="66"/>
      <c r="J33" s="66"/>
      <c r="K33" s="66"/>
      <c r="L33" s="66"/>
      <c r="M33" s="66"/>
      <c r="N33" s="66"/>
      <c r="O33" s="67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8" t="str">
        <f t="shared" si="0"/>
        <v/>
      </c>
      <c r="AD33" s="68"/>
      <c r="AE33" s="68"/>
      <c r="AF33" s="68"/>
      <c r="AG33" s="68"/>
      <c r="AJ33" s="6" t="str">
        <f t="shared" si="1"/>
        <v/>
      </c>
      <c r="AK33" s="6" t="str">
        <f t="shared" si="2"/>
        <v/>
      </c>
      <c r="AL33" s="7" t="b">
        <f t="shared" si="3"/>
        <v>0</v>
      </c>
      <c r="AN33" s="7">
        <f t="shared" si="4"/>
        <v>4.1666666666666664E-2</v>
      </c>
      <c r="AO33" s="14"/>
      <c r="AP33" s="7">
        <f t="shared" si="5"/>
        <v>-4.1666666666666664E-2</v>
      </c>
      <c r="AQ33" s="6">
        <f t="shared" si="6"/>
        <v>0</v>
      </c>
      <c r="AR33" s="6">
        <f t="shared" si="7"/>
        <v>0</v>
      </c>
      <c r="AV33" s="7">
        <f t="shared" si="8"/>
        <v>0</v>
      </c>
      <c r="AW33" s="2"/>
      <c r="AX33" s="2"/>
      <c r="AY33" s="2"/>
      <c r="AZ33" s="2"/>
    </row>
    <row r="34" spans="1:52" ht="21" customHeight="1" x14ac:dyDescent="0.15">
      <c r="A34" s="37">
        <v>24</v>
      </c>
      <c r="B34" s="39" t="str">
        <f t="shared" si="9"/>
        <v>木</v>
      </c>
      <c r="C34" s="27"/>
      <c r="D34" s="52">
        <v>0.375</v>
      </c>
      <c r="E34" s="52">
        <v>0.73958333333333337</v>
      </c>
      <c r="F34" s="63"/>
      <c r="G34" s="64"/>
      <c r="H34" s="65"/>
      <c r="I34" s="66"/>
      <c r="J34" s="66"/>
      <c r="K34" s="66"/>
      <c r="L34" s="66"/>
      <c r="M34" s="66"/>
      <c r="N34" s="66"/>
      <c r="O34" s="67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8" t="str">
        <f t="shared" si="0"/>
        <v/>
      </c>
      <c r="AD34" s="68"/>
      <c r="AE34" s="68"/>
      <c r="AF34" s="68"/>
      <c r="AG34" s="68"/>
      <c r="AJ34" s="6" t="str">
        <f t="shared" si="1"/>
        <v/>
      </c>
      <c r="AK34" s="6" t="str">
        <f t="shared" si="2"/>
        <v/>
      </c>
      <c r="AL34" s="7" t="b">
        <f t="shared" si="3"/>
        <v>0</v>
      </c>
      <c r="AN34" s="7">
        <f t="shared" si="4"/>
        <v>4.1666666666666664E-2</v>
      </c>
      <c r="AO34" s="14"/>
      <c r="AP34" s="7">
        <f t="shared" si="5"/>
        <v>-4.1666666666666664E-2</v>
      </c>
      <c r="AQ34" s="6">
        <f t="shared" si="6"/>
        <v>0</v>
      </c>
      <c r="AR34" s="6">
        <f t="shared" si="7"/>
        <v>0</v>
      </c>
      <c r="AV34" s="7">
        <f t="shared" si="8"/>
        <v>0</v>
      </c>
      <c r="AW34" s="2"/>
      <c r="AX34" s="2"/>
      <c r="AY34" s="2"/>
      <c r="AZ34" s="2"/>
    </row>
    <row r="35" spans="1:52" ht="21" customHeight="1" x14ac:dyDescent="0.15">
      <c r="A35" s="37">
        <v>25</v>
      </c>
      <c r="B35" s="39" t="str">
        <f t="shared" si="9"/>
        <v>金</v>
      </c>
      <c r="C35" s="27"/>
      <c r="D35" s="52">
        <v>0.375</v>
      </c>
      <c r="E35" s="52">
        <v>0.73958333333333337</v>
      </c>
      <c r="F35" s="63"/>
      <c r="G35" s="64"/>
      <c r="H35" s="65"/>
      <c r="I35" s="66"/>
      <c r="J35" s="66"/>
      <c r="K35" s="66"/>
      <c r="L35" s="66"/>
      <c r="M35" s="66"/>
      <c r="N35" s="66"/>
      <c r="O35" s="67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8" t="str">
        <f t="shared" si="0"/>
        <v/>
      </c>
      <c r="AD35" s="68"/>
      <c r="AE35" s="68"/>
      <c r="AF35" s="68"/>
      <c r="AG35" s="68"/>
      <c r="AJ35" s="6" t="str">
        <f t="shared" si="1"/>
        <v/>
      </c>
      <c r="AK35" s="6" t="str">
        <f t="shared" si="2"/>
        <v/>
      </c>
      <c r="AL35" s="7" t="b">
        <f t="shared" si="3"/>
        <v>0</v>
      </c>
      <c r="AN35" s="7">
        <f t="shared" si="4"/>
        <v>4.1666666666666664E-2</v>
      </c>
      <c r="AO35" s="14"/>
      <c r="AP35" s="7">
        <f t="shared" si="5"/>
        <v>-4.1666666666666664E-2</v>
      </c>
      <c r="AQ35" s="6">
        <f t="shared" si="6"/>
        <v>0</v>
      </c>
      <c r="AR35" s="6">
        <f t="shared" si="7"/>
        <v>0</v>
      </c>
      <c r="AV35" s="7">
        <f t="shared" si="8"/>
        <v>0</v>
      </c>
      <c r="AW35" s="2"/>
      <c r="AX35" s="2"/>
      <c r="AY35" s="2"/>
      <c r="AZ35" s="2"/>
    </row>
    <row r="36" spans="1:52" ht="21" customHeight="1" x14ac:dyDescent="0.15">
      <c r="A36" s="37">
        <v>26</v>
      </c>
      <c r="B36" s="39" t="str">
        <f t="shared" si="9"/>
        <v>土</v>
      </c>
      <c r="C36" s="27" t="s">
        <v>4</v>
      </c>
      <c r="D36" s="52"/>
      <c r="E36" s="52"/>
      <c r="F36" s="63"/>
      <c r="G36" s="64"/>
      <c r="H36" s="65"/>
      <c r="I36" s="66"/>
      <c r="J36" s="66"/>
      <c r="K36" s="66"/>
      <c r="L36" s="66"/>
      <c r="M36" s="66"/>
      <c r="N36" s="66"/>
      <c r="O36" s="67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8">
        <f t="shared" si="0"/>
        <v>0</v>
      </c>
      <c r="AD36" s="68"/>
      <c r="AE36" s="68"/>
      <c r="AF36" s="68"/>
      <c r="AG36" s="68"/>
      <c r="AJ36" s="6">
        <f t="shared" si="1"/>
        <v>0</v>
      </c>
      <c r="AK36" s="6">
        <f t="shared" si="2"/>
        <v>0</v>
      </c>
      <c r="AL36" s="7" t="b">
        <f t="shared" si="3"/>
        <v>0</v>
      </c>
      <c r="AN36" s="7">
        <f t="shared" si="4"/>
        <v>0</v>
      </c>
      <c r="AO36" s="14"/>
      <c r="AP36" s="7">
        <f t="shared" si="5"/>
        <v>0</v>
      </c>
      <c r="AQ36" s="6">
        <f t="shared" si="6"/>
        <v>0</v>
      </c>
      <c r="AR36" s="6">
        <f t="shared" si="7"/>
        <v>0</v>
      </c>
      <c r="AV36" s="7">
        <f t="shared" si="8"/>
        <v>0</v>
      </c>
      <c r="AW36" s="2"/>
      <c r="AX36" s="2"/>
      <c r="AY36" s="2"/>
      <c r="AZ36" s="2"/>
    </row>
    <row r="37" spans="1:52" ht="21" customHeight="1" x14ac:dyDescent="0.15">
      <c r="A37" s="37">
        <v>27</v>
      </c>
      <c r="B37" s="39" t="str">
        <f t="shared" si="9"/>
        <v>日</v>
      </c>
      <c r="C37" s="27" t="s">
        <v>4</v>
      </c>
      <c r="D37" s="52"/>
      <c r="E37" s="52"/>
      <c r="F37" s="65"/>
      <c r="G37" s="64"/>
      <c r="H37" s="65"/>
      <c r="I37" s="66"/>
      <c r="J37" s="66"/>
      <c r="K37" s="66"/>
      <c r="L37" s="66"/>
      <c r="M37" s="66"/>
      <c r="N37" s="66"/>
      <c r="O37" s="67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8">
        <f t="shared" si="0"/>
        <v>0</v>
      </c>
      <c r="AD37" s="68"/>
      <c r="AE37" s="68"/>
      <c r="AF37" s="68"/>
      <c r="AG37" s="68"/>
      <c r="AJ37" s="6">
        <f t="shared" si="1"/>
        <v>0</v>
      </c>
      <c r="AK37" s="6">
        <f t="shared" si="2"/>
        <v>0</v>
      </c>
      <c r="AL37" s="7" t="b">
        <f t="shared" si="3"/>
        <v>0</v>
      </c>
      <c r="AN37" s="7">
        <f t="shared" si="4"/>
        <v>0</v>
      </c>
      <c r="AO37" s="14"/>
      <c r="AP37" s="7">
        <f t="shared" si="5"/>
        <v>0</v>
      </c>
      <c r="AQ37" s="6">
        <f t="shared" si="6"/>
        <v>0</v>
      </c>
      <c r="AR37" s="6">
        <f t="shared" si="7"/>
        <v>0</v>
      </c>
      <c r="AV37" s="7">
        <f t="shared" si="8"/>
        <v>0</v>
      </c>
      <c r="AW37" s="2"/>
      <c r="AX37" s="2"/>
      <c r="AY37" s="2"/>
      <c r="AZ37" s="2"/>
    </row>
    <row r="38" spans="1:52" ht="21" customHeight="1" x14ac:dyDescent="0.15">
      <c r="A38" s="37">
        <v>28</v>
      </c>
      <c r="B38" s="39" t="str">
        <f t="shared" si="9"/>
        <v>月</v>
      </c>
      <c r="C38" s="27"/>
      <c r="D38" s="52">
        <v>0.375</v>
      </c>
      <c r="E38" s="52">
        <v>0.73958333333333337</v>
      </c>
      <c r="F38" s="63"/>
      <c r="G38" s="64"/>
      <c r="H38" s="65"/>
      <c r="I38" s="66"/>
      <c r="J38" s="66"/>
      <c r="K38" s="66"/>
      <c r="L38" s="66"/>
      <c r="M38" s="66"/>
      <c r="N38" s="66"/>
      <c r="O38" s="67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8" t="str">
        <f t="shared" si="0"/>
        <v/>
      </c>
      <c r="AD38" s="68"/>
      <c r="AE38" s="68"/>
      <c r="AF38" s="68"/>
      <c r="AG38" s="68"/>
      <c r="AJ38" s="6" t="str">
        <f t="shared" si="1"/>
        <v/>
      </c>
      <c r="AK38" s="6" t="str">
        <f t="shared" si="2"/>
        <v/>
      </c>
      <c r="AL38" s="7" t="b">
        <f t="shared" si="3"/>
        <v>0</v>
      </c>
      <c r="AN38" s="7">
        <f t="shared" si="4"/>
        <v>4.1666666666666664E-2</v>
      </c>
      <c r="AO38" s="14"/>
      <c r="AP38" s="7">
        <f t="shared" si="5"/>
        <v>-4.1666666666666664E-2</v>
      </c>
      <c r="AQ38" s="6">
        <f t="shared" si="6"/>
        <v>0</v>
      </c>
      <c r="AR38" s="6">
        <f t="shared" si="7"/>
        <v>0</v>
      </c>
      <c r="AV38" s="7">
        <f t="shared" si="8"/>
        <v>0</v>
      </c>
      <c r="AW38" s="2"/>
      <c r="AX38" s="2"/>
      <c r="AY38" s="2"/>
      <c r="AZ38" s="2"/>
    </row>
    <row r="39" spans="1:52" ht="21" customHeight="1" x14ac:dyDescent="0.15">
      <c r="A39" s="37">
        <f>IF(AS25&lt;29,"",29)</f>
        <v>29</v>
      </c>
      <c r="B39" s="39" t="str">
        <f t="shared" si="9"/>
        <v>火</v>
      </c>
      <c r="C39" s="27"/>
      <c r="D39" s="52">
        <v>0.375</v>
      </c>
      <c r="E39" s="52">
        <v>0.73958333333333337</v>
      </c>
      <c r="F39" s="63"/>
      <c r="G39" s="64"/>
      <c r="H39" s="65"/>
      <c r="I39" s="66"/>
      <c r="J39" s="66"/>
      <c r="K39" s="66"/>
      <c r="L39" s="66"/>
      <c r="M39" s="66"/>
      <c r="N39" s="66"/>
      <c r="O39" s="67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8" t="str">
        <f t="shared" si="0"/>
        <v/>
      </c>
      <c r="AD39" s="68"/>
      <c r="AE39" s="68"/>
      <c r="AF39" s="68"/>
      <c r="AG39" s="68"/>
      <c r="AJ39" s="6" t="str">
        <f t="shared" si="1"/>
        <v/>
      </c>
      <c r="AK39" s="6" t="str">
        <f t="shared" si="2"/>
        <v/>
      </c>
      <c r="AL39" s="7" t="b">
        <f t="shared" si="3"/>
        <v>0</v>
      </c>
      <c r="AN39" s="7">
        <f t="shared" si="4"/>
        <v>4.1666666666666664E-2</v>
      </c>
      <c r="AO39" s="14"/>
      <c r="AP39" s="7">
        <f t="shared" si="5"/>
        <v>-4.1666666666666664E-2</v>
      </c>
      <c r="AQ39" s="6">
        <f t="shared" si="6"/>
        <v>0</v>
      </c>
      <c r="AR39" s="6">
        <f t="shared" si="7"/>
        <v>0</v>
      </c>
      <c r="AV39" s="7">
        <f t="shared" si="8"/>
        <v>0</v>
      </c>
      <c r="AW39" s="2"/>
      <c r="AX39" s="2"/>
      <c r="AY39" s="2"/>
      <c r="AZ39" s="2"/>
    </row>
    <row r="40" spans="1:52" ht="21" customHeight="1" x14ac:dyDescent="0.15">
      <c r="A40" s="37">
        <f>IF(AS25&lt;30,"",30)</f>
        <v>30</v>
      </c>
      <c r="B40" s="39" t="str">
        <f t="shared" si="9"/>
        <v>水</v>
      </c>
      <c r="C40" s="27"/>
      <c r="D40" s="52">
        <v>0.375</v>
      </c>
      <c r="E40" s="52">
        <v>0.73958333333333337</v>
      </c>
      <c r="F40" s="63"/>
      <c r="G40" s="64"/>
      <c r="H40" s="65"/>
      <c r="I40" s="66"/>
      <c r="J40" s="66"/>
      <c r="K40" s="66"/>
      <c r="L40" s="66"/>
      <c r="M40" s="66"/>
      <c r="N40" s="66"/>
      <c r="O40" s="67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8" t="str">
        <f t="shared" si="0"/>
        <v/>
      </c>
      <c r="AD40" s="68"/>
      <c r="AE40" s="68"/>
      <c r="AF40" s="68"/>
      <c r="AG40" s="68"/>
      <c r="AJ40" s="6" t="str">
        <f t="shared" si="1"/>
        <v/>
      </c>
      <c r="AK40" s="6" t="str">
        <f t="shared" si="2"/>
        <v/>
      </c>
      <c r="AL40" s="7" t="b">
        <f t="shared" si="3"/>
        <v>0</v>
      </c>
      <c r="AN40" s="7">
        <f t="shared" si="4"/>
        <v>4.1666666666666664E-2</v>
      </c>
      <c r="AO40" s="14"/>
      <c r="AP40" s="7">
        <f t="shared" si="5"/>
        <v>-4.1666666666666664E-2</v>
      </c>
      <c r="AQ40" s="6">
        <f t="shared" si="6"/>
        <v>0</v>
      </c>
      <c r="AR40" s="6">
        <f t="shared" si="7"/>
        <v>0</v>
      </c>
      <c r="AV40" s="7">
        <f t="shared" si="8"/>
        <v>0</v>
      </c>
      <c r="AW40" s="2"/>
      <c r="AX40" s="2"/>
      <c r="AY40" s="2"/>
      <c r="AZ40" s="2"/>
    </row>
    <row r="41" spans="1:52" ht="21" customHeight="1" thickBot="1" x14ac:dyDescent="0.2">
      <c r="A41" s="38" t="str">
        <f>IF(AS25&lt;31,"",31)</f>
        <v/>
      </c>
      <c r="B41" s="40" t="str">
        <f t="shared" si="9"/>
        <v>木</v>
      </c>
      <c r="C41" s="47"/>
      <c r="D41" s="53"/>
      <c r="E41" s="53"/>
      <c r="F41" s="71"/>
      <c r="G41" s="72"/>
      <c r="H41" s="73"/>
      <c r="I41" s="74"/>
      <c r="J41" s="74"/>
      <c r="K41" s="74"/>
      <c r="L41" s="74"/>
      <c r="M41" s="74"/>
      <c r="N41" s="74"/>
      <c r="O41" s="75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8" t="str">
        <f t="shared" si="0"/>
        <v/>
      </c>
      <c r="AD41" s="68"/>
      <c r="AE41" s="68"/>
      <c r="AF41" s="68"/>
      <c r="AG41" s="68"/>
      <c r="AJ41" s="6" t="str">
        <f t="shared" si="1"/>
        <v/>
      </c>
      <c r="AK41" s="6" t="str">
        <f t="shared" si="2"/>
        <v/>
      </c>
      <c r="AL41" s="7" t="b">
        <f t="shared" si="3"/>
        <v>0</v>
      </c>
      <c r="AN41" s="7">
        <f t="shared" si="4"/>
        <v>4.1666666666666664E-2</v>
      </c>
      <c r="AO41" s="14"/>
      <c r="AP41" s="7">
        <f t="shared" si="5"/>
        <v>-4.1666666666666664E-2</v>
      </c>
      <c r="AQ41" s="6">
        <f t="shared" si="6"/>
        <v>0</v>
      </c>
      <c r="AR41" s="6">
        <f t="shared" si="7"/>
        <v>0</v>
      </c>
      <c r="AV41" s="7">
        <f t="shared" si="8"/>
        <v>0</v>
      </c>
      <c r="AW41" s="2"/>
      <c r="AX41" s="2"/>
      <c r="AY41" s="2"/>
      <c r="AZ41" s="2"/>
    </row>
    <row r="42" spans="1:52" ht="15" customHeight="1" thickBot="1" x14ac:dyDescent="0.2">
      <c r="A42" s="11"/>
      <c r="B42" s="11"/>
      <c r="C42" s="11"/>
      <c r="D42" s="11"/>
      <c r="E42" s="11"/>
      <c r="F42" s="59">
        <f>IF(B11="","",AJ43)</f>
        <v>0</v>
      </c>
      <c r="G42" s="60"/>
      <c r="H42" s="43">
        <f>IF(B11="","",AO43)</f>
        <v>0</v>
      </c>
      <c r="I42" s="20"/>
      <c r="J42" s="14"/>
      <c r="K42" s="14"/>
      <c r="L42" s="14"/>
      <c r="AC42" s="61">
        <f>IF(B11="","",AJ43)</f>
        <v>0</v>
      </c>
      <c r="AD42" s="62"/>
      <c r="AE42" s="62"/>
      <c r="AF42" s="69">
        <f>IF(B11="","",AO43)</f>
        <v>0</v>
      </c>
      <c r="AG42" s="70"/>
      <c r="AW42" s="2"/>
      <c r="AX42" s="2"/>
      <c r="AY42" s="2"/>
      <c r="AZ42" s="2"/>
    </row>
    <row r="43" spans="1:52" ht="14.25" customHeight="1" x14ac:dyDescent="0.15">
      <c r="A43" s="58" t="s">
        <v>7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J43" s="6">
        <f>AK43+AM43</f>
        <v>0</v>
      </c>
      <c r="AK43" s="6">
        <f>SUM(AQ11:AQ41)</f>
        <v>0</v>
      </c>
      <c r="AL43" s="6">
        <f>SUM(AR11:AR41)</f>
        <v>0</v>
      </c>
      <c r="AM43" s="6">
        <f>INT(AL43/60)</f>
        <v>0</v>
      </c>
      <c r="AN43" s="3">
        <f>AM43*60</f>
        <v>0</v>
      </c>
      <c r="AO43" s="6">
        <f>AL43-AN43</f>
        <v>0</v>
      </c>
    </row>
    <row r="44" spans="1:52" ht="14.25" customHeight="1" x14ac:dyDescent="0.15">
      <c r="A44" s="22" t="s">
        <v>29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J44" s="14"/>
      <c r="AK44" s="14"/>
      <c r="AL44" s="14"/>
      <c r="AM44" s="14"/>
      <c r="AO44" s="14"/>
    </row>
    <row r="45" spans="1:52" ht="14.25" customHeight="1" x14ac:dyDescent="0.15">
      <c r="A45" s="58" t="s">
        <v>30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52" ht="14.25" customHeight="1" x14ac:dyDescent="0.15">
      <c r="A46" s="22" t="s">
        <v>31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52" ht="14.25" customHeight="1" x14ac:dyDescent="0.15">
      <c r="A47" s="58" t="s">
        <v>32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52" ht="14.25" customHeight="1" x14ac:dyDescent="0.15">
      <c r="A48" s="57" t="s">
        <v>26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9" ht="14.25" customHeight="1" x14ac:dyDescent="0.15">
      <c r="A49" s="58" t="s">
        <v>25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J49" s="14"/>
      <c r="AK49" s="14"/>
      <c r="AL49" s="14"/>
      <c r="AM49" s="14"/>
    </row>
    <row r="50" spans="1:39" ht="14.25" customHeight="1" x14ac:dyDescent="0.15">
      <c r="A50" s="58" t="s">
        <v>35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</sheetData>
  <sheetProtection algorithmName="SHA-512" hashValue="A9+FHxfETAh2VxdKbO/Sk9JHTi8/zWUr39eLOKbtbpXa9UGZaISjPYR+Ly+uaQmJhz53yk5epx2IDUeSc/IsBQ==" saltValue="Z4z6NVTru33PoGPNe22uCg==" spinCount="100000" sheet="1" objects="1" scenarios="1" selectLockedCells="1"/>
  <mergeCells count="124">
    <mergeCell ref="A48:O48"/>
    <mergeCell ref="A49:O49"/>
    <mergeCell ref="A50:O50"/>
    <mergeCell ref="F42:G42"/>
    <mergeCell ref="AC42:AE42"/>
    <mergeCell ref="AF42:AG42"/>
    <mergeCell ref="A43:O43"/>
    <mergeCell ref="A45:O45"/>
    <mergeCell ref="A47:O47"/>
    <mergeCell ref="F40:H40"/>
    <mergeCell ref="I40:O40"/>
    <mergeCell ref="AC40:AG40"/>
    <mergeCell ref="F41:H41"/>
    <mergeCell ref="I41:O41"/>
    <mergeCell ref="AC41:AG41"/>
    <mergeCell ref="F38:H38"/>
    <mergeCell ref="I38:O38"/>
    <mergeCell ref="AC38:AG38"/>
    <mergeCell ref="F39:H39"/>
    <mergeCell ref="I39:O39"/>
    <mergeCell ref="AC39:AG39"/>
    <mergeCell ref="F36:H36"/>
    <mergeCell ref="I36:O36"/>
    <mergeCell ref="AC36:AG36"/>
    <mergeCell ref="F37:H37"/>
    <mergeCell ref="I37:O37"/>
    <mergeCell ref="AC37:AG37"/>
    <mergeCell ref="F34:H34"/>
    <mergeCell ref="I34:O34"/>
    <mergeCell ref="AC34:AG34"/>
    <mergeCell ref="F35:H35"/>
    <mergeCell ref="I35:O35"/>
    <mergeCell ref="AC35:AG35"/>
    <mergeCell ref="F32:H32"/>
    <mergeCell ref="I32:O32"/>
    <mergeCell ref="AC32:AG32"/>
    <mergeCell ref="F33:H33"/>
    <mergeCell ref="I33:O33"/>
    <mergeCell ref="AC33:AG33"/>
    <mergeCell ref="F30:H30"/>
    <mergeCell ref="I30:O30"/>
    <mergeCell ref="AC30:AG30"/>
    <mergeCell ref="F31:H31"/>
    <mergeCell ref="I31:O31"/>
    <mergeCell ref="AC31:AG31"/>
    <mergeCell ref="F28:H28"/>
    <mergeCell ref="I28:O28"/>
    <mergeCell ref="AC28:AG28"/>
    <mergeCell ref="F29:H29"/>
    <mergeCell ref="I29:O29"/>
    <mergeCell ref="AC29:AG29"/>
    <mergeCell ref="AS25:AT25"/>
    <mergeCell ref="F26:H26"/>
    <mergeCell ref="I26:O26"/>
    <mergeCell ref="AC26:AG26"/>
    <mergeCell ref="F27:H27"/>
    <mergeCell ref="I27:O27"/>
    <mergeCell ref="AC27:AG27"/>
    <mergeCell ref="F24:H24"/>
    <mergeCell ref="I24:O24"/>
    <mergeCell ref="AC24:AG24"/>
    <mergeCell ref="F25:H25"/>
    <mergeCell ref="I25:O25"/>
    <mergeCell ref="AC25:AG25"/>
    <mergeCell ref="F22:H22"/>
    <mergeCell ref="I22:O22"/>
    <mergeCell ref="AC22:AG22"/>
    <mergeCell ref="F23:H23"/>
    <mergeCell ref="I23:O23"/>
    <mergeCell ref="AC23:AG23"/>
    <mergeCell ref="F20:H20"/>
    <mergeCell ref="I20:O20"/>
    <mergeCell ref="AC20:AG20"/>
    <mergeCell ref="F21:H21"/>
    <mergeCell ref="I21:O21"/>
    <mergeCell ref="AC21:AG21"/>
    <mergeCell ref="F18:H18"/>
    <mergeCell ref="I18:O18"/>
    <mergeCell ref="AC18:AG18"/>
    <mergeCell ref="F19:H19"/>
    <mergeCell ref="I19:O19"/>
    <mergeCell ref="AC19:AG19"/>
    <mergeCell ref="F16:H16"/>
    <mergeCell ref="I16:O16"/>
    <mergeCell ref="AC16:AG16"/>
    <mergeCell ref="F17:H17"/>
    <mergeCell ref="I17:O17"/>
    <mergeCell ref="AC17:AG17"/>
    <mergeCell ref="F14:H14"/>
    <mergeCell ref="I14:O14"/>
    <mergeCell ref="AC14:AG14"/>
    <mergeCell ref="AX14:AY14"/>
    <mergeCell ref="F15:H15"/>
    <mergeCell ref="I15:O15"/>
    <mergeCell ref="AC15:AG15"/>
    <mergeCell ref="F12:H12"/>
    <mergeCell ref="I12:O12"/>
    <mergeCell ref="AC12:AG12"/>
    <mergeCell ref="F13:H13"/>
    <mergeCell ref="I13:O13"/>
    <mergeCell ref="AC13:AG13"/>
    <mergeCell ref="I8:O10"/>
    <mergeCell ref="AC8:AG10"/>
    <mergeCell ref="D10:H10"/>
    <mergeCell ref="AS10:AT10"/>
    <mergeCell ref="F11:H11"/>
    <mergeCell ref="I11:O11"/>
    <mergeCell ref="AC11:AG11"/>
    <mergeCell ref="A6:B6"/>
    <mergeCell ref="A8:A10"/>
    <mergeCell ref="B8:B10"/>
    <mergeCell ref="C8:C10"/>
    <mergeCell ref="D8:D9"/>
    <mergeCell ref="E8:E9"/>
    <mergeCell ref="F8:H9"/>
    <mergeCell ref="A1:O1"/>
    <mergeCell ref="A2:O2"/>
    <mergeCell ref="A3:O3"/>
    <mergeCell ref="A5:B5"/>
    <mergeCell ref="J5:O5"/>
    <mergeCell ref="C5:E5"/>
    <mergeCell ref="F5:H5"/>
    <mergeCell ref="C6:H6"/>
    <mergeCell ref="I6:O6"/>
  </mergeCells>
  <phoneticPr fontId="1"/>
  <conditionalFormatting sqref="C11:C41">
    <cfRule type="cellIs" dxfId="6" priority="1" stopIfTrue="1" operator="notEqual">
      <formula>"勤務"</formula>
    </cfRule>
  </conditionalFormatting>
  <dataValidations count="5">
    <dataValidation allowBlank="1" showInputMessage="1" sqref="AE5" xr:uid="{00000000-0002-0000-0800-000000000000}"/>
    <dataValidation type="list" allowBlank="1" showInputMessage="1" showErrorMessage="1" sqref="B11" xr:uid="{00000000-0002-0000-0800-000001000000}">
      <formula1>$AP$1:$AP$7</formula1>
    </dataValidation>
    <dataValidation type="time" errorStyle="warning" allowBlank="1" showInputMessage="1" showErrorMessage="1" errorTitle="深夜勤務" error="22:00から5:00までの間に業務を行う場合は、部局長による事前の超過勤務命令が必要です。_x000a_超過勤務命令簿による手続を行ってください。" promptTitle="業務開始・終了時刻" prompt="業務開始・終了時刻は実際の勤務時間に合わせて適宜変更してください。_x000a__x000a_22:00から5:00までの間に業務を行う場合は、部局長による事前の超過勤務命令が必要です。_x000a_超過勤務命令簿による手続を行ってください。" sqref="D11:E41" xr:uid="{00000000-0002-0000-0800-000002000000}">
      <formula1>0.208333333333333</formula1>
      <formula2>0.916666666666667</formula2>
    </dataValidation>
    <dataValidation allowBlank="1" showInputMessage="1" showErrorMessage="1" promptTitle="勤務した時間数" prompt="休憩時間や自己研さん、兼業・兼職にかかる業務等、業務以外の時間を除いた時間を入力してください。" sqref="F11:H41" xr:uid="{00000000-0002-0000-0800-000003000000}"/>
    <dataValidation type="list" allowBlank="1" showInputMessage="1" promptTitle="週休日・休日勤務" prompt="週休日及び休日に勤務する場合は、週休日変更命令もしくは休日の代休日の指定が必要です。_x000a_所定の様式により手続を行ってください。" sqref="C11:C41" xr:uid="{00000000-0002-0000-0800-000004000000}">
      <formula1>$AN$1:$AN$4</formula1>
    </dataValidation>
  </dataValidations>
  <printOptions horizontalCentered="1" verticalCentered="1"/>
  <pageMargins left="0.39370078740157483" right="0.35433070866141736" top="0.74803149606299213" bottom="0.31496062992125984" header="0.74803149606299213" footer="0.23622047244094491"/>
  <pageSetup paperSize="9" scale="85" orientation="portrait" r:id="rId1"/>
  <headerFooter alignWithMargins="0">
    <oddHeader>&amp;R&amp;"ＭＳ ゴシック,標準"&amp;12別紙１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26</vt:i4>
      </vt:variant>
    </vt:vector>
  </HeadingPairs>
  <TitlesOfParts>
    <vt:vector size="41" baseType="lpstr">
      <vt:lpstr>所属コード</vt:lpstr>
      <vt:lpstr>記入例</vt:lpstr>
      <vt:lpstr>氏名・職・所属入力シート（必須）</vt:lpstr>
      <vt:lpstr>2020.4</vt:lpstr>
      <vt:lpstr>2020.5</vt:lpstr>
      <vt:lpstr>2020.6</vt:lpstr>
      <vt:lpstr>2020.7</vt:lpstr>
      <vt:lpstr>2020.8</vt:lpstr>
      <vt:lpstr>2020.9</vt:lpstr>
      <vt:lpstr>2020.10</vt:lpstr>
      <vt:lpstr>2020.11</vt:lpstr>
      <vt:lpstr>2020.12</vt:lpstr>
      <vt:lpstr>2021.1</vt:lpstr>
      <vt:lpstr>2021.2</vt:lpstr>
      <vt:lpstr>2021.3</vt:lpstr>
      <vt:lpstr>'2020.10'!Print_Area</vt:lpstr>
      <vt:lpstr>'2020.11'!Print_Area</vt:lpstr>
      <vt:lpstr>'2020.12'!Print_Area</vt:lpstr>
      <vt:lpstr>'2020.4'!Print_Area</vt:lpstr>
      <vt:lpstr>'2020.5'!Print_Area</vt:lpstr>
      <vt:lpstr>'2020.6'!Print_Area</vt:lpstr>
      <vt:lpstr>'2020.7'!Print_Area</vt:lpstr>
      <vt:lpstr>'2020.8'!Print_Area</vt:lpstr>
      <vt:lpstr>'2020.9'!Print_Area</vt:lpstr>
      <vt:lpstr>'2021.1'!Print_Area</vt:lpstr>
      <vt:lpstr>'2021.2'!Print_Area</vt:lpstr>
      <vt:lpstr>'2021.3'!Print_Area</vt:lpstr>
      <vt:lpstr>記入例!Print_Area</vt:lpstr>
      <vt:lpstr>'氏名・職・所属入力シート（必須）'!Print_Area</vt:lpstr>
      <vt:lpstr>システムデザイン学部</vt:lpstr>
      <vt:lpstr>学術情報基盤センター</vt:lpstr>
      <vt:lpstr>学生サポートセンター</vt:lpstr>
      <vt:lpstr>経済経営学部</vt:lpstr>
      <vt:lpstr>健康福祉学部</vt:lpstr>
      <vt:lpstr>国際センター</vt:lpstr>
      <vt:lpstr>産業技術大学院大学</vt:lpstr>
      <vt:lpstr>人文社会学部</vt:lpstr>
      <vt:lpstr>大学教育センター</vt:lpstr>
      <vt:lpstr>都市環境学部</vt:lpstr>
      <vt:lpstr>法学部</vt:lpstr>
      <vt:lpstr>理学部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しゅとけ</dc:creator>
  <cp:lastModifiedBy>前川由紀子</cp:lastModifiedBy>
  <cp:lastPrinted>2019-02-08T11:30:17Z</cp:lastPrinted>
  <dcterms:created xsi:type="dcterms:W3CDTF">2005-05-30T09:53:52Z</dcterms:created>
  <dcterms:modified xsi:type="dcterms:W3CDTF">2020-05-01T00:42:39Z</dcterms:modified>
</cp:coreProperties>
</file>