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133.86.102.32\kaikei\R2年度\02係内庶務\030 様式\【購入等通知書】\"/>
    </mc:Choice>
  </mc:AlternateContent>
  <xr:revisionPtr revIDLastSave="0" documentId="13_ncr:1_{89F9678B-48BC-4D79-BF89-8FD00CE9DA69}" xr6:coauthVersionLast="45" xr6:coauthVersionMax="45" xr10:uidLastSave="{00000000-0000-0000-0000-000000000000}"/>
  <bookViews>
    <workbookView xWindow="55425" yWindow="0" windowWidth="14430" windowHeight="15870" xr2:uid="{50C0601C-93D9-4208-A5AF-390B154379B7}"/>
  </bookViews>
  <sheets>
    <sheet name="旅費支払通知" sheetId="18" r:id="rId1"/>
    <sheet name="出張報告書＆旅費精算書（両面印刷推奨）" sheetId="7" r:id="rId2"/>
    <sheet name="旅行命令簿（内国旅行）1号甲" sheetId="23" r:id="rId3"/>
    <sheet name="日帰出張　6号" sheetId="24" r:id="rId4"/>
    <sheet name="コード一覧" sheetId="25" r:id="rId5"/>
    <sheet name="リスト" sheetId="27" state="hidden" r:id="rId6"/>
  </sheets>
  <externalReferences>
    <externalReference r:id="rId7"/>
  </externalReferences>
  <definedNames>
    <definedName name="_xlnm._FilterDatabase" localSheetId="4" hidden="1">コード一覧!$A$8:$G$258</definedName>
    <definedName name="_xlnm._FilterDatabase" localSheetId="5" hidden="1">リスト!#REF!</definedName>
    <definedName name="ＯＵ・ヘルプロ">#REF!</definedName>
    <definedName name="_xlnm.Print_Area" localSheetId="1">'出張報告書＆旅費精算書（両面印刷推奨）'!$A$1:$AK$100</definedName>
    <definedName name="_xlnm.Print_Area" localSheetId="3">'日帰出張　6号'!$A$1:$AB$36</definedName>
    <definedName name="_xlnm.Print_Area" localSheetId="2">'旅行命令簿（内国旅行）1号甲'!$A$1:$W$23</definedName>
    <definedName name="_xlnm.Print_Area" localSheetId="0">旅費支払通知!$A$1:$AF$49</definedName>
    <definedName name="コース" localSheetId="5">リスト!$A$2:$E$31</definedName>
    <definedName name="コース">[1]基本テーブル!$B$17:$B$22</definedName>
    <definedName name="コース名" localSheetId="5">リスト!$A$2:$E$31</definedName>
    <definedName name="コース名">#REF!</definedName>
    <definedName name="システムデザイン研究科">リスト!$G$3</definedName>
    <definedName name="化学科">リスト!$C$3:$C$38</definedName>
    <definedName name="学術情報基盤センター">リスト!$I$3:$I$4</definedName>
    <definedName name="機械システム工学科">リスト!$F$3:$F$22</definedName>
    <definedName name="教員名" localSheetId="5">リスト!$A$3:$E$31</definedName>
    <definedName name="所属" localSheetId="5">リスト!$A$2:$E$31</definedName>
    <definedName name="所属">'出張報告書＆旅費精算書（両面印刷推奨）'!$AL$103:$AM$114</definedName>
    <definedName name="数理科学科">リスト!$A$3:$A$38</definedName>
    <definedName name="生命科学科">リスト!$D$3:$D$38</definedName>
    <definedName name="大学教育センター・ヘルプロ">リスト!$H$3:$H$11</definedName>
    <definedName name="大学教育センター・情報">#REF!</definedName>
    <definedName name="電子情報システム工学科">リスト!$E$3:$E$20</definedName>
    <definedName name="物理学科">リスト!$B$3:$B$38</definedName>
    <definedName name="理系事務室">リスト!$J$3:$J$4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0" i="18" l="1"/>
  <c r="H3" i="25" l="1"/>
  <c r="F3" i="25" s="1"/>
  <c r="B3" i="25" l="1"/>
  <c r="D3" i="25"/>
  <c r="E3" i="25"/>
  <c r="G3" i="25"/>
  <c r="C3" i="25"/>
  <c r="Y23" i="18" l="1"/>
  <c r="W23" i="18"/>
  <c r="I34" i="18" l="1"/>
  <c r="Y34" i="18"/>
  <c r="AF21" i="18" l="1"/>
  <c r="I11" i="18" l="1"/>
  <c r="D14" i="7" s="1"/>
  <c r="Q64" i="7"/>
  <c r="R17" i="23"/>
  <c r="R31" i="24" s="1"/>
  <c r="T11" i="18"/>
  <c r="B13" i="7"/>
  <c r="B12" i="7" s="1"/>
  <c r="B60" i="7" s="1"/>
  <c r="I13" i="24"/>
  <c r="I11" i="24"/>
  <c r="I9" i="24"/>
  <c r="Q26" i="7"/>
  <c r="B66" i="7" s="1"/>
  <c r="Q22" i="7"/>
  <c r="B64" i="7" s="1"/>
  <c r="Q24" i="7"/>
  <c r="B65" i="7" s="1"/>
  <c r="K9" i="23"/>
  <c r="C23" i="7"/>
  <c r="C27" i="7"/>
  <c r="C25" i="7"/>
  <c r="D23" i="7"/>
  <c r="D25" i="7"/>
  <c r="T12" i="7"/>
  <c r="U60" i="7" s="1"/>
  <c r="K13" i="24"/>
  <c r="K11" i="24"/>
  <c r="E11" i="24"/>
  <c r="E13" i="24"/>
  <c r="K9" i="24"/>
  <c r="E9" i="24"/>
  <c r="L68" i="7"/>
  <c r="G68" i="7"/>
  <c r="G67" i="7"/>
  <c r="U70" i="7"/>
  <c r="U69" i="7"/>
  <c r="B68" i="7"/>
  <c r="L69" i="7"/>
  <c r="Y33" i="24"/>
  <c r="Y36" i="18"/>
  <c r="T3" i="24"/>
  <c r="S3" i="23"/>
  <c r="Q4" i="24"/>
  <c r="Q4" i="23"/>
  <c r="L4" i="24"/>
  <c r="L4" i="23"/>
  <c r="AG19" i="7"/>
  <c r="AB21" i="18"/>
  <c r="G21" i="18"/>
  <c r="E21" i="18"/>
  <c r="A21" i="18"/>
  <c r="B18" i="7"/>
  <c r="I24" i="7"/>
  <c r="I27" i="7"/>
  <c r="I26" i="7"/>
  <c r="I23" i="7"/>
  <c r="I22" i="7"/>
  <c r="I25" i="7"/>
  <c r="D24" i="7"/>
  <c r="D26" i="7"/>
  <c r="D27" i="7"/>
  <c r="D22" i="7"/>
  <c r="AC18" i="7"/>
  <c r="S18" i="7"/>
  <c r="N23" i="18"/>
  <c r="V19" i="23"/>
  <c r="O9" i="23"/>
  <c r="I9" i="23"/>
  <c r="I10" i="23" s="1"/>
  <c r="I11" i="23" s="1"/>
  <c r="O12" i="7"/>
  <c r="Q60" i="7" s="1"/>
  <c r="R70" i="7"/>
  <c r="O70" i="7"/>
  <c r="L70" i="7"/>
  <c r="R69" i="7"/>
  <c r="O69" i="7"/>
  <c r="A1" i="18" l="1"/>
  <c r="C16" i="18" s="1"/>
  <c r="K64" i="7"/>
  <c r="Y11" i="18"/>
  <c r="V64" i="7"/>
  <c r="A11" i="18"/>
  <c r="U19" i="7"/>
  <c r="W19" i="7" s="1"/>
  <c r="K10" i="23"/>
  <c r="O11" i="23"/>
  <c r="K11" i="23"/>
  <c r="I12" i="23"/>
  <c r="B61" i="7"/>
  <c r="O10" i="23"/>
  <c r="C4" i="24"/>
  <c r="C4" i="23"/>
  <c r="J46" i="18" l="1"/>
  <c r="X39" i="18"/>
  <c r="C17" i="18"/>
  <c r="A14" i="18"/>
  <c r="O12" i="23"/>
  <c r="K12" i="23"/>
  <c r="I13" i="23"/>
  <c r="K13" i="23" l="1"/>
  <c r="O1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E3" authorId="0" shapeId="0" xr:uid="{830F71D1-3CD2-48DC-A9CC-087B0CC6F9E7}">
      <text>
        <r>
          <rPr>
            <b/>
            <sz val="12"/>
            <color indexed="81"/>
            <rFont val="ＭＳ Ｐゴシック"/>
            <family val="3"/>
            <charset val="128"/>
          </rPr>
          <t>プルダウンから選択</t>
        </r>
      </text>
    </comment>
    <comment ref="E19" authorId="1" shapeId="0" xr:uid="{00000000-0006-0000-0000-000003000000}">
      <text>
        <r>
          <rPr>
            <sz val="14"/>
            <color indexed="81"/>
            <rFont val="Meiryo UI"/>
            <family val="3"/>
            <charset val="128"/>
          </rPr>
          <t xml:space="preserve">教員・学生：所属をプルダウンから選択してください。
</t>
        </r>
      </text>
    </comment>
    <comment ref="N19" authorId="1" shapeId="0" xr:uid="{00000000-0006-0000-0000-000004000000}">
      <text>
        <r>
          <rPr>
            <sz val="14"/>
            <color indexed="81"/>
            <rFont val="Meiryo UI"/>
            <family val="3"/>
            <charset val="128"/>
          </rPr>
          <t>教　員：プルダウンから選択してください。　
プルダウンに氏名がない場合、直接氏名を入力してください。
学生・その他：直接氏名を入力してください。</t>
        </r>
        <r>
          <rPr>
            <b/>
            <sz val="14"/>
            <color indexed="81"/>
            <rFont val="Meiryo UI"/>
            <family val="3"/>
            <charset val="128"/>
          </rPr>
          <t>　　　　</t>
        </r>
      </text>
    </comment>
    <comment ref="E20" authorId="1" shapeId="0" xr:uid="{00000000-0006-0000-0000-000005000000}">
      <text>
        <r>
          <rPr>
            <sz val="12"/>
            <color indexed="81"/>
            <rFont val="Meiryo UI"/>
            <family val="3"/>
            <charset val="128"/>
          </rPr>
          <t>教職員番号、学修番号、債主番号のいずれかを入力してください。(必須)</t>
        </r>
      </text>
    </comment>
    <comment ref="N20" authorId="1" shapeId="0" xr:uid="{00000000-0006-0000-0000-000006000000}">
      <text>
        <r>
          <rPr>
            <sz val="9"/>
            <color indexed="81"/>
            <rFont val="Meiryo UI"/>
            <family val="3"/>
            <charset val="128"/>
          </rPr>
          <t>プルダウンから選択</t>
        </r>
      </text>
    </comment>
    <comment ref="S20" authorId="1" shapeId="0" xr:uid="{00000000-0006-0000-0000-000007000000}">
      <text>
        <r>
          <rPr>
            <sz val="9"/>
            <color indexed="81"/>
            <rFont val="Meiryo UI"/>
            <family val="3"/>
            <charset val="128"/>
          </rPr>
          <t>プルダウンから選択</t>
        </r>
      </text>
    </comment>
    <comment ref="H21" authorId="1" shapeId="0" xr:uid="{00000000-0006-0000-0000-000008000000}">
      <text>
        <r>
          <rPr>
            <sz val="9"/>
            <color indexed="81"/>
            <rFont val="Meiryo UI"/>
            <family val="3"/>
            <charset val="128"/>
          </rPr>
          <t>学生・学外者など首都大に通勤していない旅行者の場合
記入不要</t>
        </r>
        <r>
          <rPr>
            <sz val="9"/>
            <color indexed="81"/>
            <rFont val="ＭＳ Ｐゴシック"/>
            <family val="3"/>
            <charset val="128"/>
          </rPr>
          <t xml:space="preserve">
</t>
        </r>
      </text>
    </comment>
    <comment ref="E23" authorId="1" shapeId="0" xr:uid="{00000000-0006-0000-0000-000009000000}">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G23" authorId="2" shapeId="0" xr:uid="{00000000-0006-0000-0000-00000A000000}">
      <text>
        <r>
          <rPr>
            <sz val="9"/>
            <color indexed="81"/>
            <rFont val="Meiryo UI"/>
            <family val="3"/>
            <charset val="128"/>
          </rPr>
          <t>例：4/30と入力すると
４月３０日(火)と表示されます</t>
        </r>
      </text>
    </comment>
    <comment ref="H24" authorId="1" shapeId="0" xr:uid="{00000000-0006-0000-0000-00000C000000}">
      <text>
        <r>
          <rPr>
            <sz val="9"/>
            <color indexed="81"/>
            <rFont val="Meiryo UI"/>
            <family val="3"/>
            <charset val="128"/>
          </rPr>
          <t>プルダウンから選択</t>
        </r>
      </text>
    </comment>
    <comment ref="Q24" authorId="1" shapeId="0" xr:uid="{00000000-0006-0000-0000-00000D000000}">
      <text>
        <r>
          <rPr>
            <sz val="9"/>
            <color indexed="81"/>
            <rFont val="Meiryo UI"/>
            <family val="3"/>
            <charset val="128"/>
          </rPr>
          <t>プルダウンから選択</t>
        </r>
      </text>
    </comment>
    <comment ref="A25" authorId="1" shapeId="0" xr:uid="{00000000-0006-0000-0000-00000E000000}">
      <text>
        <r>
          <rPr>
            <sz val="11"/>
            <color theme="1"/>
            <rFont val="Meiryo UI"/>
            <family val="3"/>
            <charset val="128"/>
          </rPr>
          <t>日帰り出張の場合
旅行地①～③に入力した情報は旅行命令簿に反映されますが、件数が多い場合など旅行命令簿に直接入力してください。</t>
        </r>
      </text>
    </comment>
    <comment ref="H25" authorId="1" shapeId="0" xr:uid="{00000000-0006-0000-0000-00000F000000}">
      <text>
        <r>
          <rPr>
            <sz val="9"/>
            <color indexed="81"/>
            <rFont val="Meiryo UI"/>
            <family val="3"/>
            <charset val="128"/>
          </rPr>
          <t>例：4/30と入力すると
４月３０日(火)と表示されます</t>
        </r>
      </text>
    </comment>
    <comment ref="P25" authorId="1" shapeId="0" xr:uid="{00000000-0006-0000-0000-000010000000}">
      <text>
        <r>
          <rPr>
            <sz val="9"/>
            <color indexed="81"/>
            <rFont val="Meiryo UI"/>
            <family val="3"/>
            <charset val="128"/>
          </rPr>
          <t>日帰り出張の場合　空欄
宿泊出張の場合　日付入力
例：4/30と入力すると
４月３０日(火)と表示されます</t>
        </r>
      </text>
    </comment>
    <comment ref="H26" authorId="1" shapeId="0" xr:uid="{00000000-0006-0000-0000-000011000000}">
      <text>
        <r>
          <rPr>
            <sz val="9"/>
            <color indexed="81"/>
            <rFont val="Meiryo UI"/>
            <family val="3"/>
            <charset val="128"/>
          </rPr>
          <t>概要をプルダウンから選択して
詳細を右欄に記載してください。</t>
        </r>
      </text>
    </comment>
    <comment ref="K26" authorId="1" shapeId="0" xr:uid="{00000000-0006-0000-0000-000012000000}">
      <text>
        <r>
          <rPr>
            <sz val="9"/>
            <color indexed="81"/>
            <rFont val="Meiryo UI"/>
            <family val="3"/>
            <charset val="128"/>
          </rPr>
          <t>【入力例】
○○学会名
○○調査詳細
○○打合せ詳細   など・・・）</t>
        </r>
      </text>
    </comment>
    <comment ref="Z26" authorId="0" shapeId="0" xr:uid="{00000000-0006-0000-0000-000013000000}">
      <text>
        <r>
          <rPr>
            <sz val="9"/>
            <color indexed="81"/>
            <rFont val="Meiryo UI"/>
            <family val="3"/>
            <charset val="128"/>
          </rPr>
          <t xml:space="preserve">
</t>
        </r>
      </text>
    </comment>
    <comment ref="H27" authorId="1" shapeId="0" xr:uid="{00000000-0006-0000-0000-000014000000}">
      <text>
        <r>
          <rPr>
            <sz val="9"/>
            <color indexed="81"/>
            <rFont val="Meiryo UI"/>
            <family val="3"/>
            <charset val="128"/>
          </rPr>
          <t>旅行地の住所記載</t>
        </r>
        <r>
          <rPr>
            <sz val="9"/>
            <color indexed="81"/>
            <rFont val="ＭＳ Ｐゴシック"/>
            <family val="3"/>
            <charset val="128"/>
          </rPr>
          <t xml:space="preserve">
</t>
        </r>
      </text>
    </comment>
    <comment ref="Z27" authorId="0" shapeId="0" xr:uid="{00000000-0006-0000-0000-000015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29" authorId="1" shapeId="0" xr:uid="{00000000-0006-0000-0000-000016000000}">
      <text>
        <r>
          <rPr>
            <sz val="9"/>
            <color indexed="81"/>
            <rFont val="Meiryo UI"/>
            <family val="3"/>
            <charset val="128"/>
          </rPr>
          <t>概要をプルダウンから選択して
詳細を右欄に記載してください。</t>
        </r>
      </text>
    </comment>
    <comment ref="K29" authorId="1" shapeId="0" xr:uid="{00000000-0006-0000-0000-000017000000}">
      <text>
        <r>
          <rPr>
            <sz val="9"/>
            <color indexed="81"/>
            <rFont val="Meiryo UI"/>
            <family val="3"/>
            <charset val="128"/>
          </rPr>
          <t>【入力例】
○○学会名
○○調査詳細
○○打合せ詳細   など・・・）</t>
        </r>
      </text>
    </comment>
    <comment ref="Z29" authorId="0" shapeId="0" xr:uid="{00000000-0006-0000-0000-000018000000}">
      <text>
        <r>
          <rPr>
            <sz val="10"/>
            <color indexed="81"/>
            <rFont val="Meiryo UI"/>
            <family val="3"/>
            <charset val="128"/>
          </rPr>
          <t>【入力例】
○○大学○○キャンパス
○○山周辺
○○株式会社○○工場　　など・・・</t>
        </r>
      </text>
    </comment>
    <comment ref="H30" authorId="1" shapeId="0" xr:uid="{00000000-0006-0000-0000-000019000000}">
      <text>
        <r>
          <rPr>
            <sz val="9"/>
            <color indexed="81"/>
            <rFont val="Meiryo UI"/>
            <family val="3"/>
            <charset val="128"/>
          </rPr>
          <t>旅行地の住所記載</t>
        </r>
      </text>
    </comment>
    <comment ref="Z30" authorId="0" shapeId="0" xr:uid="{00000000-0006-0000-0000-00001A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32" authorId="1" shapeId="0" xr:uid="{00000000-0006-0000-0000-00001B000000}">
      <text>
        <r>
          <rPr>
            <sz val="9"/>
            <color indexed="81"/>
            <rFont val="Meiryo UI"/>
            <family val="3"/>
            <charset val="128"/>
          </rPr>
          <t>概要をプルダウンから選択して
詳細を右欄に記載してください。</t>
        </r>
      </text>
    </comment>
    <comment ref="K32" authorId="1" shapeId="0" xr:uid="{00000000-0006-0000-0000-00001C000000}">
      <text>
        <r>
          <rPr>
            <sz val="9"/>
            <color indexed="81"/>
            <rFont val="Meiryo UI"/>
            <family val="3"/>
            <charset val="128"/>
          </rPr>
          <t>【入力例】
○○学会名
○○調査詳細
○○打合せ詳細   など・・・）</t>
        </r>
      </text>
    </comment>
    <comment ref="Z32" authorId="0" shapeId="0" xr:uid="{00000000-0006-0000-0000-00001D000000}">
      <text>
        <r>
          <rPr>
            <sz val="10"/>
            <color indexed="81"/>
            <rFont val="Meiryo UI"/>
            <family val="3"/>
            <charset val="128"/>
          </rPr>
          <t>【入力例】
○○大学○○キャンパス
○○山周辺
○○株式会社○○工場　　など・・・</t>
        </r>
      </text>
    </comment>
    <comment ref="H33" authorId="1" shapeId="0" xr:uid="{00000000-0006-0000-0000-00001E000000}">
      <text>
        <r>
          <rPr>
            <sz val="9"/>
            <color indexed="81"/>
            <rFont val="Meiryo UI"/>
            <family val="3"/>
            <charset val="128"/>
          </rPr>
          <t>旅行地の住所記載</t>
        </r>
      </text>
    </comment>
    <comment ref="Z33" authorId="0" shapeId="0" xr:uid="{00000000-0006-0000-0000-00001F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E36" authorId="1" shapeId="0" xr:uid="{00000000-0006-0000-0000-000020000000}">
      <text>
        <r>
          <rPr>
            <sz val="9"/>
            <color indexed="81"/>
            <rFont val="Meiryo UI"/>
            <family val="3"/>
            <charset val="128"/>
          </rPr>
          <t>他機関からの旅費支給の有無について
選択してください。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100-000001000000}">
      <text>
        <r>
          <rPr>
            <b/>
            <sz val="14"/>
            <color indexed="10"/>
            <rFont val="Meiryo UI"/>
            <family val="3"/>
            <charset val="128"/>
          </rPr>
          <t xml:space="preserve"> 旅行者が学生や学外研究者(その他)</t>
        </r>
        <r>
          <rPr>
            <b/>
            <sz val="14"/>
            <color indexed="8"/>
            <rFont val="Meiryo UI"/>
            <family val="3"/>
            <charset val="128"/>
          </rPr>
          <t>の場合</t>
        </r>
        <r>
          <rPr>
            <b/>
            <sz val="14"/>
            <color indexed="81"/>
            <rFont val="Meiryo UI"/>
            <family val="3"/>
            <charset val="128"/>
          </rPr>
          <t>は
 旅行を</t>
        </r>
        <r>
          <rPr>
            <b/>
            <sz val="14"/>
            <color indexed="10"/>
            <rFont val="Meiryo UI"/>
            <family val="3"/>
            <charset val="128"/>
          </rPr>
          <t>依頼した本学教員が押印</t>
        </r>
        <r>
          <rPr>
            <b/>
            <sz val="14"/>
            <color indexed="81"/>
            <rFont val="Meiryo UI"/>
            <family val="3"/>
            <charset val="128"/>
          </rPr>
          <t>のうえ
 提出してください。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9" authorId="0" shapeId="0" xr:uid="{00000000-0006-0000-0200-000001000000}">
      <text>
        <r>
          <rPr>
            <sz val="11"/>
            <color indexed="81"/>
            <rFont val="Meiryo UI"/>
            <family val="3"/>
            <charset val="128"/>
          </rPr>
          <t>記入しない
（事務記入欄）</t>
        </r>
        <r>
          <rPr>
            <sz val="9"/>
            <color indexed="81"/>
            <rFont val="ＭＳ Ｐゴシック"/>
            <family val="3"/>
            <charset val="128"/>
          </rPr>
          <t xml:space="preserve">
</t>
        </r>
      </text>
    </comment>
  </commentList>
</comments>
</file>

<file path=xl/sharedStrings.xml><?xml version="1.0" encoding="utf-8"?>
<sst xmlns="http://schemas.openxmlformats.org/spreadsheetml/2006/main" count="1206" uniqueCount="769">
  <si>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</si>
  <si>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</si>
  <si>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</si>
  <si>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</si>
  <si>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</si>
  <si>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</si>
  <si>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</si>
  <si>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</si>
  <si>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</si>
  <si>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</si>
  <si>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</si>
  <si>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</si>
  <si>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</si>
  <si>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</si>
  <si>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</si>
  <si>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</si>
  <si>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</si>
  <si>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</si>
  <si>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</si>
  <si>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</si>
  <si>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</si>
  <si>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</si>
  <si>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</si>
  <si>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</si>
  <si>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</si>
  <si>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</si>
  <si>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</si>
  <si>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</si>
  <si>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</si>
  <si>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</si>
  <si>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</si>
  <si>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</si>
  <si>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</si>
  <si>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</si>
  <si>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</si>
  <si>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</si>
  <si>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</si>
  <si>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</si>
  <si>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</si>
  <si>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</si>
  <si>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</si>
  <si>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</si>
  <si>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</si>
  <si>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</si>
  <si>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</si>
  <si>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</si>
  <si>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</si>
  <si>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</si>
  <si>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</si>
  <si>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</si>
  <si>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</si>
  <si>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</si>
  <si>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</si>
  <si>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</si>
  <si>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</si>
  <si>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</si>
  <si>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</si>
  <si>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</si>
  <si>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</si>
  <si>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</si>
  <si>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</si>
  <si>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</si>
  <si>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</si>
  <si>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</si>
  <si>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</si>
  <si>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</si>
  <si>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</si>
  <si>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</si>
  <si>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</si>
  <si>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</si>
  <si>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</si>
  <si>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</si>
  <si>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</si>
  <si>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</si>
  <si>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</si>
  <si>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</si>
  <si>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</si>
  <si>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</si>
  <si>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</si>
  <si>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</si>
  <si>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</si>
  <si>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</si>
  <si>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</si>
  <si>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</si>
  <si>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</si>
  <si>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</si>
  <si>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</si>
  <si>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</si>
  <si>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</si>
  <si>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</si>
  <si>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</si>
  <si>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</si>
  <si>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</si>
  <si>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</si>
  <si>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</si>
  <si>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</si>
  <si>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</si>
  <si>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</si>
  <si>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</si>
  <si>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</si>
  <si>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</si>
  <si>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</si>
  <si>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</si>
  <si>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</si>
  <si>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</si>
  <si>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</si>
  <si>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</si>
  <si>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</si>
  <si>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</si>
  <si>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</si>
  <si>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</si>
  <si>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</si>
  <si>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</si>
  <si>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</si>
  <si>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</si>
  <si>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</si>
  <si>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</si>
  <si>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</si>
  <si>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</si>
  <si>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</si>
  <si>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</si>
  <si>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</si>
  <si>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</si>
  <si>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</si>
  <si>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</si>
  <si>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</si>
  <si>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</si>
  <si>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</si>
  <si>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</si>
  <si>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</si>
  <si>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</si>
  <si>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</si>
  <si>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</si>
  <si>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</si>
  <si>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</si>
  <si>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</si>
  <si>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</si>
  <si>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</si>
  <si>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</si>
  <si>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</si>
  <si>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</si>
  <si>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</si>
  <si>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</si>
  <si>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区　　　分</t>
    <rPh sb="0" eb="1">
      <t>ク</t>
    </rPh>
    <rPh sb="4" eb="5">
      <t>ブン</t>
    </rPh>
    <phoneticPr fontId="27"/>
  </si>
  <si>
    <t>【支出計算】</t>
    <rPh sb="1" eb="3">
      <t>シシュツ</t>
    </rPh>
    <rPh sb="3" eb="5">
      <t>ケイサン</t>
    </rPh>
    <phoneticPr fontId="27"/>
  </si>
  <si>
    <t>口座振替</t>
  </si>
  <si>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</si>
  <si>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</si>
  <si>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</si>
  <si>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</si>
  <si>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</si>
  <si>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</si>
  <si>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</si>
  <si>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</si>
  <si>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</si>
  <si>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</si>
  <si>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</si>
  <si>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</si>
  <si>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</si>
  <si>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</si>
  <si>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（前渡金）
概算払</t>
    <rPh sb="1" eb="3">
      <t>マエワタ</t>
    </rPh>
    <rPh sb="3" eb="4">
      <t>キン</t>
    </rPh>
    <phoneticPr fontId="27"/>
  </si>
  <si>
    <t>伝票日付：</t>
    <rPh sb="0" eb="2">
      <t>デンピョウ</t>
    </rPh>
    <rPh sb="2" eb="3">
      <t>ニチ</t>
    </rPh>
    <rPh sb="3" eb="4">
      <t>ツ</t>
    </rPh>
    <phoneticPr fontId="27"/>
  </si>
  <si>
    <t>支払日</t>
    <rPh sb="0" eb="3">
      <t>シハライビ</t>
    </rPh>
    <phoneticPr fontId="27"/>
  </si>
  <si>
    <t>契約日：</t>
    <rPh sb="0" eb="2">
      <t>ケイヤク</t>
    </rPh>
    <rPh sb="2" eb="3">
      <t>ニチ</t>
    </rPh>
    <phoneticPr fontId="27"/>
  </si>
  <si>
    <t>受入期日：</t>
    <rPh sb="0" eb="2">
      <t>ウケイレ</t>
    </rPh>
    <rPh sb="2" eb="4">
      <t>キジツ</t>
    </rPh>
    <phoneticPr fontId="27"/>
  </si>
  <si>
    <t>財源</t>
    <rPh sb="0" eb="2">
      <t>ザイゲン</t>
    </rPh>
    <phoneticPr fontId="27"/>
  </si>
  <si>
    <t>（精算）
確定払</t>
    <rPh sb="1" eb="3">
      <t>セイサン</t>
    </rPh>
    <rPh sb="5" eb="7">
      <t>カクテイ</t>
    </rPh>
    <phoneticPr fontId="27"/>
  </si>
  <si>
    <t>旅行最終日</t>
    <rPh sb="0" eb="2">
      <t>リョコウ</t>
    </rPh>
    <rPh sb="2" eb="5">
      <t>サイシュウビ</t>
    </rPh>
    <phoneticPr fontId="27"/>
  </si>
  <si>
    <t>教育費</t>
    <rPh sb="0" eb="2">
      <t>キョウイク</t>
    </rPh>
    <rPh sb="2" eb="3">
      <t>ヒ</t>
    </rPh>
    <phoneticPr fontId="27"/>
  </si>
  <si>
    <t>建物維持管理費</t>
    <rPh sb="0" eb="2">
      <t>タテモノ</t>
    </rPh>
    <rPh sb="2" eb="4">
      <t>イジ</t>
    </rPh>
    <rPh sb="4" eb="7">
      <t>カンリヒ</t>
    </rPh>
    <phoneticPr fontId="27"/>
  </si>
  <si>
    <t>基本研究費</t>
    <rPh sb="0" eb="2">
      <t>キホン</t>
    </rPh>
    <rPh sb="2" eb="4">
      <t>ケンキュウ</t>
    </rPh>
    <rPh sb="4" eb="5">
      <t>ヒ</t>
    </rPh>
    <phoneticPr fontId="27"/>
  </si>
  <si>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</si>
  <si>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</si>
  <si>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</si>
  <si>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</si>
  <si>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</si>
  <si>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</si>
  <si>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</si>
  <si>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</si>
  <si>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</si>
  <si>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寄附講座</t>
    <rPh sb="0" eb="2">
      <t>キフ</t>
    </rPh>
    <rPh sb="2" eb="4">
      <t>コウザ</t>
    </rPh>
    <phoneticPr fontId="27"/>
  </si>
  <si>
    <t>繰越寄附講座</t>
    <rPh sb="0" eb="2">
      <t>クリコシ</t>
    </rPh>
    <rPh sb="2" eb="4">
      <t>キフ</t>
    </rPh>
    <rPh sb="4" eb="6">
      <t>コウザ</t>
    </rPh>
    <phoneticPr fontId="27"/>
  </si>
  <si>
    <t>補助金間接経費</t>
    <rPh sb="0" eb="3">
      <t>ホジョキン</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</si>
  <si>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</si>
  <si>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列1</t>
  </si>
  <si>
    <t>列2</t>
  </si>
  <si>
    <t>教</t>
    <rPh sb="0" eb="1">
      <t>キョウ</t>
    </rPh>
    <phoneticPr fontId="27"/>
  </si>
  <si>
    <t>教育研究支援費</t>
    <rPh sb="0" eb="2">
      <t>キョウイク</t>
    </rPh>
    <rPh sb="2" eb="4">
      <t>ケンキュウ</t>
    </rPh>
    <rPh sb="4" eb="6">
      <t>シエン</t>
    </rPh>
    <rPh sb="6" eb="7">
      <t>ヒ</t>
    </rPh>
    <phoneticPr fontId="27"/>
  </si>
  <si>
    <t>支</t>
    <rPh sb="0" eb="1">
      <t>シ</t>
    </rPh>
    <phoneticPr fontId="27"/>
  </si>
  <si>
    <t>改</t>
    <rPh sb="0" eb="1">
      <t>アラタ</t>
    </rPh>
    <phoneticPr fontId="27"/>
  </si>
  <si>
    <t>企</t>
    <rPh sb="0" eb="1">
      <t>クワダ</t>
    </rPh>
    <phoneticPr fontId="27"/>
  </si>
  <si>
    <t>基</t>
    <rPh sb="0" eb="1">
      <t>キ</t>
    </rPh>
    <phoneticPr fontId="27"/>
  </si>
  <si>
    <t>傾</t>
    <rPh sb="0" eb="1">
      <t>ケイ</t>
    </rPh>
    <phoneticPr fontId="27"/>
  </si>
  <si>
    <t>研究環</t>
    <rPh sb="0" eb="2">
      <t>ケンキュウ</t>
    </rPh>
    <rPh sb="2" eb="3">
      <t>カン</t>
    </rPh>
    <phoneticPr fontId="27"/>
  </si>
  <si>
    <t>環</t>
    <rPh sb="0" eb="1">
      <t>カン</t>
    </rPh>
    <phoneticPr fontId="27"/>
  </si>
  <si>
    <t>受</t>
    <rPh sb="0" eb="1">
      <t>ジュ</t>
    </rPh>
    <phoneticPr fontId="27"/>
  </si>
  <si>
    <t>特</t>
    <rPh sb="0" eb="1">
      <t>トク</t>
    </rPh>
    <phoneticPr fontId="27"/>
  </si>
  <si>
    <t>提案公募型研究費</t>
    <rPh sb="0" eb="2">
      <t>テイアン</t>
    </rPh>
    <rPh sb="2" eb="4">
      <t>コウボ</t>
    </rPh>
    <rPh sb="4" eb="5">
      <t>ガタ</t>
    </rPh>
    <rPh sb="5" eb="7">
      <t>ケンキュウ</t>
    </rPh>
    <rPh sb="7" eb="8">
      <t>ヒ</t>
    </rPh>
    <phoneticPr fontId="27"/>
  </si>
  <si>
    <t>提</t>
    <rPh sb="0" eb="1">
      <t>テイ</t>
    </rPh>
    <phoneticPr fontId="27"/>
  </si>
  <si>
    <t>共同研究費</t>
    <rPh sb="0" eb="2">
      <t>キョウドウ</t>
    </rPh>
    <rPh sb="2" eb="4">
      <t>ケンキュウ</t>
    </rPh>
    <rPh sb="4" eb="5">
      <t>ヒ</t>
    </rPh>
    <phoneticPr fontId="27"/>
  </si>
  <si>
    <t>共</t>
    <rPh sb="0" eb="1">
      <t>キョウ</t>
    </rPh>
    <phoneticPr fontId="27"/>
  </si>
  <si>
    <t>産学共同研究費</t>
    <rPh sb="0" eb="2">
      <t>サンガク</t>
    </rPh>
    <rPh sb="2" eb="4">
      <t>キョウドウ</t>
    </rPh>
    <rPh sb="4" eb="7">
      <t>ケンキュウヒ</t>
    </rPh>
    <phoneticPr fontId="27"/>
  </si>
  <si>
    <t>受託事業費等</t>
    <rPh sb="0" eb="2">
      <t>ジュタク</t>
    </rPh>
    <rPh sb="2" eb="4">
      <t>ジギョウ</t>
    </rPh>
    <rPh sb="4" eb="5">
      <t>ヒ</t>
    </rPh>
    <rPh sb="5" eb="6">
      <t>トウ</t>
    </rPh>
    <phoneticPr fontId="27"/>
  </si>
  <si>
    <t>受事</t>
    <rPh sb="0" eb="1">
      <t>ウケ</t>
    </rPh>
    <rPh sb="1" eb="2">
      <t>コト</t>
    </rPh>
    <phoneticPr fontId="27"/>
  </si>
  <si>
    <t>産学公連携推進ﾌﾟﾛｼﾞｪｸﾄ</t>
    <rPh sb="0" eb="2">
      <t>サンガク</t>
    </rPh>
    <rPh sb="2" eb="3">
      <t>コウ</t>
    </rPh>
    <rPh sb="3" eb="5">
      <t>レンケイ</t>
    </rPh>
    <rPh sb="5" eb="7">
      <t>スイシン</t>
    </rPh>
    <phoneticPr fontId="27"/>
  </si>
  <si>
    <t>産学</t>
    <rPh sb="0" eb="2">
      <t>サンガク</t>
    </rPh>
    <phoneticPr fontId="27"/>
  </si>
  <si>
    <t>大学院GP（国庫）</t>
    <rPh sb="0" eb="3">
      <t>ダイガクイン</t>
    </rPh>
    <rPh sb="6" eb="8">
      <t>コッコ</t>
    </rPh>
    <phoneticPr fontId="27"/>
  </si>
  <si>
    <t>G国</t>
    <rPh sb="1" eb="2">
      <t>クニ</t>
    </rPh>
    <phoneticPr fontId="27"/>
  </si>
  <si>
    <t>大学院GP（法人）</t>
    <rPh sb="0" eb="3">
      <t>ダイガクイン</t>
    </rPh>
    <rPh sb="6" eb="8">
      <t>ホウジン</t>
    </rPh>
    <phoneticPr fontId="27"/>
  </si>
  <si>
    <t>G法</t>
    <rPh sb="1" eb="2">
      <t>ホウ</t>
    </rPh>
    <phoneticPr fontId="27"/>
  </si>
  <si>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</si>
  <si>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</si>
  <si>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科間</t>
    <rPh sb="0" eb="1">
      <t>カ</t>
    </rPh>
    <rPh sb="1" eb="2">
      <t>アイダ</t>
    </rPh>
    <phoneticPr fontId="27"/>
  </si>
  <si>
    <t>提間</t>
    <rPh sb="0" eb="1">
      <t>ツツミ</t>
    </rPh>
    <rPh sb="1" eb="2">
      <t>アイダ</t>
    </rPh>
    <phoneticPr fontId="27"/>
  </si>
  <si>
    <t>補間</t>
    <rPh sb="0" eb="2">
      <t>ホカン</t>
    </rPh>
    <phoneticPr fontId="27"/>
  </si>
  <si>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</si>
  <si>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</si>
  <si>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</si>
  <si>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</si>
  <si>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</si>
  <si>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</si>
  <si>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</si>
  <si>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</si>
  <si>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</si>
  <si>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</si>
  <si>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</si>
  <si>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</si>
  <si>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</si>
  <si>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</si>
  <si>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</si>
  <si>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</si>
  <si>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</si>
  <si>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</si>
  <si>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</si>
  <si>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</si>
  <si>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</si>
  <si>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</si>
  <si>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</si>
  <si>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</si>
  <si>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</si>
  <si>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</si>
  <si>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</si>
  <si>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</si>
  <si>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</si>
  <si>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</si>
  <si>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</si>
  <si>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</si>
  <si>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</si>
  <si>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</si>
  <si>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</si>
  <si>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</si>
  <si>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</si>
  <si>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</si>
  <si>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</si>
  <si>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</si>
  <si>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</si>
  <si>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</si>
  <si>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</si>
  <si>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</si>
  <si>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</si>
  <si>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</si>
  <si>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</si>
  <si>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</si>
  <si>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</si>
  <si>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</si>
  <si>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</si>
  <si>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</si>
  <si>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</si>
  <si>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</si>
  <si>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</si>
  <si>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</si>
  <si>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</si>
  <si>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</si>
  <si>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</si>
  <si>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</si>
  <si>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</si>
  <si>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</si>
  <si>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</si>
  <si>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</si>
  <si>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</si>
  <si>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</si>
  <si>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</si>
  <si>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</si>
  <si>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</si>
  <si>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</si>
  <si>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</si>
  <si>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</si>
  <si>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</si>
  <si>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</si>
  <si>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</si>
  <si>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</si>
  <si>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</si>
  <si>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</si>
  <si>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</si>
  <si>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</si>
  <si>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</si>
  <si>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</si>
  <si>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</si>
  <si>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</si>
  <si>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</si>
  <si>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</si>
  <si>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</si>
  <si>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t>
    <phoneticPr fontId="20"/>
  </si>
  <si>
    <t>・</t>
    <phoneticPr fontId="20"/>
  </si>
  <si>
    <t>・</t>
    <phoneticPr fontId="20"/>
  </si>
  <si>
    <t>数理科学科</t>
    <rPh sb="0" eb="2">
      <t>スウリ</t>
    </rPh>
    <rPh sb="2" eb="4">
      <t>カガク</t>
    </rPh>
    <rPh sb="4" eb="5">
      <t>カ</t>
    </rPh>
    <phoneticPr fontId="2"/>
  </si>
  <si>
    <t>物理学科</t>
    <rPh sb="0" eb="3">
      <t>ブツリガク</t>
    </rPh>
    <rPh sb="3" eb="4">
      <t>カ</t>
    </rPh>
    <phoneticPr fontId="2"/>
  </si>
  <si>
    <t>化学科</t>
    <rPh sb="0" eb="2">
      <t>カガク</t>
    </rPh>
    <rPh sb="2" eb="3">
      <t>カ</t>
    </rPh>
    <phoneticPr fontId="2"/>
  </si>
  <si>
    <t>生命科学科</t>
    <rPh sb="0" eb="2">
      <t>セイメイ</t>
    </rPh>
    <rPh sb="2" eb="4">
      <t>カガク</t>
    </rPh>
    <rPh sb="4" eb="5">
      <t>カ</t>
    </rPh>
    <phoneticPr fontId="2"/>
  </si>
  <si>
    <t>大学教育センター・ヘルプロ</t>
    <rPh sb="0" eb="2">
      <t>ダイガク</t>
    </rPh>
    <rPh sb="2" eb="4">
      <t>キョウイク</t>
    </rPh>
    <phoneticPr fontId="2"/>
  </si>
  <si>
    <t>学術情報基盤センター</t>
    <rPh sb="0" eb="2">
      <t>ガクジュツ</t>
    </rPh>
    <rPh sb="2" eb="4">
      <t>ジョウホウ</t>
    </rPh>
    <rPh sb="4" eb="6">
      <t>キバン</t>
    </rPh>
    <phoneticPr fontId="2"/>
  </si>
  <si>
    <t>理系事務室</t>
    <rPh sb="0" eb="2">
      <t>リケイ</t>
    </rPh>
    <rPh sb="2" eb="5">
      <t>ジムシツ</t>
    </rPh>
    <phoneticPr fontId="2"/>
  </si>
  <si>
    <t>首藤登志夫　（内線4134）</t>
  </si>
  <si>
    <t>真鍋健一　（内線4145）</t>
  </si>
  <si>
    <t>水沼博　（内線4146）</t>
  </si>
  <si>
    <t>上條敏生　（内線4345）</t>
  </si>
  <si>
    <t>金子達司　（内線4138）</t>
  </si>
  <si>
    <t>平山尚美　（内線4282）</t>
    <rPh sb="0" eb="2">
      <t>ヒラヤマ</t>
    </rPh>
    <rPh sb="2" eb="4">
      <t>ナオミ</t>
    </rPh>
    <phoneticPr fontId="2"/>
  </si>
  <si>
    <t>奥野勉　（内線5638）</t>
    <rPh sb="0" eb="2">
      <t>オクノ</t>
    </rPh>
    <rPh sb="2" eb="3">
      <t>ツトム</t>
    </rPh>
    <phoneticPr fontId="2"/>
  </si>
  <si>
    <t>旅行命令権者</t>
    <phoneticPr fontId="20"/>
  </si>
  <si>
    <t>日程</t>
    <rPh sb="0" eb="2">
      <t>ニッテイ</t>
    </rPh>
    <phoneticPr fontId="20"/>
  </si>
  <si>
    <t>清水　敏夫</t>
  </si>
  <si>
    <t>杉浦　健一</t>
  </si>
  <si>
    <t>波田　雅彦</t>
  </si>
  <si>
    <t>稲垣　昭子</t>
  </si>
  <si>
    <t>大浦　泰嗣</t>
  </si>
  <si>
    <t>好村　滋行</t>
  </si>
  <si>
    <t>兒玉　　健</t>
  </si>
  <si>
    <t>田岡　万悟</t>
  </si>
  <si>
    <t>平林　一徳</t>
  </si>
  <si>
    <t>川原　裕之</t>
    <rPh sb="0" eb="2">
      <t>カワハラ</t>
    </rPh>
    <rPh sb="3" eb="5">
      <t>ヒロユキ</t>
    </rPh>
    <phoneticPr fontId="27"/>
  </si>
  <si>
    <t>田村浩一郎</t>
  </si>
  <si>
    <t>花田　智</t>
    <rPh sb="0" eb="2">
      <t>ハナダ</t>
    </rPh>
    <rPh sb="3" eb="4">
      <t>サトシ</t>
    </rPh>
    <phoneticPr fontId="27"/>
  </si>
  <si>
    <t>春田　　伸</t>
    <rPh sb="0" eb="1">
      <t>ハル</t>
    </rPh>
    <rPh sb="1" eb="2">
      <t>タ</t>
    </rPh>
    <rPh sb="4" eb="5">
      <t>シン</t>
    </rPh>
    <phoneticPr fontId="27"/>
  </si>
  <si>
    <t>村上　哲明</t>
    <rPh sb="0" eb="1">
      <t>ムラ</t>
    </rPh>
    <rPh sb="1" eb="2">
      <t>ジョウ</t>
    </rPh>
    <rPh sb="3" eb="4">
      <t>テツ</t>
    </rPh>
    <rPh sb="4" eb="5">
      <t>メイ</t>
    </rPh>
    <phoneticPr fontId="27"/>
  </si>
  <si>
    <t>安藤　香奈絵</t>
    <rPh sb="0" eb="2">
      <t>アンドウ</t>
    </rPh>
    <rPh sb="3" eb="5">
      <t>カナ</t>
    </rPh>
    <rPh sb="5" eb="6">
      <t>エ</t>
    </rPh>
    <phoneticPr fontId="27"/>
  </si>
  <si>
    <t>江口　克之</t>
    <rPh sb="0" eb="2">
      <t>エグチ</t>
    </rPh>
    <rPh sb="3" eb="5">
      <t>カツユキ</t>
    </rPh>
    <phoneticPr fontId="27"/>
  </si>
  <si>
    <t>岡田　泰和</t>
    <rPh sb="3" eb="5">
      <t>ヤスカズ</t>
    </rPh>
    <phoneticPr fontId="27"/>
  </si>
  <si>
    <t>坂井　貴臣</t>
    <rPh sb="0" eb="1">
      <t>サカ</t>
    </rPh>
    <rPh sb="1" eb="2">
      <t>セイ</t>
    </rPh>
    <rPh sb="3" eb="4">
      <t>キ</t>
    </rPh>
    <rPh sb="4" eb="5">
      <t>シン</t>
    </rPh>
    <phoneticPr fontId="27"/>
  </si>
  <si>
    <t>髙鳥　直士</t>
    <rPh sb="0" eb="1">
      <t>タカイ</t>
    </rPh>
    <rPh sb="1" eb="2">
      <t>トリ</t>
    </rPh>
    <rPh sb="3" eb="4">
      <t>ナオ</t>
    </rPh>
    <rPh sb="4" eb="5">
      <t>シ</t>
    </rPh>
    <phoneticPr fontId="27"/>
  </si>
  <si>
    <t>木下　温子</t>
    <rPh sb="3" eb="5">
      <t>アツコ</t>
    </rPh>
    <phoneticPr fontId="27"/>
  </si>
  <si>
    <t>武尾　里美</t>
    <rPh sb="0" eb="1">
      <t>タケ</t>
    </rPh>
    <rPh sb="1" eb="2">
      <t>オ</t>
    </rPh>
    <rPh sb="3" eb="5">
      <t>サトミ</t>
    </rPh>
    <phoneticPr fontId="27"/>
  </si>
  <si>
    <t>立木　佑弥</t>
    <rPh sb="0" eb="2">
      <t>タチキ</t>
    </rPh>
    <rPh sb="3" eb="5">
      <t>ユウヤ</t>
    </rPh>
    <phoneticPr fontId="27"/>
  </si>
  <si>
    <t>野澤　昌文</t>
    <rPh sb="0" eb="2">
      <t>ノザワ</t>
    </rPh>
    <rPh sb="3" eb="5">
      <t>マサフミ</t>
    </rPh>
    <phoneticPr fontId="27"/>
  </si>
  <si>
    <t>電子情報システム工学科</t>
    <rPh sb="0" eb="2">
      <t>デンシ</t>
    </rPh>
    <rPh sb="2" eb="4">
      <t>ジョウホウ</t>
    </rPh>
    <rPh sb="8" eb="11">
      <t>コウガクカ</t>
    </rPh>
    <phoneticPr fontId="2"/>
  </si>
  <si>
    <t>機械システム工学科</t>
    <rPh sb="0" eb="2">
      <t>キカイ</t>
    </rPh>
    <rPh sb="6" eb="9">
      <t>コウガクカ</t>
    </rPh>
    <phoneticPr fontId="2"/>
  </si>
  <si>
    <t>理学部</t>
    <rPh sb="0" eb="1">
      <t>リ</t>
    </rPh>
    <rPh sb="1" eb="3">
      <t>ガクブ</t>
    </rPh>
    <phoneticPr fontId="20"/>
  </si>
  <si>
    <t>システムデザイン学部</t>
    <rPh sb="8" eb="10">
      <t>ガクブ</t>
    </rPh>
    <phoneticPr fontId="20"/>
  </si>
  <si>
    <t>ＯＵ・ヘルプロ</t>
  </si>
  <si>
    <t xml:space="preserve"> </t>
    <phoneticPr fontId="20"/>
  </si>
  <si>
    <t>所属リスト</t>
    <rPh sb="0" eb="2">
      <t>ショゾク</t>
    </rPh>
    <phoneticPr fontId="20"/>
  </si>
  <si>
    <t>他機関からの
旅費の支給</t>
    <phoneticPr fontId="20"/>
  </si>
  <si>
    <t>↓選択下さい！</t>
    <rPh sb="1" eb="3">
      <t>センタク</t>
    </rPh>
    <rPh sb="3" eb="4">
      <t>クダ</t>
    </rPh>
    <phoneticPr fontId="27"/>
  </si>
  <si>
    <t>出発・帰着</t>
    <rPh sb="0" eb="2">
      <t>シュッパツ</t>
    </rPh>
    <rPh sb="3" eb="5">
      <t>キチャク</t>
    </rPh>
    <phoneticPr fontId="20"/>
  </si>
  <si>
    <t>化学科</t>
    <rPh sb="0" eb="2">
      <t>カガク</t>
    </rPh>
    <rPh sb="2" eb="3">
      <t>カ</t>
    </rPh>
    <phoneticPr fontId="27"/>
  </si>
  <si>
    <t>特定研究寄附金</t>
    <rPh sb="0" eb="2">
      <t>トクテイ</t>
    </rPh>
    <rPh sb="2" eb="4">
      <t>ケンキュウ</t>
    </rPh>
    <rPh sb="4" eb="7">
      <t>キフキン</t>
    </rPh>
    <phoneticPr fontId="27"/>
  </si>
  <si>
    <t>繰越特定研究寄附金</t>
    <rPh sb="0" eb="2">
      <t>クリコシ</t>
    </rPh>
    <rPh sb="2" eb="4">
      <t>トクテイ</t>
    </rPh>
    <rPh sb="4" eb="6">
      <t>ケンキュウ</t>
    </rPh>
    <rPh sb="6" eb="9">
      <t>キフキン</t>
    </rPh>
    <phoneticPr fontId="27"/>
  </si>
  <si>
    <t>科研費間接経費財源</t>
    <rPh sb="0" eb="2">
      <t>カケン</t>
    </rPh>
    <rPh sb="2" eb="3">
      <t>ヒ</t>
    </rPh>
    <rPh sb="3" eb="5">
      <t>カンセツ</t>
    </rPh>
    <rPh sb="5" eb="7">
      <t>ケイヒ</t>
    </rPh>
    <rPh sb="7" eb="9">
      <t>ザイゲン</t>
    </rPh>
    <phoneticPr fontId="27"/>
  </si>
  <si>
    <t>　</t>
    <phoneticPr fontId="20"/>
  </si>
  <si>
    <t>　</t>
    <phoneticPr fontId="20"/>
  </si>
  <si>
    <t>システムデザイン研究科</t>
    <rPh sb="8" eb="10">
      <t>ケンキュウ</t>
    </rPh>
    <rPh sb="10" eb="11">
      <t>カ</t>
    </rPh>
    <phoneticPr fontId="20"/>
  </si>
  <si>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</si>
  <si>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</si>
  <si>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</si>
  <si>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</si>
  <si>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</si>
  <si>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青木　勇二</t>
  </si>
  <si>
    <t>小口　俊樹</t>
  </si>
  <si>
    <t>A</t>
  </si>
  <si>
    <t>倉田　和浩</t>
  </si>
  <si>
    <t>岡本　龍史</t>
  </si>
  <si>
    <t>清水　敏久</t>
  </si>
  <si>
    <t>B</t>
  </si>
  <si>
    <t>首藤　　啓</t>
  </si>
  <si>
    <t>加藤　潤一</t>
  </si>
  <si>
    <t>鈴木　敬久</t>
  </si>
  <si>
    <t>小林　訓史</t>
  </si>
  <si>
    <t>C</t>
  </si>
  <si>
    <t>須原　理彦</t>
  </si>
  <si>
    <t>D</t>
  </si>
  <si>
    <t>高桑昇一郎</t>
  </si>
  <si>
    <t>鈴木準一郎</t>
  </si>
  <si>
    <t>E</t>
  </si>
  <si>
    <t>津村　博文</t>
  </si>
  <si>
    <t>三浦　大介</t>
  </si>
  <si>
    <t>徳永　浩雄</t>
  </si>
  <si>
    <t>若山　修一</t>
  </si>
  <si>
    <t>森　　弘之</t>
  </si>
  <si>
    <t>林　　文男</t>
  </si>
  <si>
    <t>渡部　泰明</t>
  </si>
  <si>
    <t>横田　佳之</t>
  </si>
  <si>
    <t>安田　　修</t>
  </si>
  <si>
    <t>五箇　繁善</t>
  </si>
  <si>
    <t>相馬　隆郎</t>
  </si>
  <si>
    <t>小原　弘道</t>
  </si>
  <si>
    <t>赤穂まなぶ</t>
  </si>
  <si>
    <t>Adam Link Cronin</t>
  </si>
  <si>
    <t>中村　成志</t>
  </si>
  <si>
    <t>石﨑　欣尚</t>
  </si>
  <si>
    <t>門脇　広明</t>
  </si>
  <si>
    <t>得平　茂樹</t>
  </si>
  <si>
    <t>小林　正典</t>
  </si>
  <si>
    <t>栗田　　玲</t>
  </si>
  <si>
    <t>佐藤　隆幸</t>
  </si>
  <si>
    <t>セルゲイケトフ</t>
  </si>
  <si>
    <t>角川　洋子</t>
  </si>
  <si>
    <t>鐘ヶ江　健</t>
  </si>
  <si>
    <t>土屋　淳一</t>
  </si>
  <si>
    <t>黒川　　信</t>
  </si>
  <si>
    <t>松田　達磨</t>
  </si>
  <si>
    <t>村上　和彦</t>
  </si>
  <si>
    <t>村上　　弘</t>
  </si>
  <si>
    <t>宮田　耕充</t>
  </si>
  <si>
    <t>髙橋　　文</t>
  </si>
  <si>
    <t>川崎　　健</t>
  </si>
  <si>
    <t>大塚　博巳</t>
  </si>
  <si>
    <t>福田　公子</t>
  </si>
  <si>
    <t>北澤　敬章</t>
  </si>
  <si>
    <t>平田　雅樹</t>
  </si>
  <si>
    <t>汲田　哲郎</t>
  </si>
  <si>
    <t>淺田　明子</t>
  </si>
  <si>
    <t>朝野　維起</t>
  </si>
  <si>
    <t>佐々木　伸</t>
  </si>
  <si>
    <t>加藤　英寿</t>
  </si>
  <si>
    <t>田中　篤司</t>
  </si>
  <si>
    <t>斎藤　太郎</t>
  </si>
  <si>
    <t>古川　聡子</t>
  </si>
  <si>
    <t>受託研究費等間接経費財源</t>
    <phoneticPr fontId="27"/>
  </si>
  <si>
    <t>補助金間接経費財源費</t>
    <phoneticPr fontId="27"/>
  </si>
  <si>
    <t>補助金財源費</t>
    <phoneticPr fontId="20"/>
  </si>
  <si>
    <t>補</t>
    <phoneticPr fontId="20"/>
  </si>
  <si>
    <t>繰越補助金財源費</t>
    <phoneticPr fontId="20"/>
  </si>
  <si>
    <t>繰補</t>
    <phoneticPr fontId="20"/>
  </si>
  <si>
    <t>ﾀﾞﾐｰ</t>
    <phoneticPr fontId="27"/>
  </si>
  <si>
    <t>研究費</t>
    <rPh sb="0" eb="2">
      <t>ケンキュウ</t>
    </rPh>
    <rPh sb="2" eb="3">
      <t>ヒ</t>
    </rPh>
    <phoneticPr fontId="27"/>
  </si>
  <si>
    <t>管</t>
    <rPh sb="0" eb="1">
      <t>カン</t>
    </rPh>
    <phoneticPr fontId="27"/>
  </si>
  <si>
    <t>大学教育センター・ヘルプロ</t>
    <rPh sb="0" eb="2">
      <t>ダイガク</t>
    </rPh>
    <rPh sb="2" eb="4">
      <t>キョウイク</t>
    </rPh>
    <phoneticPr fontId="27"/>
  </si>
  <si>
    <t>生命科学科</t>
    <rPh sb="0" eb="2">
      <t>セイメイ</t>
    </rPh>
    <rPh sb="2" eb="4">
      <t>カガク</t>
    </rPh>
    <rPh sb="4" eb="5">
      <t>カ</t>
    </rPh>
    <phoneticPr fontId="27"/>
  </si>
  <si>
    <t>物理学科</t>
    <rPh sb="0" eb="2">
      <t>ブツリ</t>
    </rPh>
    <rPh sb="2" eb="4">
      <t>ガッカ</t>
    </rPh>
    <phoneticPr fontId="27"/>
  </si>
  <si>
    <t>学術情報基盤センター</t>
    <rPh sb="0" eb="2">
      <t>ガクジュツ</t>
    </rPh>
    <rPh sb="2" eb="4">
      <t>ジョウホウ</t>
    </rPh>
    <rPh sb="4" eb="6">
      <t>キバン</t>
    </rPh>
    <phoneticPr fontId="27"/>
  </si>
  <si>
    <t>14</t>
  </si>
  <si>
    <t>システムデザイン研究科</t>
    <rPh sb="8" eb="10">
      <t>ケンキュウ</t>
    </rPh>
    <rPh sb="10" eb="11">
      <t>カ</t>
    </rPh>
    <phoneticPr fontId="27"/>
  </si>
  <si>
    <t>宿泊</t>
  </si>
  <si>
    <t>自宅</t>
    <rPh sb="0" eb="2">
      <t>ジタク</t>
    </rPh>
    <phoneticPr fontId="20"/>
  </si>
  <si>
    <t>学会参加</t>
  </si>
  <si>
    <t>電気学会産業応用部門大会に参加し研究発表・情報収集</t>
    <rPh sb="0" eb="2">
      <t>デンキ</t>
    </rPh>
    <rPh sb="2" eb="4">
      <t>ガッカイ</t>
    </rPh>
    <rPh sb="4" eb="6">
      <t>サンギョウ</t>
    </rPh>
    <rPh sb="6" eb="8">
      <t>オウヨウ</t>
    </rPh>
    <rPh sb="8" eb="10">
      <t>ブモン</t>
    </rPh>
    <rPh sb="10" eb="12">
      <t>タイカイ</t>
    </rPh>
    <rPh sb="13" eb="15">
      <t>サンカ</t>
    </rPh>
    <rPh sb="16" eb="18">
      <t>ケンキュウ</t>
    </rPh>
    <rPh sb="18" eb="20">
      <t>ハッピョウ</t>
    </rPh>
    <rPh sb="21" eb="23">
      <t>ジョウホウ</t>
    </rPh>
    <rPh sb="23" eb="25">
      <t>シュウシュウ</t>
    </rPh>
    <phoneticPr fontId="20"/>
  </si>
  <si>
    <t>長崎県長崎市文教1-14</t>
    <rPh sb="0" eb="3">
      <t>ナガサキケン</t>
    </rPh>
    <rPh sb="3" eb="6">
      <t>ナガサキシ</t>
    </rPh>
    <rPh sb="6" eb="8">
      <t>ブンキョウ</t>
    </rPh>
    <phoneticPr fontId="20"/>
  </si>
  <si>
    <t>長崎大学文京ｷｬﾝﾊﾟｽ</t>
    <rPh sb="2" eb="3">
      <t>テイ</t>
    </rPh>
    <phoneticPr fontId="20"/>
  </si>
  <si>
    <t>バス停　長大東門前</t>
    <rPh sb="2" eb="3">
      <t>テイ</t>
    </rPh>
    <rPh sb="4" eb="6">
      <t>ナガダイ</t>
    </rPh>
    <rPh sb="6" eb="7">
      <t>ヒガシ</t>
    </rPh>
    <rPh sb="7" eb="8">
      <t>モン</t>
    </rPh>
    <rPh sb="8" eb="9">
      <t>マエ</t>
    </rPh>
    <phoneticPr fontId="20"/>
  </si>
  <si>
    <t>減額</t>
  </si>
  <si>
    <t>5,000円/1泊</t>
    <rPh sb="5" eb="6">
      <t>エン</t>
    </rPh>
    <rPh sb="8" eb="9">
      <t>ハク</t>
    </rPh>
    <phoneticPr fontId="20"/>
  </si>
  <si>
    <t>←該当する支出予算の番号を入力してください。</t>
    <rPh sb="1" eb="3">
      <t>ガイトウ</t>
    </rPh>
    <rPh sb="5" eb="7">
      <t>シシュツ</t>
    </rPh>
    <rPh sb="7" eb="9">
      <t>ヨサン</t>
    </rPh>
    <rPh sb="10" eb="12">
      <t>バンゴウ</t>
    </rPh>
    <rPh sb="13" eb="15">
      <t>ニュウリョク</t>
    </rPh>
    <phoneticPr fontId="27"/>
  </si>
  <si>
    <t>No.</t>
    <phoneticPr fontId="27"/>
  </si>
  <si>
    <t>所管コード</t>
  </si>
  <si>
    <t>所管</t>
  </si>
  <si>
    <t>財源コード</t>
  </si>
  <si>
    <t>財源</t>
  </si>
  <si>
    <t>目的コード/
プロジェクトコード</t>
    <rPh sb="0" eb="2">
      <t>モクテキ</t>
    </rPh>
    <phoneticPr fontId="27"/>
  </si>
  <si>
    <t>目的/プロジェクト</t>
    <phoneticPr fontId="27"/>
  </si>
  <si>
    <t>D列</t>
    <rPh sb="1" eb="2">
      <t>レツ</t>
    </rPh>
    <phoneticPr fontId="27"/>
  </si>
  <si>
    <t>←選択した予算が表示されます。</t>
    <rPh sb="1" eb="3">
      <t>センタク</t>
    </rPh>
    <rPh sb="5" eb="7">
      <t>ヨサン</t>
    </rPh>
    <rPh sb="8" eb="10">
      <t>ヒョウジ</t>
    </rPh>
    <phoneticPr fontId="27"/>
  </si>
  <si>
    <t>一般予算</t>
    <rPh sb="0" eb="2">
      <t>イッパン</t>
    </rPh>
    <rPh sb="2" eb="4">
      <t>ヨサン</t>
    </rPh>
    <phoneticPr fontId="27"/>
  </si>
  <si>
    <t>目的コード</t>
  </si>
  <si>
    <t>目的</t>
  </si>
  <si>
    <t>現額予算</t>
  </si>
  <si>
    <t>依頼執行済額</t>
  </si>
  <si>
    <t>依頼予算残高</t>
  </si>
  <si>
    <t>依頼執行率</t>
  </si>
  <si>
    <t>契約執行済額</t>
  </si>
  <si>
    <t>契約予算残高</t>
  </si>
  <si>
    <t>契約執行率</t>
  </si>
  <si>
    <t>決定執行済額</t>
  </si>
  <si>
    <t>決定予算残高</t>
  </si>
  <si>
    <t>決定執行率</t>
  </si>
  <si>
    <t>プロジェクト</t>
    <phoneticPr fontId="27"/>
  </si>
  <si>
    <t>プロジェクトコード</t>
    <phoneticPr fontId="27"/>
  </si>
  <si>
    <t>研究期間（開始）</t>
    <rPh sb="0" eb="2">
      <t>ケンキュウ</t>
    </rPh>
    <rPh sb="2" eb="4">
      <t>キカン</t>
    </rPh>
    <rPh sb="5" eb="7">
      <t>カイシ</t>
    </rPh>
    <phoneticPr fontId="27"/>
  </si>
  <si>
    <t>研究期間（終了）</t>
    <rPh sb="0" eb="2">
      <t>ケンキュウ</t>
    </rPh>
    <rPh sb="2" eb="4">
      <t>キカン</t>
    </rPh>
    <rPh sb="5" eb="7">
      <t>シュウリョウ</t>
    </rPh>
    <phoneticPr fontId="27"/>
  </si>
  <si>
    <t>プロジェクト完了日</t>
    <rPh sb="6" eb="9">
      <t>カンリョウビ</t>
    </rPh>
    <phoneticPr fontId="27"/>
  </si>
  <si>
    <t>所管コード</t>
    <rPh sb="0" eb="2">
      <t>ショカン</t>
    </rPh>
    <phoneticPr fontId="27"/>
  </si>
  <si>
    <t>所管</t>
    <rPh sb="0" eb="2">
      <t>ショカン</t>
    </rPh>
    <phoneticPr fontId="27"/>
  </si>
  <si>
    <t>財源コード</t>
    <rPh sb="0" eb="2">
      <t>ザイゲン</t>
    </rPh>
    <phoneticPr fontId="27"/>
  </si>
  <si>
    <t>現額予算</t>
    <rPh sb="0" eb="1">
      <t>ゲン</t>
    </rPh>
    <rPh sb="1" eb="2">
      <t>ガク</t>
    </rPh>
    <rPh sb="2" eb="4">
      <t>ヨサン</t>
    </rPh>
    <phoneticPr fontId="27"/>
  </si>
  <si>
    <t>依頼執行済額</t>
    <rPh sb="0" eb="2">
      <t>イライ</t>
    </rPh>
    <rPh sb="2" eb="4">
      <t>シッコウ</t>
    </rPh>
    <rPh sb="4" eb="5">
      <t>スミ</t>
    </rPh>
    <rPh sb="5" eb="6">
      <t>ガク</t>
    </rPh>
    <phoneticPr fontId="27"/>
  </si>
  <si>
    <t>依頼予算残高</t>
    <rPh sb="0" eb="2">
      <t>イライ</t>
    </rPh>
    <rPh sb="2" eb="4">
      <t>ヨサン</t>
    </rPh>
    <rPh sb="4" eb="6">
      <t>ザンダカ</t>
    </rPh>
    <phoneticPr fontId="27"/>
  </si>
  <si>
    <t>依頼執行率</t>
    <rPh sb="0" eb="2">
      <t>イライ</t>
    </rPh>
    <rPh sb="2" eb="4">
      <t>シッコウ</t>
    </rPh>
    <rPh sb="4" eb="5">
      <t>リツ</t>
    </rPh>
    <phoneticPr fontId="27"/>
  </si>
  <si>
    <t>1D1</t>
  </si>
  <si>
    <t>理学部</t>
  </si>
  <si>
    <t>11</t>
  </si>
  <si>
    <t>一般財源等</t>
  </si>
  <si>
    <t>1010101</t>
  </si>
  <si>
    <t>教）実験実習経費・教務経費(単価分)共通</t>
  </si>
  <si>
    <t>1010204</t>
  </si>
  <si>
    <t>教）実実教・固）体育授業</t>
  </si>
  <si>
    <t>1010205</t>
  </si>
  <si>
    <t>教）実実教・固）製作加工経費</t>
  </si>
  <si>
    <t>1011401</t>
  </si>
  <si>
    <t>教）大学院生国際学術会議派遣経費共通</t>
  </si>
  <si>
    <t>1020201</t>
  </si>
  <si>
    <t>教研）標本館等運営費共通</t>
  </si>
  <si>
    <t>1050401</t>
  </si>
  <si>
    <t>人）非常勤教員人件費共通</t>
  </si>
  <si>
    <t>1050701</t>
  </si>
  <si>
    <t>人）アルバイト人件費共通</t>
  </si>
  <si>
    <t>1060301</t>
  </si>
  <si>
    <t>研）傾斜的研究費部局分共通</t>
  </si>
  <si>
    <t>1060605</t>
  </si>
  <si>
    <t>研）管理費）その他事務経費</t>
  </si>
  <si>
    <t>1071101</t>
  </si>
  <si>
    <t>改）海外インターンシップの推進共通</t>
  </si>
  <si>
    <t>108050704</t>
  </si>
  <si>
    <t>企）都外）交流共同P）若手研究者海外派遣</t>
  </si>
  <si>
    <t>1306</t>
  </si>
  <si>
    <t>科研費間接経費収入</t>
  </si>
  <si>
    <t>1360201</t>
  </si>
  <si>
    <t>科間）機関管理体制充実分共通</t>
  </si>
  <si>
    <t>繰越一般財源</t>
  </si>
  <si>
    <t>1410202</t>
  </si>
  <si>
    <t>繰改）国際）授業英語化（生命科学科）</t>
  </si>
  <si>
    <t>1D201</t>
  </si>
  <si>
    <t>理学部）学部共通</t>
  </si>
  <si>
    <t>1071501</t>
  </si>
  <si>
    <t>改）教育改革推進事業共通</t>
  </si>
  <si>
    <t>1D20201</t>
  </si>
  <si>
    <t>数理科学科共通</t>
  </si>
  <si>
    <t>1060101</t>
  </si>
  <si>
    <t>研）基本研究費共通</t>
  </si>
  <si>
    <t>1D20301</t>
  </si>
  <si>
    <t>物理学科共通</t>
  </si>
  <si>
    <t>物理学）青木　勇二</t>
  </si>
  <si>
    <t>1D20401</t>
  </si>
  <si>
    <t>化学科共通</t>
  </si>
  <si>
    <t>1060204</t>
  </si>
  <si>
    <t>研）傾斜研究全学）戦略的研究P支援</t>
  </si>
  <si>
    <t>1D20501</t>
  </si>
  <si>
    <t>生命科学科共通</t>
  </si>
  <si>
    <t>1D20503</t>
  </si>
  <si>
    <t>生命科学）村上　哲明</t>
  </si>
  <si>
    <t>1D20509</t>
  </si>
  <si>
    <t>生命科学）鈴木　準一郎</t>
  </si>
  <si>
    <t>1D20519</t>
  </si>
  <si>
    <t>生命科学）安藤　香奈絵</t>
  </si>
  <si>
    <t>1D20601</t>
  </si>
  <si>
    <t>理学部）電子情報システム工学科共通</t>
  </si>
  <si>
    <t>1D20701</t>
  </si>
  <si>
    <t>理学部）機械システム工学科共通</t>
  </si>
  <si>
    <t>1D21002</t>
  </si>
  <si>
    <t>理学部）学情）藤吉　正明</t>
  </si>
  <si>
    <t>1D21003</t>
  </si>
  <si>
    <t>理学部）学情）史　虹波</t>
  </si>
  <si>
    <t>1D21004</t>
  </si>
  <si>
    <t>理学部）学情）渡邉　美紀</t>
  </si>
  <si>
    <t>1410103</t>
  </si>
  <si>
    <t>繰改）P任）研究費</t>
  </si>
  <si>
    <t>1D211</t>
  </si>
  <si>
    <t>工作施設</t>
  </si>
  <si>
    <t>1D20409</t>
  </si>
  <si>
    <t>化学）波田　雅彦</t>
  </si>
  <si>
    <t>数理科学科</t>
    <rPh sb="0" eb="2">
      <t>スウリ</t>
    </rPh>
    <rPh sb="2" eb="4">
      <t>カガク</t>
    </rPh>
    <rPh sb="4" eb="5">
      <t>カ</t>
    </rPh>
    <phoneticPr fontId="27"/>
  </si>
  <si>
    <t>内山　成憲</t>
    <rPh sb="0" eb="1">
      <t>ウチ</t>
    </rPh>
    <rPh sb="1" eb="2">
      <t>ヤマ</t>
    </rPh>
    <rPh sb="3" eb="4">
      <t>ナ</t>
    </rPh>
    <rPh sb="4" eb="5">
      <t>ケン</t>
    </rPh>
    <phoneticPr fontId="67"/>
  </si>
  <si>
    <t>伊藤　　隆</t>
    <rPh sb="0" eb="1">
      <t>イ</t>
    </rPh>
    <rPh sb="1" eb="2">
      <t>フジ</t>
    </rPh>
    <rPh sb="4" eb="5">
      <t>タカシ</t>
    </rPh>
    <phoneticPr fontId="27"/>
  </si>
  <si>
    <t>藤吉　正明</t>
    <rPh sb="0" eb="2">
      <t>フジヨシ</t>
    </rPh>
    <rPh sb="3" eb="5">
      <t>マサアキ</t>
    </rPh>
    <phoneticPr fontId="27"/>
  </si>
  <si>
    <t>角野　秀一</t>
    <rPh sb="0" eb="2">
      <t>カクノ</t>
    </rPh>
    <rPh sb="3" eb="5">
      <t>シュウイチ</t>
    </rPh>
    <phoneticPr fontId="67"/>
  </si>
  <si>
    <t>歸家　令果</t>
    <rPh sb="0" eb="2">
      <t>カンヤ</t>
    </rPh>
    <rPh sb="3" eb="5">
      <t>レイカ</t>
    </rPh>
    <phoneticPr fontId="27"/>
  </si>
  <si>
    <t>史　虹波</t>
    <rPh sb="0" eb="1">
      <t>シ</t>
    </rPh>
    <rPh sb="2" eb="3">
      <t>ニジ</t>
    </rPh>
    <rPh sb="3" eb="4">
      <t>ナミ</t>
    </rPh>
    <phoneticPr fontId="27"/>
  </si>
  <si>
    <t>黒田　　茂</t>
    <rPh sb="0" eb="1">
      <t>クロ</t>
    </rPh>
    <rPh sb="1" eb="2">
      <t>タ</t>
    </rPh>
    <rPh sb="4" eb="5">
      <t>シゲル</t>
    </rPh>
    <phoneticPr fontId="67"/>
  </si>
  <si>
    <t>菊地　耕一</t>
    <rPh sb="0" eb="1">
      <t>キク</t>
    </rPh>
    <rPh sb="1" eb="2">
      <t>チ</t>
    </rPh>
    <rPh sb="3" eb="4">
      <t>コウ</t>
    </rPh>
    <rPh sb="4" eb="5">
      <t>イチ</t>
    </rPh>
    <phoneticPr fontId="27"/>
  </si>
  <si>
    <t>酒井　高司</t>
    <rPh sb="0" eb="2">
      <t>サカイ</t>
    </rPh>
    <rPh sb="3" eb="4">
      <t>タカ</t>
    </rPh>
    <rPh sb="4" eb="5">
      <t>シ</t>
    </rPh>
    <phoneticPr fontId="67"/>
  </si>
  <si>
    <t>相馬　輝彦</t>
    <rPh sb="0" eb="1">
      <t>ソウ</t>
    </rPh>
    <rPh sb="1" eb="2">
      <t>ウマ</t>
    </rPh>
    <rPh sb="3" eb="4">
      <t>テル</t>
    </rPh>
    <rPh sb="4" eb="5">
      <t>ヒコ</t>
    </rPh>
    <phoneticPr fontId="67"/>
  </si>
  <si>
    <t>田沼　　肇</t>
    <rPh sb="0" eb="1">
      <t>タ</t>
    </rPh>
    <rPh sb="1" eb="2">
      <t>ヌマ</t>
    </rPh>
    <rPh sb="4" eb="5">
      <t>ハジメ</t>
    </rPh>
    <phoneticPr fontId="67"/>
  </si>
  <si>
    <t>藤田　　裕</t>
    <rPh sb="0" eb="2">
      <t>フジタ</t>
    </rPh>
    <rPh sb="4" eb="5">
      <t>ユタカ</t>
    </rPh>
    <phoneticPr fontId="67"/>
  </si>
  <si>
    <t>竹川　暢之</t>
    <rPh sb="0" eb="2">
      <t>タケガワ</t>
    </rPh>
    <rPh sb="3" eb="5">
      <t>ノブユキ</t>
    </rPh>
    <phoneticPr fontId="27"/>
  </si>
  <si>
    <t>堀田　貴嗣</t>
    <rPh sb="0" eb="2">
      <t>ホリタ</t>
    </rPh>
    <rPh sb="3" eb="4">
      <t>タカ</t>
    </rPh>
    <rPh sb="4" eb="5">
      <t>ツグ</t>
    </rPh>
    <phoneticPr fontId="67"/>
  </si>
  <si>
    <t>野村　琴広</t>
    <rPh sb="0" eb="2">
      <t>ノムラ</t>
    </rPh>
    <rPh sb="3" eb="4">
      <t>コト</t>
    </rPh>
    <rPh sb="4" eb="5">
      <t>ヒロ</t>
    </rPh>
    <phoneticPr fontId="27"/>
  </si>
  <si>
    <t>服部久美子</t>
    <rPh sb="0" eb="1">
      <t>フク</t>
    </rPh>
    <rPh sb="1" eb="2">
      <t>ブ</t>
    </rPh>
    <rPh sb="2" eb="5">
      <t>クミコ</t>
    </rPh>
    <phoneticPr fontId="67"/>
  </si>
  <si>
    <t>廣田　耕志</t>
    <rPh sb="0" eb="2">
      <t>ヒロタ</t>
    </rPh>
    <rPh sb="3" eb="4">
      <t>タガヤ</t>
    </rPh>
    <rPh sb="4" eb="5">
      <t>ココロザシ</t>
    </rPh>
    <phoneticPr fontId="27"/>
  </si>
  <si>
    <t>山添　誠司</t>
    <rPh sb="0" eb="2">
      <t>ヤマゾエ</t>
    </rPh>
    <rPh sb="3" eb="5">
      <t>セイジ</t>
    </rPh>
    <phoneticPr fontId="27"/>
  </si>
  <si>
    <t>吉冨　和志</t>
    <rPh sb="0" eb="2">
      <t>ヨシトミ</t>
    </rPh>
    <phoneticPr fontId="67"/>
  </si>
  <si>
    <t>柳　　和宏</t>
    <rPh sb="0" eb="1">
      <t>ヤナギ</t>
    </rPh>
    <rPh sb="3" eb="5">
      <t>カズヒロ</t>
    </rPh>
    <phoneticPr fontId="67"/>
  </si>
  <si>
    <t>荒畑　恵美子</t>
    <rPh sb="0" eb="2">
      <t>アラハタ</t>
    </rPh>
    <rPh sb="3" eb="6">
      <t>エミコ</t>
    </rPh>
    <phoneticPr fontId="67"/>
  </si>
  <si>
    <t>石谷　謙介</t>
    <rPh sb="0" eb="2">
      <t>イシタニ</t>
    </rPh>
    <rPh sb="3" eb="5">
      <t>ケンスケ</t>
    </rPh>
    <phoneticPr fontId="67"/>
  </si>
  <si>
    <t>久冨木志郎</t>
    <rPh sb="0" eb="1">
      <t>ク</t>
    </rPh>
    <rPh sb="1" eb="2">
      <t>トミ</t>
    </rPh>
    <rPh sb="2" eb="3">
      <t>キ</t>
    </rPh>
    <rPh sb="3" eb="5">
      <t>シロウ</t>
    </rPh>
    <phoneticPr fontId="27"/>
  </si>
  <si>
    <t>上原　北斗</t>
    <rPh sb="0" eb="1">
      <t>ウエ</t>
    </rPh>
    <rPh sb="1" eb="2">
      <t>ハラ</t>
    </rPh>
    <rPh sb="3" eb="4">
      <t>キタ</t>
    </rPh>
    <rPh sb="4" eb="5">
      <t>ハカル</t>
    </rPh>
    <phoneticPr fontId="67"/>
  </si>
  <si>
    <t>江副祐一郎</t>
    <rPh sb="0" eb="2">
      <t>エゾエ</t>
    </rPh>
    <rPh sb="2" eb="5">
      <t>ユウイチロウ</t>
    </rPh>
    <phoneticPr fontId="67"/>
  </si>
  <si>
    <t>内田　幸寛</t>
    <rPh sb="3" eb="4">
      <t>ユキ</t>
    </rPh>
    <rPh sb="4" eb="5">
      <t>ヒロ</t>
    </rPh>
    <phoneticPr fontId="67"/>
  </si>
  <si>
    <t>佐藤　総一</t>
    <rPh sb="0" eb="1">
      <t>サ</t>
    </rPh>
    <rPh sb="1" eb="2">
      <t>フジ</t>
    </rPh>
    <rPh sb="3" eb="4">
      <t>フサ</t>
    </rPh>
    <rPh sb="4" eb="5">
      <t>イチ</t>
    </rPh>
    <phoneticPr fontId="27"/>
  </si>
  <si>
    <t>鈴木登志雄</t>
    <rPh sb="0" eb="1">
      <t>スズ</t>
    </rPh>
    <rPh sb="1" eb="2">
      <t>キ</t>
    </rPh>
    <rPh sb="2" eb="5">
      <t>トシオ</t>
    </rPh>
    <phoneticPr fontId="67"/>
  </si>
  <si>
    <t>兵藤　哲雄</t>
    <rPh sb="0" eb="2">
      <t>ヒョウドウ</t>
    </rPh>
    <rPh sb="3" eb="5">
      <t>テツオ</t>
    </rPh>
    <phoneticPr fontId="67"/>
  </si>
  <si>
    <t>高津　飛鳥</t>
    <rPh sb="0" eb="2">
      <t>タカツ</t>
    </rPh>
    <rPh sb="3" eb="5">
      <t>アスカ</t>
    </rPh>
    <phoneticPr fontId="67"/>
  </si>
  <si>
    <t>服部　一匡</t>
    <rPh sb="0" eb="2">
      <t>ハットリ</t>
    </rPh>
    <rPh sb="3" eb="5">
      <t>カズマサ</t>
    </rPh>
    <phoneticPr fontId="67"/>
  </si>
  <si>
    <t>中谷　直輝</t>
    <rPh sb="0" eb="2">
      <t>ナカタニ</t>
    </rPh>
    <rPh sb="3" eb="5">
      <t>ナオキ</t>
    </rPh>
    <phoneticPr fontId="27"/>
  </si>
  <si>
    <t>久本　智之</t>
    <rPh sb="0" eb="2">
      <t>ヒサモト</t>
    </rPh>
    <rPh sb="3" eb="5">
      <t>トモユキ</t>
    </rPh>
    <phoneticPr fontId="67"/>
  </si>
  <si>
    <t>水口　佳一</t>
    <rPh sb="0" eb="2">
      <t>ミズグチ</t>
    </rPh>
    <rPh sb="3" eb="4">
      <t>ヨシ</t>
    </rPh>
    <rPh sb="4" eb="5">
      <t>イチ</t>
    </rPh>
    <phoneticPr fontId="69"/>
  </si>
  <si>
    <t>西長　　亨</t>
    <rPh sb="0" eb="1">
      <t>ニシ</t>
    </rPh>
    <rPh sb="1" eb="2">
      <t>ナガ</t>
    </rPh>
    <rPh sb="4" eb="5">
      <t>トオル</t>
    </rPh>
    <phoneticPr fontId="27"/>
  </si>
  <si>
    <t>八木　一平</t>
  </si>
  <si>
    <t>深谷　友宏</t>
    <rPh sb="0" eb="2">
      <t>フカヤ</t>
    </rPh>
    <rPh sb="3" eb="5">
      <t>トモヒロ</t>
    </rPh>
    <phoneticPr fontId="67"/>
  </si>
  <si>
    <t>三島　正規</t>
    <rPh sb="0" eb="1">
      <t>サン</t>
    </rPh>
    <rPh sb="1" eb="2">
      <t>シマ</t>
    </rPh>
    <rPh sb="3" eb="4">
      <t>セイ</t>
    </rPh>
    <rPh sb="4" eb="5">
      <t>キ</t>
    </rPh>
    <phoneticPr fontId="27"/>
  </si>
  <si>
    <t>飯田　進平</t>
    <rPh sb="0" eb="2">
      <t>イイダ</t>
    </rPh>
    <rPh sb="3" eb="5">
      <t>シンペイ</t>
    </rPh>
    <phoneticPr fontId="67"/>
  </si>
  <si>
    <t>秋山　和彦</t>
    <rPh sb="0" eb="1">
      <t>アキ</t>
    </rPh>
    <rPh sb="1" eb="2">
      <t>ヤマ</t>
    </rPh>
    <rPh sb="3" eb="4">
      <t>ワ</t>
    </rPh>
    <rPh sb="4" eb="5">
      <t>ヒコ</t>
    </rPh>
    <phoneticPr fontId="27"/>
  </si>
  <si>
    <t>横山　俊一</t>
    <rPh sb="3" eb="5">
      <t>シュンイチ</t>
    </rPh>
    <phoneticPr fontId="67"/>
  </si>
  <si>
    <t>阿部　拓也</t>
    <rPh sb="0" eb="2">
      <t>アベ</t>
    </rPh>
    <rPh sb="3" eb="5">
      <t>タクヤ</t>
    </rPh>
    <phoneticPr fontId="27"/>
  </si>
  <si>
    <t>阿部　穣里</t>
    <rPh sb="0" eb="2">
      <t>アベ</t>
    </rPh>
    <rPh sb="3" eb="4">
      <t>ジョウ</t>
    </rPh>
    <rPh sb="4" eb="5">
      <t>リ</t>
    </rPh>
    <phoneticPr fontId="27"/>
  </si>
  <si>
    <t>田中　淳子</t>
    <rPh sb="0" eb="1">
      <t>タ</t>
    </rPh>
    <rPh sb="1" eb="2">
      <t>ナカ</t>
    </rPh>
    <phoneticPr fontId="67"/>
  </si>
  <si>
    <t>池谷　鉄兵</t>
    <rPh sb="0" eb="2">
      <t>イケタニ</t>
    </rPh>
    <rPh sb="3" eb="4">
      <t>テツ</t>
    </rPh>
    <rPh sb="4" eb="5">
      <t>ヘイ</t>
    </rPh>
    <phoneticPr fontId="27"/>
  </si>
  <si>
    <t>後藤　陽介</t>
    <rPh sb="0" eb="2">
      <t>ゴトウ</t>
    </rPh>
    <rPh sb="3" eb="5">
      <t>ヨウスケ</t>
    </rPh>
    <phoneticPr fontId="67"/>
  </si>
  <si>
    <t>芝本　幸平</t>
    <rPh sb="0" eb="1">
      <t>シバ</t>
    </rPh>
    <rPh sb="1" eb="2">
      <t>モト</t>
    </rPh>
    <rPh sb="3" eb="4">
      <t>サイワイ</t>
    </rPh>
    <rPh sb="4" eb="5">
      <t>ヒラ</t>
    </rPh>
    <phoneticPr fontId="27"/>
  </si>
  <si>
    <t>白井　直樹</t>
    <rPh sb="0" eb="2">
      <t>シライ</t>
    </rPh>
    <rPh sb="3" eb="5">
      <t>ナオキ</t>
    </rPh>
    <phoneticPr fontId="27"/>
  </si>
  <si>
    <t>谷　茉莉</t>
    <rPh sb="0" eb="1">
      <t>タニ</t>
    </rPh>
    <rPh sb="2" eb="4">
      <t>マリ</t>
    </rPh>
    <phoneticPr fontId="67"/>
  </si>
  <si>
    <t>松本　　淳</t>
    <rPh sb="0" eb="1">
      <t>マツ</t>
    </rPh>
    <rPh sb="1" eb="2">
      <t>モト</t>
    </rPh>
    <rPh sb="4" eb="5">
      <t>ジュン</t>
    </rPh>
    <phoneticPr fontId="27"/>
  </si>
  <si>
    <t>中西　勇介</t>
    <rPh sb="0" eb="2">
      <t>ナカニシ</t>
    </rPh>
    <rPh sb="3" eb="5">
      <t>ユウスケ</t>
    </rPh>
    <phoneticPr fontId="67"/>
  </si>
  <si>
    <t>三澤　健太郎</t>
    <rPh sb="0" eb="2">
      <t>ミサワ</t>
    </rPh>
    <rPh sb="3" eb="6">
      <t>ケンタロウ</t>
    </rPh>
    <phoneticPr fontId="27"/>
  </si>
  <si>
    <t>東中　隆二</t>
    <rPh sb="0" eb="2">
      <t>ヒガシナカ</t>
    </rPh>
    <rPh sb="3" eb="5">
      <t>リュウジ</t>
    </rPh>
    <phoneticPr fontId="67"/>
  </si>
  <si>
    <t>蓬田　陽平</t>
    <rPh sb="0" eb="2">
      <t>ヨモギダ</t>
    </rPh>
    <rPh sb="3" eb="5">
      <t>ヨウヘイ</t>
    </rPh>
    <phoneticPr fontId="67"/>
  </si>
  <si>
    <t>【申請者】</t>
    <rPh sb="1" eb="4">
      <t>シンセイシャ</t>
    </rPh>
    <phoneticPr fontId="27"/>
  </si>
  <si>
    <t>代　表　者　氏　名</t>
    <rPh sb="0" eb="1">
      <t>ダイ</t>
    </rPh>
    <rPh sb="2" eb="3">
      <t>オモテ</t>
    </rPh>
    <rPh sb="4" eb="5">
      <t>モノ</t>
    </rPh>
    <rPh sb="6" eb="7">
      <t>シ</t>
    </rPh>
    <rPh sb="8" eb="9">
      <t>ナ</t>
    </rPh>
    <phoneticPr fontId="27"/>
  </si>
  <si>
    <t>担　当　教　員　氏　名</t>
    <rPh sb="0" eb="1">
      <t>タン</t>
    </rPh>
    <rPh sb="2" eb="3">
      <t>トウ</t>
    </rPh>
    <rPh sb="4" eb="5">
      <t>キョウ</t>
    </rPh>
    <rPh sb="6" eb="7">
      <t>イン</t>
    </rPh>
    <rPh sb="8" eb="9">
      <t>シ</t>
    </rPh>
    <rPh sb="10" eb="11">
      <t>ナ</t>
    </rPh>
    <phoneticPr fontId="27"/>
  </si>
  <si>
    <t>【支出予算】</t>
    <rPh sb="1" eb="3">
      <t>シシュツ</t>
    </rPh>
    <rPh sb="3" eb="5">
      <t>ヨサン</t>
    </rPh>
    <phoneticPr fontId="27"/>
  </si>
  <si>
    <t>※　別シート　"コード一覧"で該当する支出予算の番号を入力してください。</t>
    <phoneticPr fontId="27"/>
  </si>
  <si>
    <t>目的コード・
プロジェクトコード</t>
    <rPh sb="0" eb="2">
      <t>モクテキ</t>
    </rPh>
    <phoneticPr fontId="27"/>
  </si>
  <si>
    <t>目的名称・プロジェクト名称</t>
    <rPh sb="0" eb="2">
      <t>モクテキ</t>
    </rPh>
    <rPh sb="2" eb="4">
      <t>メイショウ</t>
    </rPh>
    <rPh sb="11" eb="13">
      <t>メイショウ</t>
    </rPh>
    <phoneticPr fontId="27"/>
  </si>
  <si>
    <t>所管コード</t>
    <phoneticPr fontId="27"/>
  </si>
  <si>
    <t>所管名称</t>
    <rPh sb="0" eb="2">
      <t>ショカン</t>
    </rPh>
    <rPh sb="2" eb="4">
      <t>メイショウ</t>
    </rPh>
    <phoneticPr fontId="27"/>
  </si>
  <si>
    <t>旅費支払通知書</t>
    <rPh sb="0" eb="1">
      <t>リョ</t>
    </rPh>
    <rPh sb="1" eb="2">
      <t>ヒ</t>
    </rPh>
    <rPh sb="2" eb="4">
      <t>シハライ</t>
    </rPh>
    <rPh sb="4" eb="7">
      <t>ツウチショ</t>
    </rPh>
    <phoneticPr fontId="27"/>
  </si>
  <si>
    <t>年度</t>
    <rPh sb="0" eb="1">
      <t>ネン</t>
    </rPh>
    <rPh sb="1" eb="2">
      <t>ド</t>
    </rPh>
    <phoneticPr fontId="27"/>
  </si>
  <si>
    <t>2020年度</t>
    <phoneticPr fontId="27"/>
  </si>
  <si>
    <r>
      <t>↓</t>
    </r>
    <r>
      <rPr>
        <b/>
        <sz val="9"/>
        <color indexed="10"/>
        <rFont val="Meiryo UI"/>
        <family val="3"/>
        <charset val="128"/>
      </rPr>
      <t>必ず選択下さい。</t>
    </r>
    <rPh sb="1" eb="2">
      <t>カナラ</t>
    </rPh>
    <rPh sb="3" eb="5">
      <t>センタク</t>
    </rPh>
    <rPh sb="5" eb="6">
      <t>クダ</t>
    </rPh>
    <phoneticPr fontId="27"/>
  </si>
  <si>
    <t>確定払(国内)</t>
  </si>
  <si>
    <t>番号</t>
    <rPh sb="0" eb="2">
      <t>バンゴウ</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</si>
  <si>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</si>
  <si>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</si>
  <si>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</si>
  <si>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</si>
  <si>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その他</t>
  </si>
  <si>
    <t>教授</t>
  </si>
  <si>
    <t>電車</t>
  </si>
  <si>
    <t>学科名　所属のリスト</t>
    <rPh sb="0" eb="2">
      <t>ガッカ</t>
    </rPh>
    <rPh sb="2" eb="3">
      <t>メイ</t>
    </rPh>
    <rPh sb="4" eb="6">
      <t>ショゾク</t>
    </rPh>
    <phoneticPr fontId="27"/>
  </si>
  <si>
    <t>電子情報システム工学科</t>
    <rPh sb="0" eb="2">
      <t>デンシ</t>
    </rPh>
    <rPh sb="2" eb="4">
      <t>ジョウホウ</t>
    </rPh>
    <rPh sb="8" eb="11">
      <t>コウガッカ</t>
    </rPh>
    <phoneticPr fontId="27"/>
  </si>
  <si>
    <t>機械システム工学科</t>
    <rPh sb="0" eb="2">
      <t>キカイ</t>
    </rPh>
    <rPh sb="6" eb="9">
      <t>コウガッカ</t>
    </rPh>
    <phoneticPr fontId="27"/>
  </si>
  <si>
    <t>内田　諭</t>
  </si>
  <si>
    <t>坪山義彦</t>
    <rPh sb="0" eb="4">
      <t>カチョウ</t>
    </rPh>
    <phoneticPr fontId="27"/>
  </si>
  <si>
    <t>筧　幸次</t>
  </si>
  <si>
    <t>奥寺洋平</t>
    <rPh sb="0" eb="4">
      <t>オ</t>
    </rPh>
    <phoneticPr fontId="27"/>
  </si>
  <si>
    <t>長谷　和徳</t>
  </si>
  <si>
    <t>杤久保　文嘉</t>
  </si>
  <si>
    <t>藤江　裕道</t>
  </si>
  <si>
    <t>吉村　卓也</t>
  </si>
  <si>
    <t>安田　恵一郎</t>
  </si>
  <si>
    <t>伊井　仁志</t>
  </si>
  <si>
    <t>小方　聡</t>
  </si>
  <si>
    <t>角田　直人</t>
  </si>
  <si>
    <t>和田　圭二</t>
  </si>
  <si>
    <t>坂元　尚哉</t>
  </si>
  <si>
    <t xml:space="preserve">Ｅｌ　ＫｉｋＡｌｆｒｅｄ  </t>
  </si>
  <si>
    <t>高橋　智</t>
  </si>
  <si>
    <t>斉藤　光史</t>
  </si>
  <si>
    <t>三好　洋美</t>
    <rPh sb="0" eb="2">
      <t>ミヨシ</t>
    </rPh>
    <phoneticPr fontId="0"/>
  </si>
  <si>
    <t>本田　智</t>
  </si>
  <si>
    <t>田村　健一</t>
  </si>
  <si>
    <t>玉置　元</t>
  </si>
  <si>
    <t>林　祐一郎</t>
  </si>
  <si>
    <t>中川　雄介</t>
  </si>
  <si>
    <t>鎗光　清道</t>
  </si>
  <si>
    <t>吉田　真</t>
  </si>
  <si>
    <t>【仕訳】</t>
    <rPh sb="1" eb="3">
      <t>シワケ</t>
    </rPh>
    <phoneticPr fontId="27"/>
  </si>
  <si>
    <t>＜内訳１行目＞</t>
    <phoneticPr fontId="27"/>
  </si>
  <si>
    <t>勘定科目</t>
    <rPh sb="0" eb="2">
      <t>カンジョウ</t>
    </rPh>
    <rPh sb="2" eb="4">
      <t>カモク</t>
    </rPh>
    <phoneticPr fontId="27"/>
  </si>
  <si>
    <t>事案決定日</t>
    <rPh sb="0" eb="2">
      <t>ジアン</t>
    </rPh>
    <rPh sb="2" eb="4">
      <t>ケッテイ</t>
    </rPh>
    <rPh sb="4" eb="5">
      <t>ビ</t>
    </rPh>
    <phoneticPr fontId="27"/>
  </si>
  <si>
    <t>税区分</t>
    <rPh sb="0" eb="3">
      <t>ゼイクブン</t>
    </rPh>
    <phoneticPr fontId="27"/>
  </si>
  <si>
    <t>＜内訳２行目＞</t>
    <phoneticPr fontId="27"/>
  </si>
  <si>
    <t xml:space="preserve"> 受入備考</t>
    <rPh sb="1" eb="3">
      <t>ウケイ</t>
    </rPh>
    <rPh sb="3" eb="5">
      <t>ビコウ</t>
    </rPh>
    <phoneticPr fontId="27"/>
  </si>
  <si>
    <t>＜チェック欄＞</t>
    <rPh sb="5" eb="6">
      <t>ラン</t>
    </rPh>
    <phoneticPr fontId="27"/>
  </si>
  <si>
    <t>　</t>
    <phoneticPr fontId="27"/>
  </si>
  <si>
    <t>□</t>
    <phoneticPr fontId="27"/>
  </si>
  <si>
    <t>外国出張申請書</t>
    <rPh sb="0" eb="2">
      <t>ガイコク</t>
    </rPh>
    <rPh sb="2" eb="4">
      <t>シュッチョウ</t>
    </rPh>
    <rPh sb="4" eb="7">
      <t>シンセイショ</t>
    </rPh>
    <phoneticPr fontId="27"/>
  </si>
  <si>
    <t>学会等の案内の写し</t>
    <rPh sb="0" eb="2">
      <t>ガッカイ</t>
    </rPh>
    <rPh sb="2" eb="3">
      <t>トウ</t>
    </rPh>
    <rPh sb="4" eb="6">
      <t>アンナイ</t>
    </rPh>
    <rPh sb="7" eb="8">
      <t>ウツ</t>
    </rPh>
    <phoneticPr fontId="27"/>
  </si>
  <si>
    <t>申請者の参加を示すもの</t>
    <rPh sb="0" eb="3">
      <t>シンセイシャ</t>
    </rPh>
    <rPh sb="4" eb="6">
      <t>サンカ</t>
    </rPh>
    <rPh sb="7" eb="8">
      <t>シメ</t>
    </rPh>
    <phoneticPr fontId="27"/>
  </si>
  <si>
    <t>旅行命令簿</t>
    <rPh sb="0" eb="2">
      <t>リョコウ</t>
    </rPh>
    <rPh sb="2" eb="4">
      <t>メイレイ</t>
    </rPh>
    <rPh sb="4" eb="5">
      <t>ボ</t>
    </rPh>
    <phoneticPr fontId="27"/>
  </si>
  <si>
    <t>（名称、日時、場所のわかるもの）</t>
    <rPh sb="1" eb="3">
      <t>メイショウ</t>
    </rPh>
    <rPh sb="4" eb="6">
      <t>ニチジ</t>
    </rPh>
    <rPh sb="7" eb="9">
      <t>バショ</t>
    </rPh>
    <phoneticPr fontId="27"/>
  </si>
  <si>
    <t>（タイムテーブル・名簿・ネームプレート等）</t>
    <rPh sb="9" eb="11">
      <t>メイボ</t>
    </rPh>
    <rPh sb="19" eb="20">
      <t>トウ</t>
    </rPh>
    <phoneticPr fontId="27"/>
  </si>
  <si>
    <t>行程表</t>
    <rPh sb="0" eb="2">
      <t>コウテイ</t>
    </rPh>
    <rPh sb="2" eb="3">
      <t>ヒョウ</t>
    </rPh>
    <phoneticPr fontId="27"/>
  </si>
  <si>
    <t>報告書</t>
    <rPh sb="0" eb="3">
      <t>ホウコクショ</t>
    </rPh>
    <phoneticPr fontId="27"/>
  </si>
  <si>
    <t>航空券の半券および領収書</t>
    <rPh sb="0" eb="3">
      <t>コウクウケン</t>
    </rPh>
    <rPh sb="4" eb="6">
      <t>ハンケン</t>
    </rPh>
    <rPh sb="9" eb="12">
      <t>リョウシュウショ</t>
    </rPh>
    <phoneticPr fontId="27"/>
  </si>
  <si>
    <t>（用務地が複数ある場合）</t>
    <rPh sb="1" eb="3">
      <t>ヨウム</t>
    </rPh>
    <rPh sb="3" eb="4">
      <t>チ</t>
    </rPh>
    <rPh sb="5" eb="7">
      <t>フクスウ</t>
    </rPh>
    <rPh sb="9" eb="11">
      <t>バアイ</t>
    </rPh>
    <phoneticPr fontId="27"/>
  </si>
  <si>
    <t>現地でのみ入手可能なもの</t>
    <rPh sb="0" eb="2">
      <t>ゲンチ</t>
    </rPh>
    <rPh sb="5" eb="7">
      <t>ニュウシュ</t>
    </rPh>
    <rPh sb="7" eb="9">
      <t>カノウ</t>
    </rPh>
    <phoneticPr fontId="27"/>
  </si>
  <si>
    <t>（航空機・船舶利用の場合）</t>
    <rPh sb="1" eb="4">
      <t>コウクウキ</t>
    </rPh>
    <rPh sb="5" eb="7">
      <t>センパク</t>
    </rPh>
    <rPh sb="7" eb="9">
      <t>リヨウ</t>
    </rPh>
    <rPh sb="10" eb="12">
      <t>バアイ</t>
    </rPh>
    <phoneticPr fontId="27"/>
  </si>
  <si>
    <t>□ 学科へ送付</t>
    <rPh sb="2" eb="4">
      <t>ガッカ</t>
    </rPh>
    <rPh sb="5" eb="7">
      <t>ソウフ</t>
    </rPh>
    <phoneticPr fontId="27"/>
  </si>
  <si>
    <t>□ 会計管理課完了</t>
    <rPh sb="2" eb="4">
      <t>カイケイ</t>
    </rPh>
    <rPh sb="4" eb="7">
      <t>カンリカ</t>
    </rPh>
    <rPh sb="7" eb="9">
      <t>カンリョウ</t>
    </rPh>
    <phoneticPr fontId="27"/>
  </si>
  <si>
    <t>定額</t>
  </si>
  <si>
    <t>調査視察</t>
  </si>
  <si>
    <t>支払区分</t>
    <rPh sb="0" eb="2">
      <t>シハライ</t>
    </rPh>
    <rPh sb="2" eb="4">
      <t>クブン</t>
    </rPh>
    <phoneticPr fontId="20"/>
  </si>
  <si>
    <t>支払予定日</t>
    <rPh sb="0" eb="2">
      <t>シハライ</t>
    </rPh>
    <rPh sb="2" eb="4">
      <t>ヨテイ</t>
    </rPh>
    <rPh sb="4" eb="5">
      <t>ビ</t>
    </rPh>
    <phoneticPr fontId="20"/>
  </si>
  <si>
    <t>月</t>
    <rPh sb="0" eb="1">
      <t>ツキ</t>
    </rPh>
    <phoneticPr fontId="20"/>
  </si>
  <si>
    <r>
      <t>↓</t>
    </r>
    <r>
      <rPr>
        <sz val="11"/>
        <color indexed="10"/>
        <rFont val="Meiryo UI"/>
        <family val="3"/>
        <charset val="128"/>
      </rPr>
      <t>必ず選択下さい。</t>
    </r>
    <rPh sb="1" eb="2">
      <t>カナラ</t>
    </rPh>
    <rPh sb="3" eb="5">
      <t>センタク</t>
    </rPh>
    <rPh sb="5" eb="6">
      <t>クダ</t>
    </rPh>
    <phoneticPr fontId="27"/>
  </si>
  <si>
    <r>
      <t>↓宿泊、</t>
    </r>
    <r>
      <rPr>
        <sz val="11"/>
        <color indexed="10"/>
        <rFont val="Meiryo UI"/>
        <family val="3"/>
        <charset val="128"/>
      </rPr>
      <t>日帰りを選択してください。</t>
    </r>
    <rPh sb="1" eb="3">
      <t>シュクハク</t>
    </rPh>
    <rPh sb="4" eb="6">
      <t>ヒガエ</t>
    </rPh>
    <rPh sb="8" eb="10">
      <t>センタク</t>
    </rPh>
    <phoneticPr fontId="27"/>
  </si>
  <si>
    <t>北一郎</t>
    <phoneticPr fontId="20"/>
  </si>
  <si>
    <t>樋口貴広</t>
    <phoneticPr fontId="20"/>
  </si>
  <si>
    <t>藤井宣晴</t>
    <phoneticPr fontId="20"/>
  </si>
  <si>
    <t>西島壮</t>
    <phoneticPr fontId="20"/>
  </si>
  <si>
    <t>眞鍋康子</t>
    <phoneticPr fontId="20"/>
  </si>
  <si>
    <t>山内潤一郎</t>
    <phoneticPr fontId="20"/>
  </si>
  <si>
    <t>井村祥子</t>
    <rPh sb="0" eb="2">
      <t>イムラ</t>
    </rPh>
    <rPh sb="2" eb="4">
      <t>ショウコ</t>
    </rPh>
    <phoneticPr fontId="27"/>
  </si>
  <si>
    <t>福原和伸</t>
    <phoneticPr fontId="20"/>
  </si>
  <si>
    <t>古市泰郎</t>
    <rPh sb="0" eb="2">
      <t>フルイチ</t>
    </rPh>
    <rPh sb="2" eb="3">
      <t>ヤスシ</t>
    </rPh>
    <phoneticPr fontId="27"/>
  </si>
  <si>
    <t>選択した予算が表示されます。</t>
    <phoneticPr fontId="27"/>
  </si>
  <si>
    <t>1</t>
    <phoneticPr fontId="27"/>
  </si>
  <si>
    <t>1D20299</t>
    <phoneticPr fontId="27"/>
  </si>
  <si>
    <t>○○科）△△　△△　</t>
    <rPh sb="2" eb="3">
      <t>カ</t>
    </rPh>
    <phoneticPr fontId="27"/>
  </si>
  <si>
    <t>理学部共通</t>
    <rPh sb="0" eb="3">
      <t>リガクブ</t>
    </rPh>
    <rPh sb="3" eb="5">
      <t>キョウツウ</t>
    </rPh>
    <phoneticPr fontId="27"/>
  </si>
  <si>
    <t>1010501</t>
  </si>
  <si>
    <t>教）厚生補導経費(固定費)共通</t>
  </si>
  <si>
    <t>1011001</t>
  </si>
  <si>
    <t>教）留学支援経費共通</t>
  </si>
  <si>
    <t>1012201</t>
  </si>
  <si>
    <t>教）その他教育費共通共通</t>
  </si>
  <si>
    <t>108050401</t>
  </si>
  <si>
    <t>企）都市外交）教育研究支援経費共通</t>
  </si>
  <si>
    <t>1D214</t>
  </si>
  <si>
    <t>RI施設</t>
  </si>
  <si>
    <t>1060303</t>
  </si>
  <si>
    <t>研）傾斜研究部局）部局長裁量</t>
  </si>
  <si>
    <t>1D20240</t>
  </si>
  <si>
    <t>数理科学科長</t>
  </si>
  <si>
    <t>数理科学</t>
    <rPh sb="0" eb="2">
      <t>スウリ</t>
    </rPh>
    <rPh sb="2" eb="4">
      <t>カガク</t>
    </rPh>
    <phoneticPr fontId="27"/>
  </si>
  <si>
    <t>1D202</t>
    <phoneticPr fontId="27"/>
  </si>
  <si>
    <r>
      <t>数理科学）</t>
    </r>
    <r>
      <rPr>
        <sz val="11"/>
        <color indexed="10"/>
        <rFont val="ＭＳ Ｐゴシック"/>
        <family val="3"/>
        <charset val="128"/>
      </rPr>
      <t>各教員名</t>
    </r>
    <rPh sb="5" eb="8">
      <t>カクキョウイン</t>
    </rPh>
    <rPh sb="8" eb="9">
      <t>メイ</t>
    </rPh>
    <phoneticPr fontId="27"/>
  </si>
  <si>
    <t>1D20219</t>
    <phoneticPr fontId="27"/>
  </si>
  <si>
    <t>数理科学）高津　飛鳥</t>
    <rPh sb="5" eb="7">
      <t>タカツ</t>
    </rPh>
    <rPh sb="8" eb="10">
      <t>アスカ</t>
    </rPh>
    <phoneticPr fontId="27"/>
  </si>
  <si>
    <t>1010105</t>
  </si>
  <si>
    <t>教）実実教・単）GP継続支援経費</t>
  </si>
  <si>
    <t>物理</t>
    <rPh sb="0" eb="2">
      <t>ブツリ</t>
    </rPh>
    <phoneticPr fontId="27"/>
  </si>
  <si>
    <t>1D20340</t>
  </si>
  <si>
    <t>物理学科長</t>
  </si>
  <si>
    <t>1D20302</t>
    <phoneticPr fontId="27"/>
  </si>
  <si>
    <t>1D20307</t>
  </si>
  <si>
    <t>物理学）藤田　裕</t>
  </si>
  <si>
    <t>1D20440</t>
  </si>
  <si>
    <t>化学科長</t>
    <rPh sb="3" eb="4">
      <t>チョウ</t>
    </rPh>
    <phoneticPr fontId="27"/>
  </si>
  <si>
    <t>化学</t>
    <rPh sb="0" eb="2">
      <t>カガク</t>
    </rPh>
    <phoneticPr fontId="27"/>
  </si>
  <si>
    <t>1D20440</t>
    <phoneticPr fontId="27"/>
  </si>
  <si>
    <t>1D20540</t>
  </si>
  <si>
    <t>生命科学科長</t>
    <rPh sb="5" eb="6">
      <t>チョウ</t>
    </rPh>
    <phoneticPr fontId="27"/>
  </si>
  <si>
    <t>生命</t>
    <rPh sb="0" eb="2">
      <t>セイメイ</t>
    </rPh>
    <phoneticPr fontId="27"/>
  </si>
  <si>
    <t>1D20540</t>
    <phoneticPr fontId="27"/>
  </si>
  <si>
    <t>1D20640</t>
    <phoneticPr fontId="27"/>
  </si>
  <si>
    <t>理学部）電子情報システム工学科長</t>
    <rPh sb="15" eb="16">
      <t>チョウ</t>
    </rPh>
    <phoneticPr fontId="27"/>
  </si>
  <si>
    <t>電子</t>
    <rPh sb="0" eb="2">
      <t>デンシ</t>
    </rPh>
    <phoneticPr fontId="27"/>
  </si>
  <si>
    <t>1D206</t>
    <phoneticPr fontId="27"/>
  </si>
  <si>
    <r>
      <t>理学部）電子情報）</t>
    </r>
    <r>
      <rPr>
        <sz val="11"/>
        <color indexed="10"/>
        <rFont val="ＭＳ Ｐゴシック"/>
        <family val="3"/>
        <charset val="128"/>
      </rPr>
      <t>各教員名</t>
    </r>
    <phoneticPr fontId="27"/>
  </si>
  <si>
    <t>1D20740</t>
    <phoneticPr fontId="27"/>
  </si>
  <si>
    <t>理学部）機械システム工学科長</t>
    <rPh sb="13" eb="14">
      <t>チョウ</t>
    </rPh>
    <phoneticPr fontId="27"/>
  </si>
  <si>
    <t>機械</t>
    <rPh sb="0" eb="2">
      <t>キカイ</t>
    </rPh>
    <phoneticPr fontId="27"/>
  </si>
  <si>
    <t>1D207</t>
    <phoneticPr fontId="27"/>
  </si>
  <si>
    <r>
      <t>理学部）機械）</t>
    </r>
    <r>
      <rPr>
        <sz val="11"/>
        <color indexed="10"/>
        <rFont val="ＭＳ Ｐゴシック"/>
        <family val="3"/>
        <charset val="128"/>
      </rPr>
      <t>各教員名</t>
    </r>
    <phoneticPr fontId="27"/>
  </si>
  <si>
    <t>1D20908</t>
  </si>
  <si>
    <t>理学部）ヘルプロ）井村　祥子</t>
  </si>
  <si>
    <t>ヘルプロ</t>
    <phoneticPr fontId="27"/>
  </si>
  <si>
    <t>1D209</t>
    <phoneticPr fontId="27"/>
  </si>
  <si>
    <r>
      <t>理学部）ヘルプロ）</t>
    </r>
    <r>
      <rPr>
        <sz val="11"/>
        <color indexed="10"/>
        <rFont val="ＭＳ Ｐゴシック"/>
        <family val="3"/>
        <charset val="128"/>
      </rPr>
      <t>各教員名</t>
    </r>
    <phoneticPr fontId="27"/>
  </si>
  <si>
    <t>1D20901</t>
    <phoneticPr fontId="27"/>
  </si>
  <si>
    <t>理学部）ヘルプロ共通</t>
    <rPh sb="8" eb="10">
      <t>キョウツウ</t>
    </rPh>
    <phoneticPr fontId="27"/>
  </si>
  <si>
    <t>学情</t>
    <rPh sb="0" eb="2">
      <t>ガクジョウ</t>
    </rPh>
    <phoneticPr fontId="27"/>
  </si>
  <si>
    <t>1D21011</t>
  </si>
  <si>
    <t>理学部）学情）藤吉　正明（２）</t>
  </si>
  <si>
    <t>会計係　担当</t>
    <rPh sb="0" eb="2">
      <t>カイケイ</t>
    </rPh>
    <rPh sb="2" eb="3">
      <t>カカリ</t>
    </rPh>
    <rPh sb="4" eb="6">
      <t>タントウ</t>
    </rPh>
    <phoneticPr fontId="27"/>
  </si>
  <si>
    <t>なし</t>
  </si>
  <si>
    <t>システムデザイン研究科</t>
    <rPh sb="8" eb="11">
      <t>ケンキュウカ</t>
    </rPh>
    <phoneticPr fontId="20"/>
  </si>
  <si>
    <t>多氣　昌生</t>
    <rPh sb="0" eb="1">
      <t>タ</t>
    </rPh>
    <rPh sb="1" eb="2">
      <t>キ</t>
    </rPh>
    <rPh sb="3" eb="5">
      <t>マサオ</t>
    </rPh>
    <phoneticPr fontId="20"/>
  </si>
  <si>
    <t>相垣　敏郎</t>
    <phoneticPr fontId="20"/>
  </si>
  <si>
    <t>上記に無い予算については、「予算コード一覧の作り方」に従い各自追加してください。ご不明な点は会計係までお尋ねください。</t>
    <rPh sb="0" eb="2">
      <t>ジョウキ</t>
    </rPh>
    <rPh sb="3" eb="4">
      <t>ナ</t>
    </rPh>
    <rPh sb="5" eb="7">
      <t>ヨサン</t>
    </rPh>
    <rPh sb="27" eb="28">
      <t>シタガ</t>
    </rPh>
    <rPh sb="29" eb="31">
      <t>カクジ</t>
    </rPh>
    <rPh sb="31" eb="33">
      <t>ツイカ</t>
    </rPh>
    <rPh sb="41" eb="43">
      <t>フメイ</t>
    </rPh>
    <rPh sb="44" eb="45">
      <t>テン</t>
    </rPh>
    <rPh sb="46" eb="48">
      <t>カイケイ</t>
    </rPh>
    <rPh sb="48" eb="49">
      <t>カカリ</t>
    </rPh>
    <rPh sb="52" eb="53">
      <t>タズ</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</si>
</sst>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quot;¥&quot;\-#,##0"/>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 yyyy&quot;年&quot;m&quot;月分 ）&quot;"/>
    <numFmt numFmtId="185" formatCode="&quot;〔&quot;\ yyyy&quot;年&quot;m&quot;月分 〕&quot;"/>
    <numFmt numFmtId="186" formatCode="0_);[Red]\(0\)"/>
  </numFmts>
  <fonts count="103"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2"/>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sz val="16"/>
      <name val="ＭＳ Ｐゴシック"/>
      <family val="3"/>
      <charset val="128"/>
    </font>
    <font>
      <b/>
      <sz val="9"/>
      <color rgb="FFFF0000"/>
      <name val="ＭＳ Ｐゴシック"/>
      <family val="3"/>
      <charset val="128"/>
    </font>
    <font>
      <b/>
      <sz val="16"/>
      <name val="ＭＳ Ｐゴシック"/>
      <family val="3"/>
      <charset val="128"/>
    </font>
    <font>
      <sz val="28"/>
      <name val="ＭＳ Ｐゴシック"/>
      <family val="3"/>
      <charset val="128"/>
    </font>
    <font>
      <sz val="10"/>
      <name val="ＭＳ Ｐゴシック"/>
      <family val="3"/>
      <charset val="128"/>
    </font>
    <font>
      <sz val="11"/>
      <color rgb="FFFF0000"/>
      <name val="ＭＳ Ｐゴシック"/>
      <family val="3"/>
      <charset val="128"/>
    </font>
    <font>
      <b/>
      <sz val="12"/>
      <color indexed="81"/>
      <name val="ＭＳ Ｐゴシック"/>
      <family val="3"/>
      <charset val="128"/>
    </font>
    <font>
      <sz val="11"/>
      <color indexed="8"/>
      <name val="ＭＳ Ｐゴシック"/>
      <family val="3"/>
      <charset val="128"/>
    </font>
    <font>
      <sz val="9"/>
      <color indexed="81"/>
      <name val="ＭＳ Ｐゴシック"/>
      <family val="3"/>
      <charset val="128"/>
    </font>
    <font>
      <sz val="14"/>
      <color rgb="FF002060"/>
      <name val="ＭＳ Ｐゴシック"/>
      <family val="3"/>
      <charset val="128"/>
    </font>
    <font>
      <sz val="10.5"/>
      <name val="ＭＳ Ｐゴシック"/>
      <family val="3"/>
      <charset val="128"/>
    </font>
    <font>
      <sz val="12"/>
      <name val="ＭＳ Ｐ明朝"/>
      <family val="1"/>
      <charset val="128"/>
    </font>
    <font>
      <b/>
      <sz val="14"/>
      <color indexed="10"/>
      <name val="Meiryo UI"/>
      <family val="3"/>
      <charset val="128"/>
    </font>
    <font>
      <b/>
      <sz val="14"/>
      <color indexed="81"/>
      <name val="Meiryo UI"/>
      <family val="3"/>
      <charset val="128"/>
    </font>
    <font>
      <b/>
      <sz val="14"/>
      <color indexed="8"/>
      <name val="Meiryo UI"/>
      <family val="3"/>
      <charset val="128"/>
    </font>
    <font>
      <sz val="11"/>
      <color indexed="81"/>
      <name val="Meiryo UI"/>
      <family val="3"/>
      <charset val="128"/>
    </font>
    <font>
      <sz val="12"/>
      <color indexed="81"/>
      <name val="Meiryo UI"/>
      <family val="3"/>
      <charset val="128"/>
    </font>
    <font>
      <sz val="14"/>
      <color indexed="81"/>
      <name val="Meiryo UI"/>
      <family val="3"/>
      <charset val="128"/>
    </font>
    <font>
      <sz val="11"/>
      <color theme="1"/>
      <name val="Meiryo UI"/>
      <family val="3"/>
      <charset val="128"/>
    </font>
    <font>
      <sz val="9"/>
      <color indexed="81"/>
      <name val="Meiryo UI"/>
      <family val="3"/>
      <charset val="128"/>
    </font>
    <font>
      <sz val="10"/>
      <color indexed="81"/>
      <name val="Meiryo UI"/>
      <family val="3"/>
      <charset val="128"/>
    </font>
    <font>
      <b/>
      <sz val="11"/>
      <color rgb="FFFF0000"/>
      <name val="ＭＳ Ｐゴシック"/>
      <family val="3"/>
      <charset val="128"/>
    </font>
    <font>
      <sz val="11"/>
      <color rgb="FF0000FF"/>
      <name val="ＭＳ Ｐゴシック"/>
      <family val="3"/>
      <charset val="128"/>
    </font>
    <font>
      <sz val="9"/>
      <color rgb="FFFF0000"/>
      <name val="Meiryo UI"/>
      <family val="3"/>
      <charset val="128"/>
    </font>
    <font>
      <b/>
      <sz val="10"/>
      <color rgb="FFFF0000"/>
      <name val="Meiryo UI"/>
      <family val="3"/>
      <charset val="128"/>
    </font>
    <font>
      <b/>
      <sz val="9"/>
      <color indexed="10"/>
      <name val="Meiryo UI"/>
      <family val="3"/>
      <charset val="128"/>
    </font>
    <font>
      <sz val="14"/>
      <name val="HGS明朝E"/>
      <family val="1"/>
      <charset val="128"/>
    </font>
    <font>
      <b/>
      <sz val="10"/>
      <name val="ＭＳ Ｐゴシック"/>
      <family val="3"/>
      <charset val="128"/>
    </font>
    <font>
      <sz val="8.5"/>
      <name val="ＭＳ Ｐゴシック"/>
      <family val="3"/>
      <charset val="128"/>
    </font>
    <font>
      <b/>
      <sz val="9"/>
      <color rgb="FFFF0000"/>
      <name val="Meiryo UI"/>
      <family val="3"/>
      <charset val="128"/>
    </font>
    <font>
      <b/>
      <sz val="9"/>
      <color rgb="FF002060"/>
      <name val="Meiryo UI"/>
      <family val="3"/>
      <charset val="128"/>
    </font>
    <font>
      <sz val="11"/>
      <name val="Meiryo UI"/>
      <family val="3"/>
      <charset val="128"/>
    </font>
    <font>
      <sz val="9"/>
      <name val="Meiryo UI"/>
      <family val="3"/>
      <charset val="128"/>
    </font>
    <font>
      <sz val="14"/>
      <color theme="1"/>
      <name val="ＭＳ Ｐゴシック"/>
      <family val="3"/>
      <charset val="128"/>
      <scheme val="minor"/>
    </font>
    <font>
      <sz val="11"/>
      <color rgb="FFFF0000"/>
      <name val="Meiryo UI"/>
      <family val="3"/>
      <charset val="128"/>
    </font>
    <font>
      <sz val="11"/>
      <color indexed="10"/>
      <name val="Meiryo UI"/>
      <family val="3"/>
      <charset val="128"/>
    </font>
    <font>
      <sz val="11"/>
      <color indexed="10"/>
      <name val="ＭＳ Ｐゴシック"/>
      <family val="3"/>
      <charset val="128"/>
    </font>
    <font>
      <b/>
      <sz val="11"/>
      <name val="Meiryo UI"/>
      <family val="3"/>
      <charset val="128"/>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E7"/>
        <bgColor indexed="64"/>
      </patternFill>
    </fill>
    <fill>
      <patternFill patternType="solid">
        <fgColor rgb="FFFFFFE5"/>
        <bgColor indexed="64"/>
      </patternFill>
    </fill>
  </fills>
  <borders count="19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style="thin">
        <color auto="1"/>
      </left>
      <right style="medium">
        <color indexed="64"/>
      </right>
      <top style="thin">
        <color auto="1"/>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right style="medium">
        <color indexed="64"/>
      </right>
      <top style="thin">
        <color indexed="64"/>
      </top>
      <bottom style="thin">
        <color indexed="64"/>
      </bottom>
      <diagonal/>
    </border>
    <border>
      <left style="hair">
        <color indexed="64"/>
      </left>
      <right/>
      <top style="hair">
        <color indexed="64"/>
      </top>
      <bottom style="hair">
        <color indexed="64"/>
      </bottom>
      <diagonal/>
    </border>
    <border>
      <left/>
      <right style="medium">
        <color auto="1"/>
      </right>
      <top style="hair">
        <color auto="1"/>
      </top>
      <bottom style="medium">
        <color auto="1"/>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hair">
        <color indexed="64"/>
      </top>
      <bottom style="medium">
        <color indexed="64"/>
      </bottom>
      <diagonal/>
    </border>
    <border>
      <left/>
      <right style="hair">
        <color theme="0" tint="-0.14996795556505021"/>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right style="thin">
        <color indexed="64"/>
      </right>
      <top style="medium">
        <color indexed="64"/>
      </top>
      <bottom style="hair">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hair">
        <color indexed="64"/>
      </left>
      <right/>
      <top style="thin">
        <color indexed="64"/>
      </top>
      <bottom style="thin">
        <color indexed="64"/>
      </bottom>
      <diagonal/>
    </border>
    <border>
      <left style="thin">
        <color indexed="64"/>
      </left>
      <right/>
      <top style="hair">
        <color indexed="64"/>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hair">
        <color auto="1"/>
      </left>
      <right style="hair">
        <color auto="1"/>
      </right>
      <top style="medium">
        <color auto="1"/>
      </top>
      <bottom/>
      <diagonal/>
    </border>
    <border>
      <left style="hair">
        <color indexed="64"/>
      </left>
      <right style="hair">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s>
  <cellStyleXfs count="6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2" fillId="0" borderId="0"/>
    <xf numFmtId="0" fontId="22" fillId="0" borderId="0"/>
    <xf numFmtId="38" fontId="22" fillId="0" borderId="0" applyFont="0" applyFill="0" applyBorder="0" applyAlignment="0" applyProtection="0">
      <alignment vertical="center"/>
    </xf>
    <xf numFmtId="0" fontId="22" fillId="0" borderId="0">
      <alignment vertical="center"/>
    </xf>
    <xf numFmtId="9" fontId="38" fillId="0" borderId="0" applyFont="0" applyFill="0" applyBorder="0" applyAlignment="0" applyProtection="0">
      <alignment vertical="center"/>
    </xf>
    <xf numFmtId="38" fontId="38" fillId="0" borderId="0" applyFont="0" applyFill="0" applyBorder="0" applyAlignment="0" applyProtection="0">
      <alignment vertical="center"/>
    </xf>
    <xf numFmtId="0" fontId="38" fillId="0" borderId="0">
      <alignment vertical="center"/>
    </xf>
  </cellStyleXfs>
  <cellXfs count="1093">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33" fillId="0" borderId="0" xfId="0" applyFont="1" applyFill="1" applyProtection="1">
      <alignment vertical="center"/>
    </xf>
    <xf numFmtId="0" fontId="40" fillId="0" borderId="72" xfId="0" applyFont="1" applyFill="1" applyBorder="1" applyAlignment="1" applyProtection="1">
      <alignment horizontal="center" vertical="center"/>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3"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1" xfId="0" applyFont="1" applyFill="1" applyBorder="1" applyAlignment="1" applyProtection="1">
      <alignment horizontal="left" vertical="center"/>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1"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3"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4" xfId="0" applyFont="1" applyFill="1" applyBorder="1" applyAlignment="1" applyProtection="1">
      <alignment horizontal="right"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21" fillId="0" borderId="0" xfId="0" applyFont="1" applyProtection="1">
      <alignment vertical="center"/>
      <protection locked="0"/>
    </xf>
    <xf numFmtId="0" fontId="22" fillId="0" borderId="0" xfId="42" applyProtection="1">
      <alignment vertical="center"/>
      <protection locked="0"/>
    </xf>
    <xf numFmtId="0" fontId="22" fillId="0" borderId="0" xfId="42" applyFill="1" applyBorder="1" applyProtection="1">
      <alignment vertical="center"/>
    </xf>
    <xf numFmtId="0" fontId="22" fillId="0" borderId="0" xfId="42" applyFill="1" applyBorder="1" applyAlignment="1" applyProtection="1">
      <alignment vertical="center"/>
    </xf>
    <xf numFmtId="0" fontId="22" fillId="0" borderId="0" xfId="42" applyFill="1" applyBorder="1" applyProtection="1">
      <alignment vertical="center"/>
      <protection locked="0"/>
    </xf>
    <xf numFmtId="0" fontId="52" fillId="0" borderId="0" xfId="42" applyFont="1" applyBorder="1" applyAlignment="1" applyProtection="1">
      <alignment vertical="center" wrapText="1"/>
    </xf>
    <xf numFmtId="0" fontId="55" fillId="0" borderId="0" xfId="42" applyFont="1" applyFill="1" applyBorder="1" applyAlignment="1" applyProtection="1">
      <alignment horizontal="center" vertical="center" wrapText="1"/>
    </xf>
    <xf numFmtId="5" fontId="68"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vertical="center"/>
      <protection locked="0"/>
    </xf>
    <xf numFmtId="0" fontId="60" fillId="0" borderId="59" xfId="42" applyFont="1" applyBorder="1" applyAlignment="1" applyProtection="1">
      <alignment horizontal="center" vertical="center"/>
    </xf>
    <xf numFmtId="0" fontId="22" fillId="0" borderId="0" xfId="42" applyFill="1" applyProtection="1">
      <alignment vertical="center"/>
      <protection locked="0"/>
    </xf>
    <xf numFmtId="0" fontId="22" fillId="0" borderId="0" xfId="42" applyAlignment="1" applyProtection="1">
      <alignment vertical="center"/>
      <protection locked="0"/>
    </xf>
    <xf numFmtId="0" fontId="22" fillId="0" borderId="0" xfId="42" applyBorder="1" applyProtection="1">
      <alignment vertical="center"/>
      <protection locked="0"/>
    </xf>
    <xf numFmtId="0" fontId="60" fillId="0" borderId="112" xfId="42" applyFont="1" applyFill="1" applyBorder="1" applyAlignment="1" applyProtection="1"/>
    <xf numFmtId="0" fontId="33" fillId="43" borderId="71" xfId="0" applyFont="1" applyFill="1" applyBorder="1" applyAlignment="1" applyProtection="1">
      <alignment vertical="center"/>
    </xf>
    <xf numFmtId="0" fontId="33" fillId="43" borderId="82" xfId="0" applyFont="1" applyFill="1" applyBorder="1" applyAlignment="1" applyProtection="1">
      <alignment vertical="center"/>
    </xf>
    <xf numFmtId="0" fontId="33" fillId="43" borderId="71" xfId="0" applyFont="1" applyFill="1" applyBorder="1" applyAlignment="1" applyProtection="1">
      <alignment horizontal="left" vertical="center"/>
    </xf>
    <xf numFmtId="0" fontId="21" fillId="43" borderId="71" xfId="0" applyFont="1" applyFill="1" applyBorder="1" applyProtection="1">
      <alignment vertical="center"/>
    </xf>
    <xf numFmtId="0" fontId="33" fillId="43" borderId="73" xfId="0" applyFont="1" applyFill="1" applyBorder="1" applyAlignment="1" applyProtection="1">
      <alignment horizontal="right" vertical="center"/>
    </xf>
    <xf numFmtId="0" fontId="21" fillId="43" borderId="19" xfId="0" applyFont="1" applyFill="1" applyBorder="1" applyProtection="1">
      <alignment vertical="center"/>
    </xf>
    <xf numFmtId="0" fontId="33" fillId="43" borderId="42" xfId="0" applyFont="1" applyFill="1" applyBorder="1" applyAlignment="1" applyProtection="1">
      <alignment horizontal="right" vertical="center"/>
    </xf>
    <xf numFmtId="0" fontId="43" fillId="44"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4" xfId="42" applyFont="1" applyFill="1" applyBorder="1" applyAlignment="1">
      <alignment horizontal="center" vertical="center" wrapText="1"/>
    </xf>
    <xf numFmtId="0" fontId="25" fillId="33" borderId="104" xfId="42" applyFont="1" applyFill="1" applyBorder="1" applyAlignment="1">
      <alignment horizontal="left" vertical="center" wrapText="1"/>
    </xf>
    <xf numFmtId="0" fontId="25" fillId="33" borderId="104" xfId="42" applyFont="1" applyFill="1" applyBorder="1" applyAlignment="1">
      <alignment horizontal="right" vertical="center" wrapText="1"/>
    </xf>
    <xf numFmtId="0" fontId="25" fillId="33" borderId="100" xfId="42" applyFont="1" applyFill="1" applyBorder="1" applyAlignment="1">
      <alignment horizontal="left" vertical="center" wrapText="1"/>
    </xf>
    <xf numFmtId="0" fontId="25" fillId="33" borderId="100" xfId="42" applyFont="1" applyFill="1" applyBorder="1" applyAlignment="1">
      <alignment horizontal="center" vertical="center" wrapText="1"/>
    </xf>
    <xf numFmtId="0" fontId="25" fillId="33" borderId="100"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178" fontId="53" fillId="0" borderId="84" xfId="42" applyNumberFormat="1" applyFont="1" applyFill="1" applyBorder="1" applyAlignment="1" applyProtection="1">
      <alignment horizontal="distributed" vertical="center" indent="1"/>
      <protection locked="0"/>
    </xf>
    <xf numFmtId="0" fontId="53" fillId="0" borderId="0" xfId="42" applyFont="1" applyFill="1" applyBorder="1" applyAlignment="1" applyProtection="1">
      <alignment horizontal="center" vertical="center" wrapText="1"/>
    </xf>
    <xf numFmtId="0" fontId="25" fillId="33" borderId="88"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5" xfId="42" applyFont="1" applyFill="1" applyBorder="1" applyAlignment="1">
      <alignment horizontal="right" vertical="top" wrapText="1"/>
    </xf>
    <xf numFmtId="0" fontId="25" fillId="33" borderId="84"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47" xfId="42" applyFont="1" applyFill="1" applyBorder="1" applyAlignment="1">
      <alignment horizontal="right" vertical="top" wrapText="1"/>
    </xf>
    <xf numFmtId="0" fontId="25" fillId="33" borderId="100" xfId="42" applyFont="1" applyFill="1" applyBorder="1" applyAlignment="1">
      <alignment horizontal="right" vertical="top" wrapText="1"/>
    </xf>
    <xf numFmtId="0" fontId="23" fillId="0" borderId="100" xfId="42" applyFont="1" applyBorder="1">
      <alignment vertical="center"/>
    </xf>
    <xf numFmtId="0" fontId="25" fillId="33" borderId="151"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52" xfId="42" applyFont="1" applyFill="1" applyBorder="1" applyAlignment="1">
      <alignment horizontal="left" vertical="center" wrapText="1"/>
    </xf>
    <xf numFmtId="0" fontId="26" fillId="33" borderId="98" xfId="42" applyFont="1" applyFill="1" applyBorder="1" applyAlignment="1">
      <alignmen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76" fillId="0" borderId="0" xfId="42" applyFont="1" applyAlignment="1">
      <alignment vertical="center"/>
    </xf>
    <xf numFmtId="0" fontId="33" fillId="34" borderId="7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34" borderId="19" xfId="0" applyFont="1" applyFill="1" applyBorder="1" applyAlignment="1" applyProtection="1">
      <alignment horizontal="lef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center" vertical="center"/>
    </xf>
    <xf numFmtId="0" fontId="33" fillId="34" borderId="16" xfId="0" applyFont="1" applyFill="1" applyBorder="1" applyAlignment="1" applyProtection="1">
      <alignment horizontal="center" vertical="center"/>
    </xf>
    <xf numFmtId="0" fontId="33" fillId="34" borderId="63" xfId="0" applyFont="1" applyFill="1" applyBorder="1" applyAlignment="1" applyProtection="1">
      <alignment horizontal="center" vertical="center"/>
    </xf>
    <xf numFmtId="0" fontId="33" fillId="0" borderId="0" xfId="0" applyFont="1" applyBorder="1" applyAlignment="1" applyProtection="1">
      <alignment horizontal="center" vertical="center" textRotation="255"/>
    </xf>
    <xf numFmtId="0" fontId="33" fillId="0" borderId="0" xfId="0" applyFont="1" applyAlignment="1" applyProtection="1">
      <alignment horizontal="center" vertical="center"/>
      <protection locked="0"/>
    </xf>
    <xf numFmtId="0" fontId="34" fillId="0" borderId="0" xfId="0" applyFont="1" applyFill="1" applyAlignment="1" applyProtection="1">
      <alignment vertical="center"/>
      <protection locked="0"/>
    </xf>
    <xf numFmtId="0" fontId="34" fillId="0" borderId="0" xfId="0" applyFont="1" applyFill="1" applyAlignment="1" applyProtection="1">
      <protection locked="0"/>
    </xf>
    <xf numFmtId="0" fontId="21" fillId="0" borderId="0" xfId="0" applyFont="1" applyFill="1" applyProtection="1">
      <alignment vertical="center"/>
      <protection locked="0"/>
    </xf>
    <xf numFmtId="0" fontId="33" fillId="0" borderId="0" xfId="0" applyFont="1" applyFill="1" applyProtection="1">
      <alignment vertical="center"/>
      <protection locked="0"/>
    </xf>
    <xf numFmtId="0" fontId="21" fillId="0" borderId="0" xfId="0" applyFont="1" applyFill="1" applyAlignment="1" applyProtection="1">
      <protection locked="0"/>
    </xf>
    <xf numFmtId="49" fontId="21" fillId="0" borderId="0" xfId="0" applyNumberFormat="1" applyFont="1" applyFill="1" applyProtection="1">
      <alignment vertical="center"/>
      <protection locked="0"/>
    </xf>
    <xf numFmtId="0" fontId="21" fillId="0" borderId="117" xfId="0" applyFont="1" applyBorder="1" applyProtection="1">
      <alignment vertical="center"/>
      <protection locked="0"/>
    </xf>
    <xf numFmtId="0" fontId="21" fillId="0" borderId="121" xfId="0" applyFont="1" applyBorder="1" applyProtection="1">
      <alignment vertical="center"/>
      <protection locked="0"/>
    </xf>
    <xf numFmtId="0" fontId="21" fillId="0" borderId="83" xfId="0" applyFont="1" applyBorder="1" applyProtection="1">
      <alignment vertical="center"/>
      <protection locked="0"/>
    </xf>
    <xf numFmtId="0" fontId="21" fillId="0" borderId="123" xfId="0" applyFont="1" applyBorder="1" applyProtection="1">
      <alignment vertical="center"/>
      <protection locked="0"/>
    </xf>
    <xf numFmtId="0" fontId="21" fillId="0" borderId="167" xfId="0" applyFont="1" applyBorder="1" applyProtection="1">
      <alignment vertical="center"/>
      <protection locked="0"/>
    </xf>
    <xf numFmtId="0" fontId="21" fillId="0" borderId="168" xfId="0" applyFont="1" applyBorder="1" applyProtection="1">
      <alignment vertical="center"/>
      <protection locked="0"/>
    </xf>
    <xf numFmtId="0" fontId="21" fillId="0" borderId="119" xfId="0" applyFont="1" applyBorder="1" applyProtection="1">
      <alignment vertical="center"/>
      <protection locked="0"/>
    </xf>
    <xf numFmtId="0" fontId="21" fillId="0" borderId="155" xfId="0" applyFont="1" applyBorder="1" applyProtection="1">
      <alignment vertical="center"/>
      <protection locked="0"/>
    </xf>
    <xf numFmtId="0" fontId="40" fillId="43" borderId="71" xfId="0" applyFont="1" applyFill="1" applyBorder="1" applyAlignment="1" applyProtection="1">
      <alignment horizontal="left" vertical="center"/>
    </xf>
    <xf numFmtId="0" fontId="40" fillId="43" borderId="71" xfId="0" applyFont="1" applyFill="1" applyBorder="1" applyAlignment="1" applyProtection="1">
      <alignment horizontal="right" vertical="center"/>
    </xf>
    <xf numFmtId="0" fontId="40" fillId="34" borderId="28" xfId="0" applyFont="1" applyFill="1" applyBorder="1" applyAlignment="1" applyProtection="1">
      <alignment horizontal="left" vertical="center"/>
    </xf>
    <xf numFmtId="0" fontId="40" fillId="34" borderId="44" xfId="0" applyFont="1" applyFill="1" applyBorder="1" applyAlignment="1" applyProtection="1">
      <alignment horizontal="left" vertical="center"/>
    </xf>
    <xf numFmtId="0" fontId="40" fillId="0" borderId="15" xfId="0" applyFont="1" applyBorder="1" applyAlignment="1" applyProtection="1">
      <alignment horizontal="right" vertical="center"/>
    </xf>
    <xf numFmtId="0" fontId="33" fillId="0" borderId="16" xfId="0" applyFont="1" applyBorder="1" applyAlignment="1" applyProtection="1">
      <alignment vertical="center"/>
    </xf>
    <xf numFmtId="0" fontId="40" fillId="0" borderId="16" xfId="0" applyFont="1" applyBorder="1" applyAlignment="1" applyProtection="1">
      <alignment horizontal="center" vertical="center"/>
    </xf>
    <xf numFmtId="0" fontId="33" fillId="0" borderId="0" xfId="0" applyFont="1" applyProtection="1">
      <alignment vertical="center"/>
    </xf>
    <xf numFmtId="0" fontId="33" fillId="0" borderId="84" xfId="0" applyFont="1" applyBorder="1" applyAlignment="1" applyProtection="1">
      <alignment vertical="center"/>
    </xf>
    <xf numFmtId="0" fontId="33" fillId="0" borderId="85" xfId="0" applyFont="1" applyBorder="1" applyAlignment="1" applyProtection="1">
      <alignment vertical="center"/>
    </xf>
    <xf numFmtId="0" fontId="40" fillId="0" borderId="10" xfId="0" applyFont="1" applyBorder="1" applyAlignment="1" applyProtection="1">
      <alignment horizontal="right" vertical="center"/>
    </xf>
    <xf numFmtId="0" fontId="33" fillId="0" borderId="0" xfId="0" applyFont="1" applyBorder="1" applyAlignment="1" applyProtection="1">
      <alignment vertical="center"/>
    </xf>
    <xf numFmtId="0" fontId="40" fillId="0" borderId="0" xfId="0" applyFont="1" applyBorder="1" applyAlignment="1" applyProtection="1">
      <alignment horizontal="center" vertical="center"/>
    </xf>
    <xf numFmtId="0" fontId="33" fillId="0" borderId="21" xfId="0" applyFont="1" applyBorder="1" applyAlignment="1" applyProtection="1">
      <alignment vertical="center"/>
    </xf>
    <xf numFmtId="0" fontId="40" fillId="0" borderId="18" xfId="0" applyFont="1" applyBorder="1" applyAlignment="1" applyProtection="1">
      <alignment horizontal="right" vertical="center"/>
    </xf>
    <xf numFmtId="0" fontId="33" fillId="0" borderId="19" xfId="0" applyFont="1" applyBorder="1" applyAlignment="1" applyProtection="1">
      <alignment vertical="center"/>
    </xf>
    <xf numFmtId="0" fontId="40" fillId="0" borderId="19" xfId="0" applyFont="1" applyBorder="1" applyAlignment="1" applyProtection="1">
      <alignment horizontal="center" vertical="center"/>
    </xf>
    <xf numFmtId="0" fontId="21" fillId="0" borderId="19" xfId="0" applyFont="1" applyBorder="1" applyProtection="1">
      <alignment vertical="center"/>
    </xf>
    <xf numFmtId="0" fontId="33" fillId="0" borderId="20" xfId="0" applyFont="1" applyBorder="1" applyAlignment="1" applyProtection="1">
      <alignment vertical="center"/>
    </xf>
    <xf numFmtId="0" fontId="21" fillId="0" borderId="169" xfId="0" applyFont="1" applyBorder="1" applyProtection="1">
      <alignment vertical="center"/>
      <protection locked="0"/>
    </xf>
    <xf numFmtId="0" fontId="22" fillId="0" borderId="64" xfId="42" applyBorder="1">
      <alignment vertical="center"/>
    </xf>
    <xf numFmtId="0" fontId="22" fillId="0" borderId="175" xfId="42" applyBorder="1">
      <alignment vertical="center"/>
    </xf>
    <xf numFmtId="0" fontId="0" fillId="0" borderId="40" xfId="0" applyBorder="1">
      <alignment vertical="center"/>
    </xf>
    <xf numFmtId="0" fontId="0" fillId="0" borderId="48" xfId="0" applyBorder="1">
      <alignment vertical="center"/>
    </xf>
    <xf numFmtId="0" fontId="0" fillId="0" borderId="0" xfId="0">
      <alignment vertical="center"/>
    </xf>
    <xf numFmtId="0" fontId="22" fillId="0" borderId="0" xfId="42" applyAlignment="1">
      <alignment horizontal="center" vertical="center"/>
    </xf>
    <xf numFmtId="0" fontId="22" fillId="0" borderId="141" xfId="42" applyBorder="1" applyAlignment="1">
      <alignment horizontal="center" vertical="center"/>
    </xf>
    <xf numFmtId="0" fontId="22" fillId="0" borderId="141" xfId="42" applyBorder="1">
      <alignment vertical="center"/>
    </xf>
    <xf numFmtId="0" fontId="22" fillId="0" borderId="0" xfId="42">
      <alignment vertical="center"/>
    </xf>
    <xf numFmtId="0" fontId="22" fillId="41" borderId="141" xfId="42" applyFill="1" applyBorder="1">
      <alignment vertical="center"/>
    </xf>
    <xf numFmtId="0" fontId="22" fillId="0" borderId="164" xfId="42" applyBorder="1">
      <alignment vertical="center"/>
    </xf>
    <xf numFmtId="0" fontId="22" fillId="0" borderId="164" xfId="42" applyBorder="1" applyAlignment="1">
      <alignment horizontal="center" vertical="center"/>
    </xf>
    <xf numFmtId="0" fontId="22" fillId="0" borderId="156" xfId="42" applyBorder="1">
      <alignment vertical="center"/>
    </xf>
    <xf numFmtId="0" fontId="22" fillId="42" borderId="164" xfId="42" applyFill="1" applyBorder="1" applyAlignment="1">
      <alignment vertical="center" shrinkToFit="1"/>
    </xf>
    <xf numFmtId="49" fontId="22" fillId="42" borderId="164" xfId="56" applyNumberFormat="1" applyFont="1" applyFill="1" applyBorder="1" applyAlignment="1">
      <alignment vertical="center" shrinkToFit="1"/>
    </xf>
    <xf numFmtId="0" fontId="60" fillId="45" borderId="164" xfId="42" applyFont="1" applyFill="1" applyBorder="1" applyAlignment="1">
      <alignment horizontal="center" vertical="center" wrapText="1"/>
    </xf>
    <xf numFmtId="0" fontId="60" fillId="39" borderId="20" xfId="42" applyFont="1" applyFill="1" applyBorder="1" applyAlignment="1">
      <alignment horizontal="center" vertical="center" wrapText="1"/>
    </xf>
    <xf numFmtId="0" fontId="22" fillId="0" borderId="0" xfId="42" applyAlignment="1">
      <alignment horizontal="center" vertical="center" wrapText="1"/>
    </xf>
    <xf numFmtId="0" fontId="60" fillId="39" borderId="14" xfId="42" applyFont="1" applyFill="1" applyBorder="1" applyAlignment="1">
      <alignment horizontal="center" vertical="center" wrapText="1"/>
    </xf>
    <xf numFmtId="0" fontId="60" fillId="35" borderId="170" xfId="42" applyFont="1" applyFill="1" applyBorder="1" applyAlignment="1">
      <alignment horizontal="center" vertical="center" wrapText="1"/>
    </xf>
    <xf numFmtId="0" fontId="60" fillId="35" borderId="153" xfId="42" applyFont="1" applyFill="1" applyBorder="1" applyAlignment="1">
      <alignment horizontal="center" vertical="center" wrapText="1"/>
    </xf>
    <xf numFmtId="0" fontId="22" fillId="0" borderId="154" xfId="42" applyBorder="1">
      <alignment vertical="center"/>
    </xf>
    <xf numFmtId="0" fontId="22" fillId="0" borderId="171" xfId="42" applyBorder="1" applyAlignment="1">
      <alignment horizontal="center" vertical="center"/>
    </xf>
    <xf numFmtId="0" fontId="22" fillId="0" borderId="141" xfId="42" applyBorder="1" applyAlignment="1">
      <alignment horizontal="center" vertical="center" wrapText="1"/>
    </xf>
    <xf numFmtId="0" fontId="22" fillId="0" borderId="171" xfId="42" applyBorder="1" applyAlignment="1">
      <alignment horizontal="center" vertical="center" wrapText="1"/>
    </xf>
    <xf numFmtId="0" fontId="22" fillId="0" borderId="172" xfId="42" applyBorder="1" applyAlignment="1">
      <alignment horizontal="center" vertical="center"/>
    </xf>
    <xf numFmtId="0" fontId="22" fillId="0" borderId="154" xfId="42" applyBorder="1" applyAlignment="1">
      <alignment horizontal="center" vertical="center"/>
    </xf>
    <xf numFmtId="0" fontId="22" fillId="0" borderId="174" xfId="42" applyBorder="1">
      <alignment vertical="center"/>
    </xf>
    <xf numFmtId="0" fontId="22" fillId="0" borderId="165" xfId="42" applyBorder="1">
      <alignment vertical="center"/>
    </xf>
    <xf numFmtId="0" fontId="22" fillId="0" borderId="164" xfId="42" applyBorder="1" applyAlignment="1">
      <alignment vertical="center" shrinkToFit="1"/>
    </xf>
    <xf numFmtId="0" fontId="0" fillId="0" borderId="164" xfId="57" applyFont="1" applyBorder="1" applyAlignment="1">
      <alignment vertical="center"/>
    </xf>
    <xf numFmtId="0" fontId="0" fillId="0" borderId="161" xfId="0" applyBorder="1">
      <alignment vertical="center"/>
    </xf>
    <xf numFmtId="0" fontId="0" fillId="0" borderId="164" xfId="0" applyBorder="1">
      <alignment vertical="center"/>
    </xf>
    <xf numFmtId="0" fontId="60" fillId="0" borderId="0" xfId="0" applyFont="1" applyAlignment="1"/>
    <xf numFmtId="0" fontId="65" fillId="0" borderId="0" xfId="0" applyFont="1" applyAlignment="1" applyProtection="1">
      <alignment horizontal="left" vertical="center"/>
      <protection locked="0"/>
    </xf>
    <xf numFmtId="0" fontId="0" fillId="0" borderId="0" xfId="0" applyProtection="1">
      <alignment vertical="center"/>
      <protection locked="0"/>
    </xf>
    <xf numFmtId="178" fontId="0" fillId="0" borderId="0" xfId="0" applyNumberFormat="1" applyProtection="1">
      <alignment vertical="center"/>
      <protection locked="0"/>
    </xf>
    <xf numFmtId="0" fontId="61" fillId="0" borderId="0" xfId="0" applyFont="1" applyAlignment="1">
      <alignment horizontal="center" vertical="center"/>
    </xf>
    <xf numFmtId="0" fontId="62" fillId="0" borderId="0" xfId="0" applyFont="1" applyProtection="1">
      <alignment vertical="center"/>
      <protection locked="0"/>
    </xf>
    <xf numFmtId="0" fontId="57" fillId="0" borderId="0" xfId="0" applyFont="1">
      <alignment vertical="center"/>
    </xf>
    <xf numFmtId="0" fontId="89" fillId="0" borderId="0" xfId="0" applyFont="1" applyAlignment="1"/>
    <xf numFmtId="0" fontId="63" fillId="0" borderId="0" xfId="0" applyFont="1">
      <alignment vertical="center"/>
    </xf>
    <xf numFmtId="0" fontId="65" fillId="0" borderId="0" xfId="0" applyFont="1">
      <alignment vertical="center"/>
    </xf>
    <xf numFmtId="0" fontId="64" fillId="0" borderId="0" xfId="0" applyFont="1" applyAlignment="1">
      <alignment vertical="top"/>
    </xf>
    <xf numFmtId="0" fontId="59" fillId="0" borderId="0" xfId="0" applyFont="1" applyAlignment="1">
      <alignment horizontal="center" vertical="center"/>
    </xf>
    <xf numFmtId="0" fontId="67" fillId="0" borderId="150" xfId="0" applyFont="1" applyBorder="1" applyAlignment="1">
      <alignment horizontal="center" vertical="center"/>
    </xf>
    <xf numFmtId="0" fontId="67" fillId="0" borderId="159" xfId="0" applyFont="1" applyBorder="1" applyAlignment="1">
      <alignment horizontal="center" vertical="center"/>
    </xf>
    <xf numFmtId="0" fontId="67" fillId="0" borderId="180" xfId="0" applyFont="1" applyBorder="1" applyAlignment="1">
      <alignment horizontal="center" vertical="center"/>
    </xf>
    <xf numFmtId="0" fontId="67" fillId="0" borderId="160" xfId="0" applyFont="1" applyBorder="1">
      <alignment vertical="center"/>
    </xf>
    <xf numFmtId="0" fontId="67" fillId="0" borderId="157" xfId="0" applyFont="1" applyBorder="1">
      <alignment vertical="center"/>
    </xf>
    <xf numFmtId="0" fontId="67" fillId="0" borderId="181" xfId="0" applyFont="1" applyBorder="1">
      <alignment vertical="center"/>
    </xf>
    <xf numFmtId="0" fontId="67" fillId="0" borderId="182" xfId="0" applyFont="1" applyBorder="1">
      <alignment vertical="center"/>
    </xf>
    <xf numFmtId="0" fontId="67" fillId="0" borderId="161" xfId="0" applyFont="1" applyBorder="1">
      <alignment vertical="center"/>
    </xf>
    <xf numFmtId="0" fontId="67" fillId="0" borderId="173" xfId="0" applyFont="1" applyBorder="1">
      <alignment vertical="center"/>
    </xf>
    <xf numFmtId="0" fontId="67" fillId="0" borderId="106" xfId="0" applyFont="1" applyBorder="1">
      <alignment vertical="center"/>
    </xf>
    <xf numFmtId="0" fontId="67" fillId="0" borderId="49" xfId="0" applyFont="1" applyBorder="1">
      <alignment vertical="center"/>
    </xf>
    <xf numFmtId="0" fontId="67" fillId="0" borderId="127" xfId="0" applyFont="1" applyBorder="1">
      <alignment vertical="center"/>
    </xf>
    <xf numFmtId="0" fontId="67" fillId="0" borderId="183" xfId="0" applyFont="1" applyBorder="1">
      <alignment vertical="center"/>
    </xf>
    <xf numFmtId="0" fontId="67" fillId="0" borderId="44" xfId="0" applyFont="1" applyBorder="1">
      <alignment vertical="center"/>
    </xf>
    <xf numFmtId="0" fontId="67" fillId="0" borderId="128" xfId="0" applyFont="1" applyBorder="1">
      <alignment vertical="center"/>
    </xf>
    <xf numFmtId="0" fontId="67" fillId="0" borderId="129" xfId="0" applyFont="1" applyBorder="1">
      <alignment vertical="center"/>
    </xf>
    <xf numFmtId="0" fontId="67" fillId="0" borderId="122" xfId="0" applyFont="1" applyBorder="1">
      <alignment vertical="center"/>
    </xf>
    <xf numFmtId="0" fontId="67" fillId="0" borderId="45" xfId="0" applyFont="1" applyBorder="1">
      <alignment vertical="center"/>
    </xf>
    <xf numFmtId="0" fontId="67" fillId="0" borderId="37" xfId="0" applyFont="1" applyBorder="1">
      <alignment vertical="center"/>
    </xf>
    <xf numFmtId="0" fontId="67" fillId="0" borderId="38" xfId="0" applyFont="1" applyBorder="1">
      <alignment vertical="center"/>
    </xf>
    <xf numFmtId="0" fontId="67" fillId="0" borderId="132" xfId="0" applyFont="1" applyBorder="1">
      <alignment vertical="center"/>
    </xf>
    <xf numFmtId="0" fontId="67" fillId="0" borderId="39" xfId="0" applyFont="1" applyBorder="1">
      <alignment vertical="center"/>
    </xf>
    <xf numFmtId="0" fontId="67" fillId="0" borderId="131" xfId="0" applyFont="1" applyBorder="1">
      <alignment vertical="center"/>
    </xf>
    <xf numFmtId="0" fontId="67" fillId="0" borderId="40" xfId="0" applyFont="1" applyBorder="1">
      <alignment vertical="center"/>
    </xf>
    <xf numFmtId="0" fontId="69" fillId="0" borderId="133" xfId="42" applyFont="1" applyBorder="1" applyAlignment="1" applyProtection="1">
      <alignment vertical="center"/>
    </xf>
    <xf numFmtId="0" fontId="69" fillId="0" borderId="59" xfId="42" applyFont="1" applyBorder="1" applyAlignment="1" applyProtection="1">
      <alignment vertical="center"/>
    </xf>
    <xf numFmtId="0" fontId="22" fillId="0" borderId="71" xfId="42" applyFont="1" applyBorder="1" applyAlignment="1" applyProtection="1">
      <alignment vertical="center"/>
    </xf>
    <xf numFmtId="0" fontId="22" fillId="0" borderId="73" xfId="42" applyFont="1" applyBorder="1" applyAlignment="1" applyProtection="1">
      <alignment vertical="center"/>
    </xf>
    <xf numFmtId="0" fontId="60" fillId="0" borderId="59" xfId="42" applyFont="1" applyBorder="1" applyAlignment="1" applyProtection="1">
      <alignment vertical="center"/>
    </xf>
    <xf numFmtId="0" fontId="60" fillId="0" borderId="159" xfId="42" applyFont="1" applyBorder="1" applyAlignment="1" applyProtection="1">
      <alignment vertical="center"/>
    </xf>
    <xf numFmtId="0" fontId="69" fillId="0" borderId="60" xfId="42" applyFont="1" applyBorder="1" applyAlignment="1" applyProtection="1">
      <alignment horizontal="right" vertical="center"/>
    </xf>
    <xf numFmtId="0" fontId="0" fillId="0" borderId="156" xfId="0" applyBorder="1" applyProtection="1">
      <alignment vertical="center"/>
      <protection locked="0"/>
    </xf>
    <xf numFmtId="0" fontId="0" fillId="0" borderId="10" xfId="0" applyBorder="1" applyProtection="1">
      <alignment vertical="center"/>
      <protection locked="0"/>
    </xf>
    <xf numFmtId="0" fontId="0" fillId="0" borderId="18" xfId="0" applyBorder="1" applyProtection="1">
      <alignment vertical="center"/>
      <protection locked="0"/>
    </xf>
    <xf numFmtId="0" fontId="60" fillId="45" borderId="0" xfId="42" applyFont="1" applyFill="1" applyAlignment="1">
      <alignment horizontal="center" vertical="center" wrapText="1"/>
    </xf>
    <xf numFmtId="49" fontId="29" fillId="0" borderId="141" xfId="0" applyNumberFormat="1" applyFont="1" applyBorder="1" applyAlignment="1">
      <alignment horizontal="center" vertical="center" shrinkToFit="1"/>
    </xf>
    <xf numFmtId="0" fontId="60" fillId="0" borderId="0" xfId="42" applyFont="1" applyAlignment="1">
      <alignment horizontal="center" vertical="center"/>
    </xf>
    <xf numFmtId="49" fontId="29" fillId="0" borderId="154" xfId="0" applyNumberFormat="1" applyFont="1" applyBorder="1" applyAlignment="1">
      <alignment horizontal="center" vertical="center" shrinkToFit="1"/>
    </xf>
    <xf numFmtId="0" fontId="22" fillId="41" borderId="141" xfId="0" applyFont="1" applyFill="1" applyBorder="1">
      <alignment vertical="center"/>
    </xf>
    <xf numFmtId="0" fontId="0" fillId="41" borderId="141" xfId="0" applyFill="1" applyBorder="1">
      <alignment vertical="center"/>
    </xf>
    <xf numFmtId="0" fontId="22" fillId="38" borderId="141" xfId="42" applyFill="1" applyBorder="1">
      <alignment vertical="center"/>
    </xf>
    <xf numFmtId="0" fontId="55" fillId="0" borderId="112" xfId="0" applyFont="1" applyBorder="1" applyAlignment="1">
      <alignment horizontal="center" vertical="center" wrapText="1"/>
    </xf>
    <xf numFmtId="0" fontId="0" fillId="0" borderId="112" xfId="0" applyBorder="1">
      <alignment vertical="center"/>
    </xf>
    <xf numFmtId="5" fontId="68" fillId="0" borderId="112" xfId="0" applyNumberFormat="1" applyFont="1" applyBorder="1" applyAlignment="1">
      <alignment horizontal="center" vertical="center"/>
    </xf>
    <xf numFmtId="0" fontId="0" fillId="0" borderId="124" xfId="0" applyBorder="1">
      <alignment vertical="center"/>
    </xf>
    <xf numFmtId="0" fontId="0" fillId="0" borderId="46" xfId="0" applyBorder="1">
      <alignment vertical="center"/>
    </xf>
    <xf numFmtId="0" fontId="62" fillId="0" borderId="46" xfId="0" applyFont="1" applyBorder="1" applyAlignment="1" applyProtection="1">
      <alignment horizontal="center" vertical="center"/>
      <protection locked="0"/>
    </xf>
    <xf numFmtId="0" fontId="62" fillId="0" borderId="47" xfId="0" applyFont="1" applyBorder="1" applyAlignment="1" applyProtection="1">
      <alignment horizontal="center" vertical="center"/>
      <protection locked="0"/>
    </xf>
    <xf numFmtId="0" fontId="69" fillId="0" borderId="43" xfId="0" applyFont="1" applyBorder="1">
      <alignment vertical="center"/>
    </xf>
    <xf numFmtId="0" fontId="69" fillId="0" borderId="44" xfId="0" applyFont="1" applyBorder="1">
      <alignment vertical="center"/>
    </xf>
    <xf numFmtId="0" fontId="69" fillId="0" borderId="44" xfId="0" applyFont="1" applyBorder="1" applyAlignment="1">
      <alignment horizontal="right" vertical="center"/>
    </xf>
    <xf numFmtId="0" fontId="0" fillId="0" borderId="44" xfId="0" applyBorder="1" applyProtection="1">
      <alignment vertical="center"/>
      <protection locked="0"/>
    </xf>
    <xf numFmtId="0" fontId="0" fillId="0" borderId="44" xfId="0" applyBorder="1">
      <alignment vertical="center"/>
    </xf>
    <xf numFmtId="0" fontId="0" fillId="0" borderId="122" xfId="0" applyBorder="1" applyProtection="1">
      <alignment vertical="center"/>
      <protection locked="0"/>
    </xf>
    <xf numFmtId="0" fontId="0" fillId="0" borderId="55" xfId="0" applyBorder="1">
      <alignment vertical="center"/>
    </xf>
    <xf numFmtId="0" fontId="0" fillId="0" borderId="43" xfId="0" applyBorder="1">
      <alignment vertical="center"/>
    </xf>
    <xf numFmtId="0" fontId="0" fillId="0" borderId="122" xfId="0" applyBorder="1">
      <alignment vertical="center"/>
    </xf>
    <xf numFmtId="0" fontId="69" fillId="0" borderId="135" xfId="0" applyFont="1" applyBorder="1">
      <alignment vertical="center"/>
    </xf>
    <xf numFmtId="0" fontId="69" fillId="0" borderId="63" xfId="0" applyFont="1" applyBorder="1">
      <alignment vertical="center"/>
    </xf>
    <xf numFmtId="0" fontId="69" fillId="0" borderId="63" xfId="0" applyFont="1" applyBorder="1" applyAlignment="1">
      <alignment horizontal="right" vertical="center"/>
    </xf>
    <xf numFmtId="0" fontId="0" fillId="0" borderId="63" xfId="0" applyBorder="1" applyProtection="1">
      <alignment vertical="center"/>
      <protection locked="0"/>
    </xf>
    <xf numFmtId="0" fontId="0" fillId="0" borderId="63" xfId="0" applyBorder="1">
      <alignment vertical="center"/>
    </xf>
    <xf numFmtId="0" fontId="0" fillId="0" borderId="136" xfId="0" applyBorder="1" applyProtection="1">
      <alignment vertical="center"/>
      <protection locked="0"/>
    </xf>
    <xf numFmtId="0" fontId="0" fillId="0" borderId="137" xfId="0" applyBorder="1">
      <alignment vertical="center"/>
    </xf>
    <xf numFmtId="0" fontId="0" fillId="0" borderId="65" xfId="0" applyBorder="1" applyAlignment="1">
      <alignment vertical="center" shrinkToFit="1"/>
    </xf>
    <xf numFmtId="0" fontId="0" fillId="0" borderId="65" xfId="0" applyBorder="1">
      <alignment vertical="center"/>
    </xf>
    <xf numFmtId="0" fontId="0" fillId="0" borderId="138" xfId="0" applyBorder="1">
      <alignment vertical="center"/>
    </xf>
    <xf numFmtId="0" fontId="69" fillId="0" borderId="137" xfId="0" applyFont="1" applyBorder="1">
      <alignment vertical="center"/>
    </xf>
    <xf numFmtId="0" fontId="69" fillId="0" borderId="65" xfId="0" applyFont="1" applyBorder="1">
      <alignment vertical="center"/>
    </xf>
    <xf numFmtId="0" fontId="69" fillId="0" borderId="65" xfId="0" applyFont="1" applyBorder="1" applyAlignment="1">
      <alignment horizontal="right" vertical="center"/>
    </xf>
    <xf numFmtId="0" fontId="0" fillId="0" borderId="65" xfId="0" applyBorder="1" applyProtection="1">
      <alignment vertical="center"/>
      <protection locked="0"/>
    </xf>
    <xf numFmtId="0" fontId="0" fillId="0" borderId="138" xfId="0" applyBorder="1" applyProtection="1">
      <alignment vertical="center"/>
      <protection locked="0"/>
    </xf>
    <xf numFmtId="0" fontId="0" fillId="0" borderId="48" xfId="0" applyBorder="1" applyAlignment="1">
      <alignment horizontal="center" vertical="center"/>
    </xf>
    <xf numFmtId="0" fontId="52" fillId="0" borderId="38" xfId="0" applyFont="1" applyBorder="1" applyAlignment="1">
      <alignment horizontal="left" vertical="center"/>
    </xf>
    <xf numFmtId="0" fontId="0" fillId="0" borderId="38" xfId="0" applyBorder="1" applyProtection="1">
      <alignment vertical="center"/>
      <protection locked="0"/>
    </xf>
    <xf numFmtId="0" fontId="0" fillId="0" borderId="139" xfId="0" applyBorder="1">
      <alignment vertical="center"/>
    </xf>
    <xf numFmtId="0" fontId="0" fillId="0" borderId="110" xfId="0" applyBorder="1">
      <alignment vertical="center"/>
    </xf>
    <xf numFmtId="0" fontId="0" fillId="0" borderId="140" xfId="0" applyBorder="1">
      <alignment vertical="center"/>
    </xf>
    <xf numFmtId="0" fontId="0" fillId="0" borderId="184" xfId="0" applyBorder="1">
      <alignment vertical="center"/>
    </xf>
    <xf numFmtId="0" fontId="0" fillId="0" borderId="185" xfId="0" applyBorder="1">
      <alignment vertical="center"/>
    </xf>
    <xf numFmtId="0" fontId="22" fillId="0" borderId="185" xfId="0" applyFont="1" applyBorder="1">
      <alignment vertical="center"/>
    </xf>
    <xf numFmtId="0" fontId="22" fillId="0" borderId="186" xfId="0" applyFont="1" applyBorder="1">
      <alignment vertical="center"/>
    </xf>
    <xf numFmtId="0" fontId="22" fillId="0" borderId="48" xfId="0" applyFont="1" applyBorder="1">
      <alignment vertical="center"/>
    </xf>
    <xf numFmtId="0" fontId="0" fillId="0" borderId="56" xfId="0" applyBorder="1">
      <alignment vertical="center"/>
    </xf>
    <xf numFmtId="0" fontId="0" fillId="0" borderId="38" xfId="0" applyBorder="1">
      <alignment vertical="center"/>
    </xf>
    <xf numFmtId="0" fontId="65" fillId="47" borderId="31" xfId="42" applyFont="1" applyFill="1" applyBorder="1" applyAlignment="1" applyProtection="1">
      <alignment vertical="center"/>
      <protection locked="0"/>
    </xf>
    <xf numFmtId="0" fontId="60" fillId="0" borderId="38" xfId="42" applyFont="1" applyFill="1" applyBorder="1" applyAlignment="1" applyProtection="1"/>
    <xf numFmtId="38" fontId="22" fillId="47" borderId="134" xfId="43" applyFont="1" applyFill="1" applyBorder="1" applyAlignment="1" applyProtection="1">
      <alignment vertical="center"/>
      <protection locked="0"/>
    </xf>
    <xf numFmtId="38" fontId="22" fillId="47" borderId="31" xfId="43" applyFont="1" applyFill="1" applyBorder="1" applyAlignment="1" applyProtection="1">
      <alignment vertical="center"/>
      <protection locked="0"/>
    </xf>
    <xf numFmtId="38" fontId="22" fillId="47" borderId="33" xfId="43" applyFont="1" applyFill="1" applyBorder="1" applyAlignment="1" applyProtection="1">
      <alignment vertical="center"/>
      <protection locked="0"/>
    </xf>
    <xf numFmtId="0" fontId="96" fillId="0" borderId="0" xfId="42" applyFont="1" applyFill="1" applyBorder="1" applyAlignment="1" applyProtection="1">
      <alignment horizontal="center" vertical="center"/>
      <protection locked="0"/>
    </xf>
    <xf numFmtId="0" fontId="97" fillId="0" borderId="0" xfId="42" applyFont="1" applyFill="1" applyBorder="1" applyAlignment="1" applyProtection="1">
      <alignment horizontal="center" vertical="center" wrapText="1"/>
    </xf>
    <xf numFmtId="5" fontId="22" fillId="0" borderId="31" xfId="42" applyNumberFormat="1" applyFont="1" applyFill="1" applyBorder="1" applyAlignment="1" applyProtection="1">
      <alignment horizontal="center" vertical="center"/>
    </xf>
    <xf numFmtId="0" fontId="22" fillId="0" borderId="33" xfId="42" applyFont="1" applyFill="1" applyBorder="1" applyAlignment="1" applyProtection="1">
      <alignment vertical="center"/>
      <protection locked="0"/>
    </xf>
    <xf numFmtId="0" fontId="0" fillId="0" borderId="0" xfId="0" applyBorder="1">
      <alignment vertical="center"/>
    </xf>
    <xf numFmtId="0" fontId="0" fillId="0" borderId="0" xfId="0" applyBorder="1" applyProtection="1">
      <alignment vertical="center"/>
      <protection locked="0"/>
    </xf>
    <xf numFmtId="0" fontId="69" fillId="0" borderId="0" xfId="0" applyFont="1" applyBorder="1" applyAlignment="1">
      <alignment vertical="center" shrinkToFit="1"/>
    </xf>
    <xf numFmtId="0" fontId="69" fillId="0" borderId="0" xfId="0" applyFont="1" applyBorder="1" applyAlignment="1">
      <alignment horizontal="center" vertical="center" textRotation="255" wrapText="1"/>
    </xf>
    <xf numFmtId="0" fontId="69" fillId="0" borderId="0" xfId="0" applyFont="1" applyBorder="1">
      <alignment vertical="center"/>
    </xf>
    <xf numFmtId="0" fontId="22" fillId="0" borderId="0" xfId="0" applyFont="1" applyBorder="1">
      <alignment vertical="center"/>
    </xf>
    <xf numFmtId="0" fontId="93" fillId="0" borderId="0" xfId="0" applyFont="1" applyBorder="1">
      <alignment vertical="center"/>
    </xf>
    <xf numFmtId="0" fontId="52" fillId="0" borderId="0" xfId="0" applyFont="1" applyBorder="1" applyAlignment="1">
      <alignment horizontal="center" vertical="center" textRotation="255" wrapText="1"/>
    </xf>
    <xf numFmtId="0" fontId="69" fillId="0" borderId="0" xfId="0" applyFont="1" applyBorder="1" applyAlignment="1">
      <alignment horizontal="right" vertical="center"/>
    </xf>
    <xf numFmtId="0" fontId="52" fillId="0" borderId="38" xfId="0" applyFont="1" applyBorder="1" applyAlignment="1">
      <alignment horizontal="left"/>
    </xf>
    <xf numFmtId="0" fontId="22" fillId="0" borderId="33" xfId="42" applyFont="1" applyBorder="1" applyAlignment="1" applyProtection="1">
      <alignment horizontal="center" vertical="center"/>
    </xf>
    <xf numFmtId="0" fontId="22" fillId="0" borderId="84" xfId="42" applyFont="1" applyFill="1" applyBorder="1" applyAlignment="1" applyProtection="1">
      <alignment horizontal="center" vertical="center"/>
    </xf>
    <xf numFmtId="0" fontId="65" fillId="0" borderId="84" xfId="42" applyFont="1" applyFill="1" applyBorder="1" applyAlignment="1" applyProtection="1">
      <alignment horizontal="center" vertical="center" shrinkToFit="1"/>
      <protection locked="0"/>
    </xf>
    <xf numFmtId="0" fontId="65" fillId="0" borderId="166" xfId="42" applyFont="1" applyFill="1" applyBorder="1" applyAlignment="1" applyProtection="1">
      <alignment horizontal="center" vertical="center" shrinkToFit="1"/>
      <protection locked="0"/>
    </xf>
    <xf numFmtId="0" fontId="65" fillId="0" borderId="86" xfId="42" applyFont="1" applyFill="1" applyBorder="1" applyAlignment="1" applyProtection="1">
      <alignment horizontal="center" vertical="center" shrinkToFit="1"/>
      <protection locked="0"/>
    </xf>
    <xf numFmtId="0" fontId="99" fillId="0" borderId="0" xfId="42" applyFont="1" applyFill="1" applyBorder="1" applyAlignment="1" applyProtection="1"/>
    <xf numFmtId="0" fontId="65" fillId="0" borderId="31" xfId="56" applyFont="1" applyBorder="1" applyAlignment="1" applyProtection="1">
      <alignment horizontal="center" vertical="center" shrinkToFit="1"/>
      <protection locked="0"/>
    </xf>
    <xf numFmtId="0" fontId="22" fillId="0" borderId="31" xfId="56" applyFont="1" applyBorder="1" applyAlignment="1">
      <alignment horizontal="center" vertical="center"/>
    </xf>
    <xf numFmtId="0" fontId="53" fillId="40" borderId="165" xfId="0" applyFont="1" applyFill="1" applyBorder="1" applyAlignment="1">
      <alignment horizontal="center" vertical="center"/>
    </xf>
    <xf numFmtId="186" fontId="0" fillId="0" borderId="0" xfId="0" applyNumberFormat="1">
      <alignment vertical="center"/>
    </xf>
    <xf numFmtId="0" fontId="0" fillId="37" borderId="117" xfId="0" applyFill="1" applyBorder="1" applyAlignment="1">
      <alignment horizontal="center" vertical="center"/>
    </xf>
    <xf numFmtId="0" fontId="0" fillId="38" borderId="118" xfId="0" applyFill="1" applyBorder="1" applyAlignment="1">
      <alignment horizontal="center" vertical="center"/>
    </xf>
    <xf numFmtId="186" fontId="0" fillId="0" borderId="118" xfId="0" applyNumberFormat="1" applyBorder="1" applyAlignment="1">
      <alignment horizontal="center" vertical="center"/>
    </xf>
    <xf numFmtId="0" fontId="0" fillId="38" borderId="118" xfId="0" applyFill="1" applyBorder="1" applyAlignment="1">
      <alignment horizontal="center" vertical="center" wrapText="1"/>
    </xf>
    <xf numFmtId="0" fontId="0" fillId="38" borderId="121" xfId="0" applyFill="1" applyBorder="1" applyAlignment="1">
      <alignment horizontal="center" vertical="center"/>
    </xf>
    <xf numFmtId="0" fontId="0" fillId="0" borderId="0" xfId="0" applyAlignment="1">
      <alignment horizontal="center" vertical="center"/>
    </xf>
    <xf numFmtId="0" fontId="87" fillId="0" borderId="114" xfId="0" applyFont="1" applyBorder="1" applyAlignment="1">
      <alignment vertical="center" wrapText="1"/>
    </xf>
    <xf numFmtId="0" fontId="87" fillId="0" borderId="115" xfId="0" applyFont="1" applyBorder="1">
      <alignment vertical="center"/>
    </xf>
    <xf numFmtId="49" fontId="60" fillId="38" borderId="164" xfId="0" applyNumberFormat="1" applyFont="1" applyFill="1" applyBorder="1" applyAlignment="1">
      <alignment horizontal="right"/>
    </xf>
    <xf numFmtId="0" fontId="60" fillId="38" borderId="164" xfId="0" applyFont="1" applyFill="1" applyBorder="1" applyAlignment="1"/>
    <xf numFmtId="186" fontId="60" fillId="38" borderId="164" xfId="0" applyNumberFormat="1" applyFont="1" applyFill="1" applyBorder="1" applyAlignment="1"/>
    <xf numFmtId="0" fontId="60" fillId="38" borderId="164" xfId="0" applyFont="1" applyFill="1" applyBorder="1">
      <alignment vertical="center"/>
    </xf>
    <xf numFmtId="0" fontId="60" fillId="38" borderId="0" xfId="0" applyFont="1" applyFill="1">
      <alignment vertical="center"/>
    </xf>
    <xf numFmtId="0" fontId="60" fillId="0" borderId="0" xfId="0" applyFont="1">
      <alignment vertical="center"/>
    </xf>
    <xf numFmtId="0" fontId="0" fillId="38" borderId="164" xfId="0" applyFill="1" applyBorder="1">
      <alignment vertical="center"/>
    </xf>
    <xf numFmtId="0" fontId="70" fillId="38" borderId="164" xfId="0" applyFont="1" applyFill="1" applyBorder="1">
      <alignment vertical="center"/>
    </xf>
    <xf numFmtId="186" fontId="70" fillId="38" borderId="164" xfId="0" applyNumberFormat="1" applyFont="1" applyFill="1" applyBorder="1">
      <alignment vertical="center"/>
    </xf>
    <xf numFmtId="0" fontId="70" fillId="38" borderId="164" xfId="0" applyFont="1" applyFill="1" applyBorder="1" applyAlignment="1">
      <alignment vertical="center" wrapText="1"/>
    </xf>
    <xf numFmtId="186" fontId="0" fillId="38" borderId="164" xfId="0" applyNumberFormat="1" applyFill="1" applyBorder="1">
      <alignment vertical="center"/>
    </xf>
    <xf numFmtId="0" fontId="0" fillId="37" borderId="164" xfId="0" applyFill="1" applyBorder="1">
      <alignment vertical="center"/>
    </xf>
    <xf numFmtId="49" fontId="0" fillId="0" borderId="164" xfId="0" applyNumberFormat="1" applyBorder="1" applyAlignment="1"/>
    <xf numFmtId="186" fontId="0" fillId="0" borderId="164" xfId="0" applyNumberFormat="1" applyBorder="1" applyAlignment="1"/>
    <xf numFmtId="3" fontId="0" fillId="0" borderId="0" xfId="0" applyNumberFormat="1" applyAlignment="1"/>
    <xf numFmtId="10" fontId="0" fillId="0" borderId="0" xfId="0" applyNumberFormat="1" applyAlignment="1"/>
    <xf numFmtId="0" fontId="0" fillId="37" borderId="14" xfId="0" applyFill="1" applyBorder="1">
      <alignment vertical="center"/>
    </xf>
    <xf numFmtId="0" fontId="0" fillId="0" borderId="14" xfId="0" applyBorder="1">
      <alignment vertical="center"/>
    </xf>
    <xf numFmtId="186" fontId="0" fillId="0" borderId="14" xfId="0" applyNumberFormat="1" applyBorder="1">
      <alignment vertical="center"/>
    </xf>
    <xf numFmtId="49" fontId="0" fillId="0" borderId="0" xfId="0" applyNumberFormat="1" applyAlignment="1"/>
    <xf numFmtId="0" fontId="0" fillId="37" borderId="156" xfId="0" applyFill="1" applyBorder="1">
      <alignment vertical="center"/>
    </xf>
    <xf numFmtId="49" fontId="0" fillId="0" borderId="10" xfId="0" applyNumberFormat="1" applyBorder="1" applyAlignment="1"/>
    <xf numFmtId="49" fontId="0" fillId="0" borderId="124" xfId="0" applyNumberFormat="1" applyBorder="1" applyAlignment="1"/>
    <xf numFmtId="49" fontId="0" fillId="0" borderId="46" xfId="0" applyNumberFormat="1" applyBorder="1" applyAlignment="1"/>
    <xf numFmtId="49" fontId="0" fillId="0" borderId="47" xfId="0" applyNumberFormat="1" applyBorder="1" applyAlignment="1"/>
    <xf numFmtId="49" fontId="0" fillId="0" borderId="55" xfId="0" applyNumberFormat="1" applyBorder="1" applyAlignment="1"/>
    <xf numFmtId="49" fontId="0" fillId="0" borderId="48" xfId="0" applyNumberFormat="1" applyBorder="1" applyAlignment="1"/>
    <xf numFmtId="49" fontId="0" fillId="37" borderId="55" xfId="0" applyNumberFormat="1" applyFill="1" applyBorder="1" applyAlignment="1"/>
    <xf numFmtId="49" fontId="0" fillId="37" borderId="0" xfId="0" applyNumberFormat="1" applyFill="1" applyAlignment="1"/>
    <xf numFmtId="49" fontId="0" fillId="0" borderId="56" xfId="0" applyNumberFormat="1" applyBorder="1" applyAlignment="1"/>
    <xf numFmtId="49" fontId="0" fillId="0" borderId="38" xfId="0" applyNumberFormat="1" applyBorder="1" applyAlignment="1"/>
    <xf numFmtId="49" fontId="0" fillId="0" borderId="40" xfId="0" applyNumberFormat="1" applyBorder="1" applyAlignment="1"/>
    <xf numFmtId="186" fontId="0" fillId="0" borderId="0" xfId="0" applyNumberFormat="1" applyAlignment="1">
      <alignment horizontal="left" vertical="center"/>
    </xf>
    <xf numFmtId="0" fontId="69" fillId="0" borderId="0" xfId="0" applyFont="1">
      <alignment vertical="center"/>
    </xf>
    <xf numFmtId="49" fontId="29" fillId="0" borderId="174" xfId="0" applyNumberFormat="1" applyFont="1" applyBorder="1" applyAlignment="1">
      <alignment horizontal="center" vertical="center" shrinkToFit="1"/>
    </xf>
    <xf numFmtId="0" fontId="60" fillId="35" borderId="191" xfId="42" applyFont="1" applyFill="1" applyBorder="1" applyAlignment="1">
      <alignment horizontal="center" vertical="center" wrapText="1"/>
    </xf>
    <xf numFmtId="49" fontId="29" fillId="0" borderId="192" xfId="0" applyNumberFormat="1" applyFont="1" applyBorder="1" applyAlignment="1">
      <alignment horizontal="center" vertical="center" shrinkToFit="1"/>
    </xf>
    <xf numFmtId="49" fontId="29" fillId="0" borderId="193" xfId="0" applyNumberFormat="1" applyFont="1" applyBorder="1" applyAlignment="1">
      <alignment horizontal="center" vertical="center" shrinkToFit="1"/>
    </xf>
    <xf numFmtId="49" fontId="29" fillId="0" borderId="194" xfId="0" applyNumberFormat="1" applyFont="1" applyBorder="1" applyAlignment="1">
      <alignment horizontal="center" vertical="center" shrinkToFit="1"/>
    </xf>
    <xf numFmtId="49" fontId="29" fillId="0" borderId="195" xfId="0" applyNumberFormat="1" applyFont="1" applyBorder="1" applyAlignment="1">
      <alignment horizontal="center" vertical="center" shrinkToFit="1"/>
    </xf>
    <xf numFmtId="49" fontId="29" fillId="0" borderId="49" xfId="0" applyNumberFormat="1" applyFont="1" applyBorder="1" applyAlignment="1">
      <alignment horizontal="center" vertical="center" shrinkToFit="1"/>
    </xf>
    <xf numFmtId="49" fontId="29" fillId="0" borderId="63" xfId="0" applyNumberFormat="1" applyFont="1" applyBorder="1" applyAlignment="1">
      <alignment horizontal="center" vertical="center" shrinkToFit="1"/>
    </xf>
    <xf numFmtId="49" fontId="29" fillId="0" borderId="51" xfId="0" applyNumberFormat="1" applyFont="1" applyBorder="1" applyAlignment="1">
      <alignment horizontal="center" vertical="center" shrinkToFit="1"/>
    </xf>
    <xf numFmtId="0" fontId="22" fillId="41" borderId="0" xfId="0" applyFont="1" applyFill="1" applyBorder="1">
      <alignment vertical="center"/>
    </xf>
    <xf numFmtId="0" fontId="0" fillId="41" borderId="0" xfId="0" applyFill="1" applyBorder="1">
      <alignment vertical="center"/>
    </xf>
    <xf numFmtId="0" fontId="22" fillId="41" borderId="0" xfId="42" applyFill="1" applyBorder="1">
      <alignment vertical="center"/>
    </xf>
    <xf numFmtId="0" fontId="22" fillId="38" borderId="0" xfId="42" applyFill="1" applyBorder="1">
      <alignment vertical="center"/>
    </xf>
    <xf numFmtId="0" fontId="22" fillId="0" borderId="31" xfId="56" applyFont="1" applyBorder="1" applyAlignment="1" applyProtection="1">
      <alignment horizontal="center" vertical="center" shrinkToFit="1"/>
      <protection locked="0"/>
    </xf>
    <xf numFmtId="178" fontId="22" fillId="0" borderId="30" xfId="42" applyNumberFormat="1" applyFont="1" applyFill="1" applyBorder="1" applyAlignment="1" applyProtection="1">
      <alignment horizontal="center" vertical="center"/>
      <protection locked="0"/>
    </xf>
    <xf numFmtId="178" fontId="22" fillId="0" borderId="31" xfId="42" applyNumberFormat="1" applyFont="1" applyFill="1" applyBorder="1" applyAlignment="1" applyProtection="1">
      <alignment horizontal="center" vertical="center"/>
      <protection locked="0"/>
    </xf>
    <xf numFmtId="178" fontId="22" fillId="0" borderId="33" xfId="42" applyNumberFormat="1" applyFont="1" applyFill="1" applyBorder="1" applyAlignment="1" applyProtection="1">
      <alignment horizontal="center" vertical="center"/>
      <protection locked="0"/>
    </xf>
    <xf numFmtId="0" fontId="69" fillId="47" borderId="156" xfId="42" applyFont="1" applyFill="1" applyBorder="1" applyAlignment="1" applyProtection="1">
      <alignment horizontal="center" vertical="center"/>
      <protection locked="0"/>
    </xf>
    <xf numFmtId="0" fontId="69" fillId="47" borderId="157" xfId="42" applyFont="1" applyFill="1" applyBorder="1" applyAlignment="1" applyProtection="1">
      <alignment horizontal="center" vertical="center"/>
      <protection locked="0"/>
    </xf>
    <xf numFmtId="0" fontId="69" fillId="47" borderId="173" xfId="42" applyFont="1" applyFill="1" applyBorder="1" applyAlignment="1" applyProtection="1">
      <alignment horizontal="center" vertical="center"/>
      <protection locked="0"/>
    </xf>
    <xf numFmtId="0" fontId="69" fillId="47" borderId="158" xfId="42" applyFont="1" applyFill="1" applyBorder="1" applyAlignment="1" applyProtection="1">
      <alignment horizontal="center" vertical="center" wrapText="1" shrinkToFit="1"/>
      <protection locked="0"/>
    </xf>
    <xf numFmtId="0" fontId="69" fillId="47" borderId="159" xfId="42" applyFont="1" applyFill="1" applyBorder="1" applyAlignment="1" applyProtection="1">
      <alignment horizontal="center" vertical="center" wrapText="1" shrinkToFit="1"/>
      <protection locked="0"/>
    </xf>
    <xf numFmtId="0" fontId="69" fillId="47" borderId="160" xfId="42" applyFont="1" applyFill="1" applyBorder="1" applyAlignment="1" applyProtection="1">
      <alignment horizontal="center" vertical="center" wrapText="1" shrinkToFit="1"/>
      <protection locked="0"/>
    </xf>
    <xf numFmtId="0" fontId="22" fillId="47" borderId="187" xfId="42" applyNumberFormat="1" applyFill="1" applyBorder="1" applyAlignment="1" applyProtection="1">
      <alignment horizontal="left" vertical="center"/>
      <protection locked="0"/>
    </xf>
    <xf numFmtId="0" fontId="22" fillId="47" borderId="157" xfId="42" applyNumberFormat="1" applyFill="1" applyBorder="1" applyAlignment="1" applyProtection="1">
      <alignment horizontal="left" vertical="center"/>
      <protection locked="0"/>
    </xf>
    <xf numFmtId="0" fontId="22" fillId="47" borderId="161" xfId="42" applyNumberFormat="1" applyFill="1" applyBorder="1" applyAlignment="1" applyProtection="1">
      <alignment horizontal="left" vertical="center"/>
      <protection locked="0"/>
    </xf>
    <xf numFmtId="178" fontId="53" fillId="47" borderId="30" xfId="42" applyNumberFormat="1" applyFont="1" applyFill="1" applyBorder="1" applyAlignment="1" applyProtection="1">
      <alignment horizontal="center" vertical="center" justifyLastLine="1"/>
      <protection locked="0"/>
    </xf>
    <xf numFmtId="178" fontId="53" fillId="47" borderId="31" xfId="42" applyNumberFormat="1" applyFont="1" applyFill="1" applyBorder="1" applyAlignment="1" applyProtection="1">
      <alignment horizontal="center" vertical="center" justifyLastLine="1"/>
      <protection locked="0"/>
    </xf>
    <xf numFmtId="0" fontId="22" fillId="47" borderId="158" xfId="42" applyFill="1" applyBorder="1" applyAlignment="1" applyProtection="1">
      <alignment horizontal="left" vertical="center"/>
      <protection locked="0"/>
    </xf>
    <xf numFmtId="0" fontId="22" fillId="47" borderId="159" xfId="42" applyFill="1" applyBorder="1" applyAlignment="1" applyProtection="1">
      <alignment horizontal="left" vertical="center"/>
      <protection locked="0"/>
    </xf>
    <xf numFmtId="0" fontId="22" fillId="47" borderId="162" xfId="42" applyFill="1" applyBorder="1" applyAlignment="1" applyProtection="1">
      <alignment horizontal="left" vertical="center"/>
      <protection locked="0"/>
    </xf>
    <xf numFmtId="178" fontId="53" fillId="47" borderId="32" xfId="42" applyNumberFormat="1" applyFont="1" applyFill="1" applyBorder="1" applyAlignment="1" applyProtection="1">
      <alignment horizontal="center" vertical="center" justifyLastLine="1"/>
      <protection locked="0"/>
    </xf>
    <xf numFmtId="0" fontId="22" fillId="46" borderId="30" xfId="42" applyFill="1" applyBorder="1" applyAlignment="1" applyProtection="1">
      <alignment horizontal="center" vertical="center" wrapText="1"/>
    </xf>
    <xf numFmtId="0" fontId="22" fillId="46" borderId="32" xfId="42" applyFill="1" applyBorder="1" applyAlignment="1" applyProtection="1">
      <alignment horizontal="center" vertical="center" wrapText="1"/>
    </xf>
    <xf numFmtId="0" fontId="22" fillId="46" borderId="156" xfId="42" applyFont="1" applyFill="1" applyBorder="1" applyAlignment="1" applyProtection="1">
      <alignment horizontal="center" vertical="center" wrapText="1"/>
    </xf>
    <xf numFmtId="0" fontId="22" fillId="46" borderId="161" xfId="42" applyFont="1" applyFill="1" applyBorder="1" applyAlignment="1" applyProtection="1">
      <alignment horizontal="center" vertical="center" wrapText="1"/>
    </xf>
    <xf numFmtId="0" fontId="52" fillId="46" borderId="156" xfId="42" applyFont="1" applyFill="1" applyBorder="1" applyAlignment="1" applyProtection="1">
      <alignment horizontal="center" vertical="center" shrinkToFit="1"/>
    </xf>
    <xf numFmtId="0" fontId="52" fillId="46" borderId="161" xfId="42" applyFont="1" applyFill="1" applyBorder="1" applyAlignment="1" applyProtection="1">
      <alignment horizontal="center" vertical="center" shrinkToFit="1"/>
    </xf>
    <xf numFmtId="0" fontId="61" fillId="0" borderId="46" xfId="0" applyFont="1" applyBorder="1" applyAlignment="1">
      <alignment horizontal="center" vertical="center"/>
    </xf>
    <xf numFmtId="0" fontId="63" fillId="0" borderId="46" xfId="0" applyFont="1" applyBorder="1" applyAlignment="1">
      <alignment horizontal="center" vertical="center"/>
    </xf>
    <xf numFmtId="0" fontId="59" fillId="47" borderId="36" xfId="0" applyFont="1" applyFill="1" applyBorder="1" applyAlignment="1" applyProtection="1">
      <alignment horizontal="center" vertical="center" shrinkToFit="1"/>
      <protection locked="0"/>
    </xf>
    <xf numFmtId="0" fontId="59" fillId="47" borderId="130" xfId="0" applyFont="1" applyFill="1" applyBorder="1" applyAlignment="1" applyProtection="1">
      <alignment horizontal="center" vertical="center" shrinkToFit="1"/>
      <protection locked="0"/>
    </xf>
    <xf numFmtId="0" fontId="0" fillId="47" borderId="130" xfId="0" applyFill="1" applyBorder="1" applyAlignment="1">
      <alignment horizontal="center" vertical="center" wrapText="1" shrinkToFit="1"/>
    </xf>
    <xf numFmtId="0" fontId="59" fillId="47" borderId="37" xfId="0" applyFont="1" applyFill="1" applyBorder="1" applyAlignment="1">
      <alignment horizontal="center" vertical="center" shrinkToFit="1"/>
    </xf>
    <xf numFmtId="0" fontId="59" fillId="47" borderId="38" xfId="0" applyFont="1" applyFill="1" applyBorder="1" applyAlignment="1">
      <alignment horizontal="center" vertical="center" shrinkToFit="1"/>
    </xf>
    <xf numFmtId="0" fontId="59" fillId="47" borderId="39" xfId="0" applyFont="1" applyFill="1" applyBorder="1" applyAlignment="1">
      <alignment horizontal="center" vertical="center" shrinkToFit="1"/>
    </xf>
    <xf numFmtId="0" fontId="0" fillId="47" borderId="130" xfId="0" applyFill="1" applyBorder="1" applyAlignment="1">
      <alignment horizontal="center" vertical="center" shrinkToFit="1"/>
    </xf>
    <xf numFmtId="0" fontId="0" fillId="47" borderId="145" xfId="0" applyFill="1" applyBorder="1" applyAlignment="1">
      <alignment horizontal="center" vertical="center" shrinkToFit="1"/>
    </xf>
    <xf numFmtId="0" fontId="22" fillId="46" borderId="53" xfId="42" applyFont="1" applyFill="1" applyBorder="1" applyAlignment="1" applyProtection="1">
      <alignment horizontal="center" vertical="center" wrapText="1"/>
    </xf>
    <xf numFmtId="0" fontId="22" fillId="46" borderId="31" xfId="42" applyFont="1" applyFill="1" applyBorder="1" applyAlignment="1" applyProtection="1">
      <alignment horizontal="center" vertical="center" wrapText="1"/>
    </xf>
    <xf numFmtId="0" fontId="69" fillId="46" borderId="117" xfId="42" applyFont="1" applyFill="1" applyBorder="1" applyAlignment="1" applyProtection="1">
      <alignment horizontal="center" vertical="center"/>
    </xf>
    <xf numFmtId="0" fontId="69" fillId="46" borderId="118" xfId="42" applyFont="1" applyFill="1" applyBorder="1" applyAlignment="1" applyProtection="1">
      <alignment horizontal="center" vertical="center"/>
    </xf>
    <xf numFmtId="0" fontId="55" fillId="47" borderId="190" xfId="42" applyFont="1" applyFill="1" applyBorder="1" applyAlignment="1" applyProtection="1">
      <alignment horizontal="center" vertical="center" wrapText="1"/>
    </xf>
    <xf numFmtId="0" fontId="22" fillId="0" borderId="31" xfId="42" applyFont="1" applyFill="1" applyBorder="1" applyAlignment="1" applyProtection="1">
      <alignment horizontal="center" vertical="center"/>
    </xf>
    <xf numFmtId="5" fontId="68" fillId="0" borderId="30" xfId="42" applyNumberFormat="1" applyFont="1" applyFill="1" applyBorder="1" applyAlignment="1" applyProtection="1">
      <alignment horizontal="center" vertical="center"/>
    </xf>
    <xf numFmtId="5" fontId="68" fillId="0" borderId="31" xfId="42" applyNumberFormat="1" applyFont="1" applyFill="1" applyBorder="1" applyAlignment="1" applyProtection="1">
      <alignment horizontal="center" vertical="center"/>
    </xf>
    <xf numFmtId="5" fontId="69" fillId="46" borderId="30" xfId="42" applyNumberFormat="1" applyFont="1" applyFill="1" applyBorder="1" applyAlignment="1" applyProtection="1">
      <alignment horizontal="center" vertical="center"/>
    </xf>
    <xf numFmtId="5" fontId="69" fillId="46" borderId="31" xfId="42" applyNumberFormat="1" applyFont="1" applyFill="1" applyBorder="1" applyAlignment="1" applyProtection="1">
      <alignment horizontal="center" vertical="center"/>
    </xf>
    <xf numFmtId="5" fontId="69" fillId="46" borderId="32" xfId="42" applyNumberFormat="1" applyFont="1" applyFill="1" applyBorder="1" applyAlignment="1" applyProtection="1">
      <alignment horizontal="center" vertical="center"/>
    </xf>
    <xf numFmtId="0" fontId="52" fillId="46" borderId="146" xfId="42" applyFont="1" applyFill="1" applyBorder="1" applyAlignment="1" applyProtection="1">
      <alignment horizontal="center" vertical="center" wrapText="1"/>
    </xf>
    <xf numFmtId="0" fontId="66" fillId="46" borderId="71" xfId="42" applyFont="1" applyFill="1" applyBorder="1" applyAlignment="1" applyProtection="1">
      <alignment horizontal="center" vertical="center" wrapText="1"/>
    </xf>
    <xf numFmtId="0" fontId="60" fillId="0" borderId="0" xfId="42" applyFont="1" applyFill="1" applyBorder="1" applyAlignment="1" applyProtection="1">
      <alignment horizontal="left"/>
    </xf>
    <xf numFmtId="0" fontId="69" fillId="46" borderId="53" xfId="0" applyFont="1" applyFill="1" applyBorder="1" applyAlignment="1">
      <alignment horizontal="center" vertical="center"/>
    </xf>
    <xf numFmtId="0" fontId="69" fillId="46" borderId="31" xfId="0" applyFont="1" applyFill="1" applyBorder="1" applyAlignment="1">
      <alignment horizontal="center" vertical="center"/>
    </xf>
    <xf numFmtId="0" fontId="69" fillId="46" borderId="33" xfId="0" applyFont="1" applyFill="1" applyBorder="1" applyAlignment="1">
      <alignment horizontal="center" vertical="center"/>
    </xf>
    <xf numFmtId="0" fontId="69" fillId="46" borderId="57" xfId="0" applyFont="1" applyFill="1" applyBorder="1" applyAlignment="1">
      <alignment horizontal="center" vertical="center"/>
    </xf>
    <xf numFmtId="0" fontId="69" fillId="46" borderId="19" xfId="0" applyFont="1" applyFill="1" applyBorder="1" applyAlignment="1">
      <alignment horizontal="center" vertical="center"/>
    </xf>
    <xf numFmtId="0" fontId="69" fillId="46" borderId="20" xfId="0" applyFont="1" applyFill="1" applyBorder="1" applyAlignment="1">
      <alignment horizontal="center" vertical="center"/>
    </xf>
    <xf numFmtId="0" fontId="69" fillId="46" borderId="18" xfId="0" applyFont="1" applyFill="1" applyBorder="1" applyAlignment="1">
      <alignment horizontal="center" vertical="center"/>
    </xf>
    <xf numFmtId="0" fontId="69" fillId="46" borderId="42" xfId="0" applyFont="1" applyFill="1" applyBorder="1" applyAlignment="1">
      <alignment horizontal="center" vertical="center"/>
    </xf>
    <xf numFmtId="0" fontId="69" fillId="46" borderId="55" xfId="0" applyFont="1" applyFill="1" applyBorder="1" applyAlignment="1">
      <alignment horizontal="center" vertical="center" textRotation="255" shrinkToFit="1"/>
    </xf>
    <xf numFmtId="0" fontId="69" fillId="46" borderId="21" xfId="0" applyFont="1" applyFill="1" applyBorder="1" applyAlignment="1">
      <alignment horizontal="center" vertical="center" textRotation="255" shrinkToFit="1"/>
    </xf>
    <xf numFmtId="0" fontId="69" fillId="46" borderId="56" xfId="0" applyFont="1" applyFill="1" applyBorder="1" applyAlignment="1">
      <alignment horizontal="center" vertical="center" textRotation="255" shrinkToFit="1"/>
    </xf>
    <xf numFmtId="0" fontId="69" fillId="46" borderId="39" xfId="0" applyFont="1" applyFill="1" applyBorder="1" applyAlignment="1">
      <alignment horizontal="center" vertical="center" textRotation="255" shrinkToFit="1"/>
    </xf>
    <xf numFmtId="0" fontId="69" fillId="46" borderId="126" xfId="0" applyFont="1" applyFill="1" applyBorder="1" applyAlignment="1">
      <alignment horizontal="center" vertical="center" wrapText="1"/>
    </xf>
    <xf numFmtId="0" fontId="69" fillId="46" borderId="43" xfId="0" applyFont="1" applyFill="1" applyBorder="1" applyAlignment="1">
      <alignment horizontal="center" vertical="center" wrapText="1"/>
    </xf>
    <xf numFmtId="0" fontId="69" fillId="46" borderId="130" xfId="0" applyFont="1" applyFill="1" applyBorder="1" applyAlignment="1">
      <alignment horizontal="center" vertical="center" wrapText="1"/>
    </xf>
    <xf numFmtId="0" fontId="69" fillId="46" borderId="37" xfId="0" applyFont="1" applyFill="1" applyBorder="1" applyAlignment="1">
      <alignment horizontal="center" vertical="center" wrapText="1"/>
    </xf>
    <xf numFmtId="179" fontId="53" fillId="47" borderId="30" xfId="42" applyNumberFormat="1" applyFont="1" applyFill="1" applyBorder="1" applyAlignment="1" applyProtection="1">
      <alignment horizontal="center" vertical="center" shrinkToFit="1"/>
    </xf>
    <xf numFmtId="179" fontId="53" fillId="47" borderId="31" xfId="42" applyNumberFormat="1" applyFont="1" applyFill="1" applyBorder="1" applyAlignment="1" applyProtection="1">
      <alignment horizontal="center" vertical="center" shrinkToFit="1"/>
    </xf>
    <xf numFmtId="179" fontId="53" fillId="47" borderId="32" xfId="42" applyNumberFormat="1" applyFont="1" applyFill="1" applyBorder="1" applyAlignment="1" applyProtection="1">
      <alignment horizontal="center" vertical="center" shrinkToFit="1"/>
    </xf>
    <xf numFmtId="0" fontId="22" fillId="46" borderId="58" xfId="42" applyFont="1" applyFill="1" applyBorder="1" applyAlignment="1" applyProtection="1">
      <alignment horizontal="center" vertical="center" wrapText="1"/>
    </xf>
    <xf numFmtId="0" fontId="86" fillId="46" borderId="84" xfId="42" applyFont="1" applyFill="1" applyBorder="1" applyAlignment="1" applyProtection="1">
      <alignment horizontal="center" vertical="center" wrapText="1"/>
    </xf>
    <xf numFmtId="0" fontId="52" fillId="46" borderId="157" xfId="42" applyFont="1" applyFill="1" applyBorder="1" applyAlignment="1" applyProtection="1">
      <alignment horizontal="center" vertical="center" shrinkToFit="1"/>
    </xf>
    <xf numFmtId="0" fontId="22" fillId="46" borderId="158" xfId="42" applyFill="1" applyBorder="1" applyAlignment="1" applyProtection="1">
      <alignment horizontal="center" vertical="center" shrinkToFit="1"/>
    </xf>
    <xf numFmtId="0" fontId="22" fillId="46" borderId="159" xfId="42" applyFill="1" applyBorder="1" applyAlignment="1" applyProtection="1">
      <alignment horizontal="center" vertical="center" shrinkToFit="1"/>
    </xf>
    <xf numFmtId="0" fontId="22" fillId="46" borderId="162" xfId="42" applyFill="1" applyBorder="1" applyAlignment="1" applyProtection="1">
      <alignment horizontal="center" vertical="center" shrinkToFit="1"/>
    </xf>
    <xf numFmtId="0" fontId="22" fillId="46" borderId="10" xfId="42" applyFont="1" applyFill="1" applyBorder="1" applyAlignment="1" applyProtection="1">
      <alignment horizontal="center" vertical="center"/>
    </xf>
    <xf numFmtId="0" fontId="22" fillId="46" borderId="0" xfId="42" applyFont="1" applyFill="1" applyBorder="1" applyAlignment="1" applyProtection="1">
      <alignment horizontal="center" vertical="center"/>
    </xf>
    <xf numFmtId="0" fontId="22" fillId="46" borderId="21" xfId="42" applyFont="1" applyFill="1" applyBorder="1" applyAlignment="1" applyProtection="1">
      <alignment horizontal="center" vertical="center"/>
    </xf>
    <xf numFmtId="0" fontId="55" fillId="46" borderId="124" xfId="42" applyFont="1" applyFill="1" applyBorder="1" applyAlignment="1" applyProtection="1">
      <alignment horizontal="center" vertical="center" wrapText="1"/>
    </xf>
    <xf numFmtId="0" fontId="55" fillId="46" borderId="46" xfId="42" applyFont="1" applyFill="1" applyBorder="1" applyAlignment="1" applyProtection="1">
      <alignment horizontal="center" vertical="center" wrapText="1"/>
    </xf>
    <xf numFmtId="0" fontId="55" fillId="46" borderId="125" xfId="42" applyFont="1" applyFill="1" applyBorder="1" applyAlignment="1" applyProtection="1">
      <alignment horizontal="center" vertical="center" wrapText="1"/>
    </xf>
    <xf numFmtId="0" fontId="55" fillId="46" borderId="55" xfId="42" applyFont="1" applyFill="1" applyBorder="1" applyAlignment="1" applyProtection="1">
      <alignment horizontal="center" vertical="center" wrapText="1"/>
    </xf>
    <xf numFmtId="0" fontId="55" fillId="46" borderId="0" xfId="42" applyFont="1" applyFill="1" applyBorder="1" applyAlignment="1" applyProtection="1">
      <alignment horizontal="center" vertical="center" wrapText="1"/>
    </xf>
    <xf numFmtId="0" fontId="55" fillId="46" borderId="21" xfId="42" applyFont="1" applyFill="1" applyBorder="1" applyAlignment="1" applyProtection="1">
      <alignment horizontal="center" vertical="center" wrapText="1"/>
    </xf>
    <xf numFmtId="0" fontId="55" fillId="46" borderId="56" xfId="42" applyFont="1" applyFill="1" applyBorder="1" applyAlignment="1" applyProtection="1">
      <alignment horizontal="center" vertical="center" wrapText="1"/>
    </xf>
    <xf numFmtId="0" fontId="55" fillId="46" borderId="38" xfId="42" applyFont="1" applyFill="1" applyBorder="1" applyAlignment="1" applyProtection="1">
      <alignment horizontal="center" vertical="center" wrapText="1"/>
    </xf>
    <xf numFmtId="0" fontId="55" fillId="46" borderId="39" xfId="42" applyFont="1" applyFill="1" applyBorder="1" applyAlignment="1" applyProtection="1">
      <alignment horizontal="center" vertical="center" wrapText="1"/>
    </xf>
    <xf numFmtId="0" fontId="55" fillId="47" borderId="31" xfId="56" applyFont="1" applyFill="1" applyBorder="1" applyAlignment="1" applyProtection="1">
      <alignment horizontal="center" vertical="center"/>
      <protection locked="0"/>
    </xf>
    <xf numFmtId="178" fontId="65" fillId="47" borderId="134" xfId="42" applyNumberFormat="1" applyFont="1" applyFill="1" applyBorder="1" applyAlignment="1" applyProtection="1">
      <alignment horizontal="center" vertical="center" justifyLastLine="1"/>
      <protection locked="0"/>
    </xf>
    <xf numFmtId="178" fontId="65" fillId="47" borderId="31" xfId="42" applyNumberFormat="1" applyFont="1" applyFill="1" applyBorder="1" applyAlignment="1" applyProtection="1">
      <alignment horizontal="center" vertical="center" justifyLastLine="1"/>
      <protection locked="0"/>
    </xf>
    <xf numFmtId="0" fontId="60" fillId="0" borderId="112" xfId="0" applyFont="1" applyBorder="1" applyAlignment="1">
      <alignment horizontal="left"/>
    </xf>
    <xf numFmtId="0" fontId="52" fillId="0" borderId="0" xfId="0" applyFont="1" applyBorder="1" applyAlignment="1">
      <alignment horizontal="center" vertical="center" textRotation="255" wrapText="1"/>
    </xf>
    <xf numFmtId="0" fontId="52" fillId="0" borderId="21" xfId="0" applyFont="1" applyBorder="1" applyAlignment="1">
      <alignment horizontal="center" vertical="center" textRotation="255" wrapText="1"/>
    </xf>
    <xf numFmtId="0" fontId="22" fillId="46" borderId="30" xfId="42" applyFill="1" applyBorder="1" applyAlignment="1" applyProtection="1">
      <alignment horizontal="center" vertical="center"/>
      <protection locked="0"/>
    </xf>
    <xf numFmtId="0" fontId="22" fillId="46" borderId="31" xfId="42" applyFill="1" applyBorder="1" applyAlignment="1" applyProtection="1">
      <alignment horizontal="center" vertical="center"/>
      <protection locked="0"/>
    </xf>
    <xf numFmtId="0" fontId="22" fillId="46" borderId="32" xfId="42" applyFill="1" applyBorder="1" applyAlignment="1" applyProtection="1">
      <alignment horizontal="center" vertical="center"/>
      <protection locked="0"/>
    </xf>
    <xf numFmtId="0" fontId="22" fillId="46" borderId="156" xfId="42" applyFill="1" applyBorder="1" applyAlignment="1" applyProtection="1">
      <alignment horizontal="center" vertical="center" shrinkToFit="1"/>
    </xf>
    <xf numFmtId="0" fontId="22" fillId="46" borderId="157" xfId="42" applyFill="1" applyBorder="1" applyAlignment="1" applyProtection="1">
      <alignment horizontal="center" vertical="center" shrinkToFit="1"/>
    </xf>
    <xf numFmtId="0" fontId="22" fillId="46" borderId="161" xfId="42" applyFill="1" applyBorder="1" applyAlignment="1" applyProtection="1">
      <alignment horizontal="center" vertical="center" shrinkToFit="1"/>
    </xf>
    <xf numFmtId="178" fontId="22" fillId="46" borderId="30" xfId="42" applyNumberFormat="1" applyFont="1" applyFill="1" applyBorder="1" applyAlignment="1" applyProtection="1">
      <alignment horizontal="center" vertical="center"/>
      <protection locked="0"/>
    </xf>
    <xf numFmtId="178" fontId="22" fillId="46" borderId="31" xfId="42" applyNumberFormat="1" applyFont="1" applyFill="1" applyBorder="1" applyAlignment="1" applyProtection="1">
      <alignment horizontal="center" vertical="center"/>
      <protection locked="0"/>
    </xf>
    <xf numFmtId="0" fontId="53" fillId="47" borderId="158" xfId="42" applyFont="1" applyFill="1" applyBorder="1" applyAlignment="1" applyProtection="1">
      <alignment horizontal="center" vertical="center"/>
      <protection locked="0"/>
    </xf>
    <xf numFmtId="0" fontId="53" fillId="47" borderId="159" xfId="42" applyFont="1" applyFill="1" applyBorder="1" applyAlignment="1" applyProtection="1">
      <alignment horizontal="center" vertical="center"/>
      <protection locked="0"/>
    </xf>
    <xf numFmtId="0" fontId="53" fillId="47" borderId="162" xfId="42" applyFont="1" applyFill="1" applyBorder="1" applyAlignment="1" applyProtection="1">
      <alignment horizontal="center" vertical="center"/>
      <protection locked="0"/>
    </xf>
    <xf numFmtId="178" fontId="53" fillId="47" borderId="31" xfId="42" applyNumberFormat="1" applyFont="1" applyFill="1" applyBorder="1" applyAlignment="1" applyProtection="1">
      <alignment horizontal="center" vertical="center"/>
      <protection locked="0"/>
    </xf>
    <xf numFmtId="178" fontId="53" fillId="47" borderId="32" xfId="42" applyNumberFormat="1" applyFont="1" applyFill="1" applyBorder="1" applyAlignment="1" applyProtection="1">
      <alignment horizontal="center" vertical="center"/>
      <protection locked="0"/>
    </xf>
    <xf numFmtId="0" fontId="22" fillId="47" borderId="187" xfId="42" applyNumberFormat="1" applyFill="1" applyBorder="1" applyAlignment="1" applyProtection="1">
      <alignment horizontal="center" vertical="center" shrinkToFit="1"/>
      <protection locked="0"/>
    </xf>
    <xf numFmtId="0" fontId="22" fillId="47" borderId="157" xfId="42" applyNumberFormat="1" applyFill="1" applyBorder="1" applyAlignment="1" applyProtection="1">
      <alignment horizontal="center" vertical="center" shrinkToFit="1"/>
      <protection locked="0"/>
    </xf>
    <xf numFmtId="0" fontId="22" fillId="47" borderId="161" xfId="42" applyNumberFormat="1" applyFill="1" applyBorder="1" applyAlignment="1" applyProtection="1">
      <alignment horizontal="center" vertical="center" shrinkToFit="1"/>
      <protection locked="0"/>
    </xf>
    <xf numFmtId="0" fontId="22" fillId="47" borderId="156" xfId="42" applyFont="1" applyFill="1" applyBorder="1" applyAlignment="1" applyProtection="1">
      <alignment horizontal="center" vertical="center" wrapText="1"/>
      <protection locked="0"/>
    </xf>
    <xf numFmtId="0" fontId="22" fillId="47" borderId="157" xfId="42" applyFont="1" applyFill="1" applyBorder="1" applyAlignment="1" applyProtection="1">
      <alignment horizontal="center" vertical="center" wrapText="1"/>
      <protection locked="0"/>
    </xf>
    <xf numFmtId="0" fontId="22" fillId="47" borderId="163" xfId="42" applyFont="1" applyFill="1" applyBorder="1" applyAlignment="1" applyProtection="1">
      <alignment horizontal="center" vertical="center" wrapText="1"/>
      <protection locked="0"/>
    </xf>
    <xf numFmtId="0" fontId="52" fillId="46" borderId="37" xfId="42" applyFont="1" applyFill="1" applyBorder="1" applyAlignment="1" applyProtection="1">
      <alignment horizontal="center" vertical="center" wrapText="1"/>
    </xf>
    <xf numFmtId="0" fontId="52" fillId="46" borderId="38" xfId="42" applyFont="1" applyFill="1" applyBorder="1" applyAlignment="1" applyProtection="1">
      <alignment horizontal="center" vertical="center" wrapText="1"/>
    </xf>
    <xf numFmtId="0" fontId="54" fillId="46" borderId="146" xfId="42" applyFont="1" applyFill="1" applyBorder="1" applyAlignment="1" applyProtection="1">
      <alignment horizontal="center" vertical="center" wrapText="1" shrinkToFit="1"/>
    </xf>
    <xf numFmtId="0" fontId="54" fillId="46" borderId="71" xfId="42" applyFont="1" applyFill="1" applyBorder="1" applyAlignment="1" applyProtection="1">
      <alignment horizontal="center" vertical="center" wrapText="1" shrinkToFit="1"/>
    </xf>
    <xf numFmtId="0" fontId="54" fillId="46" borderId="87" xfId="42" applyFont="1" applyFill="1" applyBorder="1" applyAlignment="1" applyProtection="1">
      <alignment horizontal="center" vertical="center" wrapText="1" shrinkToFit="1"/>
    </xf>
    <xf numFmtId="38" fontId="59" fillId="47" borderId="26" xfId="43" applyFont="1" applyFill="1" applyBorder="1" applyAlignment="1" applyProtection="1">
      <alignment horizontal="center" vertical="center" shrinkToFit="1"/>
      <protection locked="0"/>
    </xf>
    <xf numFmtId="38" fontId="59" fillId="47" borderId="71" xfId="43" applyFont="1" applyFill="1" applyBorder="1" applyAlignment="1" applyProtection="1">
      <alignment horizontal="center" vertical="center" shrinkToFit="1"/>
      <protection locked="0"/>
    </xf>
    <xf numFmtId="38" fontId="59" fillId="47" borderId="72" xfId="43" applyFont="1" applyFill="1" applyBorder="1" applyAlignment="1" applyProtection="1">
      <alignment horizontal="center" vertical="center" shrinkToFit="1"/>
      <protection locked="0"/>
    </xf>
    <xf numFmtId="0" fontId="95" fillId="0" borderId="38" xfId="0" applyFont="1" applyFill="1" applyBorder="1" applyAlignment="1" applyProtection="1">
      <alignment horizontal="center" shrinkToFit="1"/>
    </xf>
    <xf numFmtId="38" fontId="22" fillId="47" borderId="134" xfId="43" applyFont="1" applyFill="1" applyBorder="1" applyAlignment="1" applyProtection="1">
      <alignment horizontal="center" vertical="center" shrinkToFit="1"/>
      <protection locked="0"/>
    </xf>
    <xf numFmtId="38" fontId="22" fillId="47" borderId="31" xfId="43" applyFont="1" applyFill="1" applyBorder="1" applyAlignment="1" applyProtection="1">
      <alignment horizontal="center" vertical="center" shrinkToFit="1"/>
      <protection locked="0"/>
    </xf>
    <xf numFmtId="38" fontId="22" fillId="47" borderId="32" xfId="43" applyFont="1" applyFill="1" applyBorder="1" applyAlignment="1" applyProtection="1">
      <alignment horizontal="center" vertical="center" shrinkToFit="1"/>
      <protection locked="0"/>
    </xf>
    <xf numFmtId="0" fontId="94" fillId="0" borderId="112" xfId="0" applyFont="1" applyFill="1" applyBorder="1" applyAlignment="1" applyProtection="1">
      <alignment horizontal="center"/>
    </xf>
    <xf numFmtId="178" fontId="22" fillId="0" borderId="18" xfId="42" applyNumberFormat="1" applyFont="1" applyFill="1" applyBorder="1" applyAlignment="1" applyProtection="1">
      <alignment horizontal="center" vertical="center"/>
      <protection locked="0"/>
    </xf>
    <xf numFmtId="178" fontId="22" fillId="0" borderId="19" xfId="42" applyNumberFormat="1" applyFont="1" applyFill="1" applyBorder="1" applyAlignment="1" applyProtection="1">
      <alignment horizontal="center" vertical="center"/>
      <protection locked="0"/>
    </xf>
    <xf numFmtId="178" fontId="22" fillId="0" borderId="42" xfId="42" applyNumberFormat="1" applyFont="1" applyFill="1" applyBorder="1" applyAlignment="1" applyProtection="1">
      <alignment horizontal="center" vertical="center"/>
      <protection locked="0"/>
    </xf>
    <xf numFmtId="0" fontId="69" fillId="47" borderId="178" xfId="42" applyFont="1" applyFill="1" applyBorder="1" applyAlignment="1" applyProtection="1">
      <alignment horizontal="center" vertical="center" wrapText="1" shrinkToFit="1"/>
      <protection locked="0"/>
    </xf>
    <xf numFmtId="0" fontId="69" fillId="47" borderId="166" xfId="42" applyFont="1" applyFill="1" applyBorder="1" applyAlignment="1" applyProtection="1">
      <alignment horizontal="center" vertical="center" wrapText="1" shrinkToFit="1"/>
      <protection locked="0"/>
    </xf>
    <xf numFmtId="0" fontId="69" fillId="47" borderId="176" xfId="42" applyFont="1" applyFill="1" applyBorder="1" applyAlignment="1" applyProtection="1">
      <alignment horizontal="center" vertical="center" wrapText="1" shrinkToFit="1"/>
      <protection locked="0"/>
    </xf>
    <xf numFmtId="0" fontId="0" fillId="0" borderId="137" xfId="0" applyBorder="1" applyAlignment="1">
      <alignment horizontal="center" vertical="center"/>
    </xf>
    <xf numFmtId="0" fontId="0" fillId="0" borderId="65" xfId="0" applyBorder="1" applyAlignment="1">
      <alignment horizontal="center" vertical="center"/>
    </xf>
    <xf numFmtId="0" fontId="0" fillId="0" borderId="138" xfId="0" applyBorder="1" applyAlignment="1">
      <alignment horizontal="center" vertical="center"/>
    </xf>
    <xf numFmtId="38" fontId="74" fillId="47" borderId="157" xfId="43" applyFont="1" applyFill="1" applyBorder="1" applyAlignment="1" applyProtection="1">
      <alignment horizontal="center" vertical="center" shrinkToFit="1"/>
      <protection locked="0"/>
    </xf>
    <xf numFmtId="38" fontId="74" fillId="47" borderId="173" xfId="43" applyFont="1" applyFill="1" applyBorder="1" applyAlignment="1" applyProtection="1">
      <alignment horizontal="center" vertical="center" shrinkToFit="1"/>
      <protection locked="0"/>
    </xf>
    <xf numFmtId="0" fontId="22" fillId="46" borderId="58" xfId="42" applyFill="1" applyBorder="1" applyAlignment="1" applyProtection="1">
      <alignment horizontal="center" vertical="center"/>
    </xf>
    <xf numFmtId="0" fontId="22" fillId="46" borderId="84" xfId="42" applyFill="1" applyBorder="1" applyAlignment="1" applyProtection="1">
      <alignment horizontal="center" vertical="center"/>
    </xf>
    <xf numFmtId="0" fontId="22" fillId="46" borderId="85" xfId="42" applyFill="1" applyBorder="1" applyAlignment="1" applyProtection="1">
      <alignment horizontal="center" vertical="center"/>
    </xf>
    <xf numFmtId="0" fontId="22" fillId="46" borderId="56" xfId="42" applyFill="1" applyBorder="1" applyAlignment="1" applyProtection="1">
      <alignment horizontal="center" vertical="center"/>
    </xf>
    <xf numFmtId="0" fontId="22" fillId="46" borderId="38" xfId="42" applyFill="1" applyBorder="1" applyAlignment="1" applyProtection="1">
      <alignment horizontal="center" vertical="center"/>
    </xf>
    <xf numFmtId="0" fontId="22" fillId="46" borderId="39" xfId="42" applyFill="1" applyBorder="1" applyAlignment="1" applyProtection="1">
      <alignment horizontal="center" vertical="center"/>
    </xf>
    <xf numFmtId="0" fontId="53" fillId="0" borderId="38" xfId="0" applyFont="1" applyBorder="1" applyAlignment="1" applyProtection="1">
      <alignment horizontal="center" vertical="center"/>
      <protection locked="0"/>
    </xf>
    <xf numFmtId="0" fontId="22" fillId="46" borderId="117" xfId="42" applyFill="1" applyBorder="1" applyAlignment="1" applyProtection="1">
      <alignment horizontal="center" vertical="center"/>
    </xf>
    <xf numFmtId="0" fontId="22" fillId="46" borderId="118" xfId="42" applyFill="1" applyBorder="1" applyAlignment="1" applyProtection="1">
      <alignment horizontal="center" vertical="center"/>
    </xf>
    <xf numFmtId="0" fontId="65" fillId="47" borderId="31" xfId="42" applyFont="1" applyFill="1" applyBorder="1" applyAlignment="1" applyProtection="1">
      <alignment horizontal="center" vertical="center"/>
      <protection locked="0"/>
    </xf>
    <xf numFmtId="0" fontId="55" fillId="47" borderId="30" xfId="42" applyFont="1" applyFill="1" applyBorder="1" applyAlignment="1" applyProtection="1">
      <alignment horizontal="center" vertical="center"/>
    </xf>
    <xf numFmtId="0" fontId="55" fillId="47" borderId="149" xfId="42" applyFont="1" applyFill="1" applyBorder="1" applyAlignment="1" applyProtection="1">
      <alignment horizontal="center" vertical="center"/>
    </xf>
    <xf numFmtId="0" fontId="22" fillId="46" borderId="53" xfId="42" applyFill="1" applyBorder="1" applyAlignment="1" applyProtection="1">
      <alignment horizontal="center" vertical="center" shrinkToFit="1"/>
    </xf>
    <xf numFmtId="0" fontId="22" fillId="46" borderId="31" xfId="42" applyFill="1" applyBorder="1" applyAlignment="1" applyProtection="1">
      <alignment horizontal="center" vertical="center" shrinkToFit="1"/>
    </xf>
    <xf numFmtId="0" fontId="22" fillId="46" borderId="32" xfId="42" applyFill="1" applyBorder="1" applyAlignment="1" applyProtection="1">
      <alignment horizontal="center" vertical="center" shrinkToFit="1"/>
    </xf>
    <xf numFmtId="38" fontId="59" fillId="47" borderId="30" xfId="43" applyFont="1" applyFill="1" applyBorder="1" applyAlignment="1" applyProtection="1">
      <alignment horizontal="center" vertical="center"/>
      <protection locked="0"/>
    </xf>
    <xf numFmtId="38" fontId="59" fillId="47" borderId="31" xfId="43" applyFont="1" applyFill="1" applyBorder="1" applyAlignment="1" applyProtection="1">
      <alignment horizontal="center" vertical="center"/>
      <protection locked="0"/>
    </xf>
    <xf numFmtId="0" fontId="22" fillId="46" borderId="30" xfId="42" applyFill="1" applyBorder="1" applyAlignment="1" applyProtection="1">
      <alignment horizontal="center" vertical="center"/>
    </xf>
    <xf numFmtId="0" fontId="22" fillId="46" borderId="31" xfId="42" applyFill="1" applyBorder="1" applyAlignment="1" applyProtection="1">
      <alignment horizontal="center" vertical="center"/>
    </xf>
    <xf numFmtId="0" fontId="22" fillId="46" borderId="32" xfId="42" applyFill="1" applyBorder="1" applyAlignment="1" applyProtection="1">
      <alignment horizontal="center" vertical="center"/>
    </xf>
    <xf numFmtId="0" fontId="52" fillId="46" borderId="10" xfId="42" applyFont="1" applyFill="1" applyBorder="1" applyAlignment="1" applyProtection="1">
      <alignment horizontal="center" vertical="center" wrapText="1"/>
    </xf>
    <xf numFmtId="0" fontId="52" fillId="46" borderId="0" xfId="42" applyFont="1" applyFill="1" applyBorder="1" applyAlignment="1" applyProtection="1">
      <alignment horizontal="center" vertical="center" wrapTex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122" xfId="0" applyBorder="1" applyAlignment="1">
      <alignment horizontal="center" vertical="center"/>
    </xf>
    <xf numFmtId="38" fontId="69" fillId="47" borderId="187" xfId="43" applyFont="1" applyFill="1" applyBorder="1" applyAlignment="1" applyProtection="1">
      <alignment horizontal="left" vertical="center" shrinkToFit="1"/>
      <protection locked="0"/>
    </xf>
    <xf numFmtId="38" fontId="69" fillId="47" borderId="157" xfId="43" applyFont="1" applyFill="1" applyBorder="1" applyAlignment="1" applyProtection="1">
      <alignment horizontal="left" vertical="center" shrinkToFit="1"/>
      <protection locked="0"/>
    </xf>
    <xf numFmtId="0" fontId="22" fillId="47" borderId="188" xfId="42" applyFill="1" applyBorder="1" applyAlignment="1" applyProtection="1">
      <alignment horizontal="left" vertical="center"/>
      <protection locked="0"/>
    </xf>
    <xf numFmtId="0" fontId="22" fillId="47" borderId="179" xfId="42" applyFill="1" applyBorder="1" applyAlignment="1" applyProtection="1">
      <alignment horizontal="left" vertical="center"/>
      <protection locked="0"/>
    </xf>
    <xf numFmtId="0" fontId="22" fillId="47" borderId="175" xfId="42" applyFill="1" applyBorder="1" applyAlignment="1" applyProtection="1">
      <alignment horizontal="left" vertical="center"/>
      <protection locked="0"/>
    </xf>
    <xf numFmtId="0" fontId="0" fillId="46" borderId="111" xfId="0" applyFill="1" applyBorder="1" applyAlignment="1">
      <alignment horizontal="center" vertical="center"/>
    </xf>
    <xf numFmtId="0" fontId="0" fillId="46" borderId="113" xfId="0" applyFill="1" applyBorder="1" applyAlignment="1">
      <alignment horizontal="center" vertical="center"/>
    </xf>
    <xf numFmtId="0" fontId="69" fillId="46" borderId="114" xfId="0" applyFont="1" applyFill="1" applyBorder="1" applyAlignment="1">
      <alignment horizontal="center" vertical="center"/>
    </xf>
    <xf numFmtId="0" fontId="69" fillId="46" borderId="115" xfId="0" applyFont="1" applyFill="1" applyBorder="1" applyAlignment="1">
      <alignment horizontal="center" vertical="center"/>
    </xf>
    <xf numFmtId="0" fontId="91" fillId="47" borderId="116" xfId="0" applyFont="1" applyFill="1" applyBorder="1" applyAlignment="1" applyProtection="1">
      <alignment horizontal="center" vertical="center"/>
      <protection locked="0"/>
    </xf>
    <xf numFmtId="0" fontId="91" fillId="47" borderId="112" xfId="0" applyFont="1" applyFill="1" applyBorder="1" applyAlignment="1" applyProtection="1">
      <alignment horizontal="center" vertical="center"/>
      <protection locked="0"/>
    </xf>
    <xf numFmtId="0" fontId="91" fillId="47" borderId="113" xfId="0" applyFont="1" applyFill="1" applyBorder="1" applyAlignment="1" applyProtection="1">
      <alignment horizontal="center" vertical="center"/>
      <protection locked="0"/>
    </xf>
    <xf numFmtId="0" fontId="0" fillId="0" borderId="111" xfId="0" applyBorder="1" applyAlignment="1" applyProtection="1">
      <alignment horizontal="center" vertical="center" wrapText="1"/>
      <protection locked="0"/>
    </xf>
    <xf numFmtId="0" fontId="0" fillId="0" borderId="112" xfId="0" applyBorder="1" applyAlignment="1" applyProtection="1">
      <alignment horizontal="center" vertical="center" wrapText="1"/>
      <protection locked="0"/>
    </xf>
    <xf numFmtId="0" fontId="0" fillId="0" borderId="113" xfId="0" applyBorder="1" applyAlignment="1" applyProtection="1">
      <alignment horizontal="center" vertical="center" wrapText="1"/>
      <protection locked="0"/>
    </xf>
    <xf numFmtId="0" fontId="57" fillId="0" borderId="0" xfId="0" applyFont="1" applyAlignment="1">
      <alignment horizontal="center" vertical="center"/>
    </xf>
    <xf numFmtId="0" fontId="57" fillId="0" borderId="48" xfId="0" applyFont="1" applyBorder="1" applyAlignment="1">
      <alignment horizontal="center" vertical="center"/>
    </xf>
    <xf numFmtId="0" fontId="0" fillId="47" borderId="150" xfId="0" applyFill="1" applyBorder="1" applyAlignment="1">
      <alignment horizontal="center" vertical="center" shrinkToFit="1"/>
    </xf>
    <xf numFmtId="0" fontId="0" fillId="47" borderId="159" xfId="0" applyFill="1" applyBorder="1" applyAlignment="1">
      <alignment horizontal="center" vertical="center" shrinkToFit="1"/>
    </xf>
    <xf numFmtId="0" fontId="0" fillId="47" borderId="162" xfId="0" applyFill="1" applyBorder="1" applyAlignment="1">
      <alignment horizontal="center" vertical="center" shrinkToFit="1"/>
    </xf>
    <xf numFmtId="0" fontId="98" fillId="48" borderId="158" xfId="0" applyFont="1" applyFill="1" applyBorder="1" applyAlignment="1">
      <alignment horizontal="center" vertical="center"/>
    </xf>
    <xf numFmtId="0" fontId="98" fillId="48" borderId="159" xfId="0" applyFont="1" applyFill="1" applyBorder="1" applyAlignment="1">
      <alignment horizontal="center" vertical="center"/>
    </xf>
    <xf numFmtId="0" fontId="98" fillId="48" borderId="162" xfId="0" applyFont="1" applyFill="1" applyBorder="1" applyAlignment="1">
      <alignment horizontal="center" vertical="center"/>
    </xf>
    <xf numFmtId="0" fontId="0" fillId="42" borderId="158" xfId="0" applyFill="1" applyBorder="1" applyAlignment="1">
      <alignment horizontal="center" vertical="center"/>
    </xf>
    <xf numFmtId="0" fontId="0" fillId="42" borderId="159" xfId="0" applyFill="1" applyBorder="1" applyAlignment="1">
      <alignment horizontal="center" vertical="center"/>
    </xf>
    <xf numFmtId="0" fontId="0" fillId="42" borderId="160" xfId="0" applyFill="1" applyBorder="1" applyAlignment="1">
      <alignment horizontal="center" vertical="center"/>
    </xf>
    <xf numFmtId="0" fontId="88" fillId="0" borderId="0" xfId="0" applyFont="1" applyAlignment="1">
      <alignment horizontal="left"/>
    </xf>
    <xf numFmtId="0" fontId="55" fillId="0" borderId="0" xfId="0" applyFont="1" applyAlignment="1" applyProtection="1">
      <alignment horizontal="center"/>
      <protection locked="0"/>
    </xf>
    <xf numFmtId="0" fontId="58" fillId="0" borderId="112" xfId="0" applyFont="1" applyBorder="1" applyAlignment="1">
      <alignment horizontal="center" vertical="center" shrinkToFit="1"/>
    </xf>
    <xf numFmtId="0" fontId="58" fillId="0" borderId="113" xfId="0" applyFont="1" applyBorder="1" applyAlignment="1">
      <alignment horizontal="center" vertical="center" shrinkToFit="1"/>
    </xf>
    <xf numFmtId="0" fontId="69" fillId="46" borderId="32" xfId="0" applyFont="1" applyFill="1" applyBorder="1" applyAlignment="1">
      <alignment horizontal="center" vertical="center"/>
    </xf>
    <xf numFmtId="0" fontId="69" fillId="46" borderId="30" xfId="0" applyFont="1" applyFill="1" applyBorder="1" applyAlignment="1">
      <alignment horizontal="center" vertical="center"/>
    </xf>
    <xf numFmtId="0" fontId="0" fillId="46" borderId="117" xfId="0" applyFill="1" applyBorder="1" applyAlignment="1">
      <alignment horizontal="center" vertical="center"/>
    </xf>
    <xf numFmtId="0" fontId="0" fillId="46" borderId="118" xfId="0" applyFill="1" applyBorder="1" applyAlignment="1">
      <alignment horizontal="center" vertical="center"/>
    </xf>
    <xf numFmtId="0" fontId="0" fillId="46" borderId="119" xfId="0" applyFill="1" applyBorder="1" applyAlignment="1">
      <alignment horizontal="center" vertical="center"/>
    </xf>
    <xf numFmtId="0" fontId="0" fillId="46" borderId="177" xfId="0" applyFill="1" applyBorder="1" applyAlignment="1">
      <alignment horizontal="center" vertical="center"/>
    </xf>
    <xf numFmtId="0" fontId="0" fillId="0" borderId="54"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52" fillId="46" borderId="119" xfId="42" applyFont="1" applyFill="1" applyBorder="1" applyAlignment="1" applyProtection="1">
      <alignment horizontal="center" vertical="center" wrapText="1"/>
    </xf>
    <xf numFmtId="0" fontId="52" fillId="46" borderId="120" xfId="42" applyFont="1" applyFill="1" applyBorder="1" applyAlignment="1" applyProtection="1">
      <alignment horizontal="center" vertical="center" wrapText="1"/>
    </xf>
    <xf numFmtId="0" fontId="0" fillId="0" borderId="156" xfId="0" applyBorder="1" applyAlignment="1">
      <alignment horizontal="center" vertical="center" shrinkToFit="1"/>
    </xf>
    <xf numFmtId="0" fontId="0" fillId="0" borderId="157" xfId="0" applyBorder="1" applyAlignment="1">
      <alignment horizontal="center" vertical="center" shrinkToFit="1"/>
    </xf>
    <xf numFmtId="0" fontId="0" fillId="0" borderId="161" xfId="0" applyBorder="1" applyAlignment="1">
      <alignment horizontal="center" vertical="center" shrinkToFit="1"/>
    </xf>
    <xf numFmtId="0" fontId="0" fillId="0" borderId="178" xfId="0" applyBorder="1" applyAlignment="1">
      <alignment horizontal="center" vertical="center"/>
    </xf>
    <xf numFmtId="0" fontId="0" fillId="0" borderId="166" xfId="0" applyBorder="1" applyAlignment="1">
      <alignment horizontal="center" vertical="center"/>
    </xf>
    <xf numFmtId="0" fontId="0" fillId="0" borderId="189"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49" fontId="59" fillId="47" borderId="156" xfId="42" quotePrefix="1" applyNumberFormat="1" applyFont="1" applyFill="1" applyBorder="1" applyAlignment="1" applyProtection="1">
      <alignment horizontal="center" vertical="center"/>
      <protection locked="0"/>
    </xf>
    <xf numFmtId="49" fontId="59" fillId="47" borderId="157" xfId="42" quotePrefix="1" applyNumberFormat="1" applyFont="1" applyFill="1" applyBorder="1" applyAlignment="1" applyProtection="1">
      <alignment horizontal="center" vertical="center"/>
      <protection locked="0"/>
    </xf>
    <xf numFmtId="49" fontId="59" fillId="47" borderId="161" xfId="42" quotePrefix="1" applyNumberFormat="1" applyFont="1" applyFill="1" applyBorder="1" applyAlignment="1" applyProtection="1">
      <alignment horizontal="center" vertical="center"/>
      <protection locked="0"/>
    </xf>
    <xf numFmtId="0" fontId="55" fillId="47" borderId="156" xfId="42" applyFont="1" applyFill="1" applyBorder="1" applyAlignment="1" applyProtection="1">
      <alignment horizontal="center" vertical="center" shrinkToFit="1"/>
      <protection locked="0"/>
    </xf>
    <xf numFmtId="0" fontId="55" fillId="47" borderId="157" xfId="42" applyFont="1" applyFill="1" applyBorder="1" applyAlignment="1" applyProtection="1">
      <alignment horizontal="center" vertical="center" shrinkToFit="1"/>
      <protection locked="0"/>
    </xf>
    <xf numFmtId="0" fontId="55" fillId="47" borderId="161" xfId="42" applyFont="1" applyFill="1" applyBorder="1" applyAlignment="1" applyProtection="1">
      <alignment horizontal="center" vertical="center" shrinkToFit="1"/>
      <protection locked="0"/>
    </xf>
    <xf numFmtId="0" fontId="53" fillId="47" borderId="30" xfId="42" applyFont="1" applyFill="1" applyBorder="1" applyAlignment="1" applyProtection="1">
      <alignment horizontal="center" vertical="center" shrinkToFit="1"/>
      <protection locked="0"/>
    </xf>
    <xf numFmtId="0" fontId="53" fillId="47" borderId="31" xfId="42" applyFont="1" applyFill="1" applyBorder="1" applyAlignment="1" applyProtection="1">
      <alignment horizontal="center" vertical="center" shrinkToFit="1"/>
      <protection locked="0"/>
    </xf>
    <xf numFmtId="0" fontId="53" fillId="47" borderId="32" xfId="42" applyFont="1" applyFill="1" applyBorder="1" applyAlignment="1" applyProtection="1">
      <alignment horizontal="center" vertical="center" shrinkToFit="1"/>
      <protection locked="0"/>
    </xf>
    <xf numFmtId="0" fontId="22" fillId="46" borderId="158" xfId="42" applyFont="1" applyFill="1" applyBorder="1" applyAlignment="1" applyProtection="1">
      <alignment horizontal="center" vertical="center"/>
    </xf>
    <xf numFmtId="0" fontId="22" fillId="46" borderId="159" xfId="42" applyFont="1" applyFill="1" applyBorder="1" applyAlignment="1" applyProtection="1">
      <alignment horizontal="center" vertical="center"/>
    </xf>
    <xf numFmtId="0" fontId="22" fillId="46" borderId="162" xfId="42" applyFont="1" applyFill="1" applyBorder="1" applyAlignment="1" applyProtection="1">
      <alignment horizontal="center" vertical="center"/>
    </xf>
    <xf numFmtId="0" fontId="52" fillId="46" borderId="53" xfId="0" applyFont="1" applyFill="1" applyBorder="1" applyAlignment="1">
      <alignment horizontal="center" vertical="center" wrapText="1"/>
    </xf>
    <xf numFmtId="0" fontId="52" fillId="46" borderId="31" xfId="0" applyFont="1" applyFill="1" applyBorder="1" applyAlignment="1">
      <alignment horizontal="center" vertical="center" wrapText="1"/>
    </xf>
    <xf numFmtId="0" fontId="52" fillId="46" borderId="32" xfId="0" applyFont="1" applyFill="1" applyBorder="1" applyAlignment="1">
      <alignment horizontal="center" vertical="center" wrapText="1"/>
    </xf>
    <xf numFmtId="0" fontId="69" fillId="46" borderId="118" xfId="0" applyFont="1" applyFill="1" applyBorder="1" applyAlignment="1">
      <alignment horizontal="center" vertical="center" shrinkToFit="1"/>
    </xf>
    <xf numFmtId="0" fontId="69" fillId="46" borderId="30" xfId="0" applyFont="1" applyFill="1" applyBorder="1" applyAlignment="1">
      <alignment horizontal="center" vertical="center" wrapText="1"/>
    </xf>
    <xf numFmtId="0" fontId="69" fillId="46" borderId="31" xfId="0" applyFont="1" applyFill="1" applyBorder="1" applyAlignment="1">
      <alignment horizontal="center" vertical="center" wrapText="1"/>
    </xf>
    <xf numFmtId="0" fontId="69" fillId="46" borderId="32" xfId="0" applyFont="1" applyFill="1" applyBorder="1" applyAlignment="1">
      <alignment horizontal="center" vertical="center" wrapText="1"/>
    </xf>
    <xf numFmtId="0" fontId="52" fillId="46" borderId="30" xfId="42" applyFont="1" applyFill="1" applyBorder="1" applyAlignment="1" applyProtection="1">
      <alignment horizontal="center" vertical="center" wrapText="1"/>
    </xf>
    <xf numFmtId="0" fontId="52" fillId="46" borderId="31" xfId="42" applyFont="1" applyFill="1" applyBorder="1" applyAlignment="1" applyProtection="1">
      <alignment horizontal="center" vertical="center" wrapText="1"/>
    </xf>
    <xf numFmtId="0" fontId="52" fillId="46" borderId="32" xfId="42" applyFont="1" applyFill="1" applyBorder="1" applyAlignment="1" applyProtection="1">
      <alignment horizontal="center" vertical="center" wrapText="1"/>
    </xf>
    <xf numFmtId="0" fontId="52" fillId="46" borderId="156" xfId="42" applyFont="1" applyFill="1" applyBorder="1" applyAlignment="1" applyProtection="1">
      <alignment horizontal="center" vertical="center" wrapText="1"/>
    </xf>
    <xf numFmtId="0" fontId="52" fillId="46" borderId="157" xfId="42" applyFont="1" applyFill="1" applyBorder="1" applyAlignment="1" applyProtection="1">
      <alignment horizontal="center" vertical="center" wrapText="1"/>
    </xf>
    <xf numFmtId="0" fontId="52" fillId="46" borderId="161" xfId="42" applyFont="1" applyFill="1" applyBorder="1" applyAlignment="1" applyProtection="1">
      <alignment horizontal="center" vertical="center" wrapText="1"/>
    </xf>
    <xf numFmtId="0" fontId="22" fillId="47" borderId="157" xfId="42" applyFont="1" applyFill="1" applyBorder="1" applyAlignment="1" applyProtection="1">
      <alignment horizontal="center" vertical="center" wrapText="1" shrinkToFit="1"/>
      <protection locked="0"/>
    </xf>
    <xf numFmtId="0" fontId="22" fillId="47" borderId="156" xfId="42" applyFont="1" applyFill="1" applyBorder="1" applyAlignment="1" applyProtection="1">
      <alignment horizontal="center" vertical="center" shrinkToFit="1"/>
      <protection locked="0"/>
    </xf>
    <xf numFmtId="0" fontId="22" fillId="47" borderId="157" xfId="42" applyFont="1" applyFill="1" applyBorder="1" applyAlignment="1" applyProtection="1">
      <alignment horizontal="center" vertical="center" shrinkToFit="1"/>
      <protection locked="0"/>
    </xf>
    <xf numFmtId="0" fontId="22" fillId="47" borderId="159" xfId="42" applyFill="1" applyBorder="1" applyAlignment="1" applyProtection="1">
      <alignment horizontal="center" vertical="center" shrinkToFit="1"/>
      <protection locked="0"/>
    </xf>
    <xf numFmtId="0" fontId="55" fillId="47" borderId="30" xfId="42" applyFont="1" applyFill="1" applyBorder="1" applyAlignment="1" applyProtection="1">
      <alignment horizontal="center" vertical="center" shrinkToFit="1"/>
      <protection locked="0"/>
    </xf>
    <xf numFmtId="0" fontId="55" fillId="47" borderId="31" xfId="42" applyFont="1" applyFill="1" applyBorder="1" applyAlignment="1" applyProtection="1">
      <alignment horizontal="center" vertical="center" shrinkToFit="1"/>
      <protection locked="0"/>
    </xf>
    <xf numFmtId="0" fontId="55" fillId="47" borderId="33" xfId="42" applyFont="1" applyFill="1" applyBorder="1" applyAlignment="1" applyProtection="1">
      <alignment horizontal="center" vertical="center" shrinkToFit="1"/>
      <protection locked="0"/>
    </xf>
    <xf numFmtId="0" fontId="92" fillId="46" borderId="55" xfId="0" applyFont="1" applyFill="1" applyBorder="1" applyAlignment="1">
      <alignment horizontal="center" vertical="center" shrinkToFit="1"/>
    </xf>
    <xf numFmtId="0" fontId="92" fillId="46" borderId="0" xfId="0" applyFont="1" applyFill="1" applyBorder="1" applyAlignment="1">
      <alignment horizontal="center" vertical="center" shrinkToFit="1"/>
    </xf>
    <xf numFmtId="0" fontId="22" fillId="47" borderId="43" xfId="42" applyFill="1" applyBorder="1" applyAlignment="1" applyProtection="1">
      <alignment horizontal="left" vertical="center"/>
      <protection locked="0"/>
    </xf>
    <xf numFmtId="0" fontId="22" fillId="47" borderId="44" xfId="42" applyFill="1" applyBorder="1" applyAlignment="1" applyProtection="1">
      <alignment horizontal="left" vertical="center"/>
      <protection locked="0"/>
    </xf>
    <xf numFmtId="0" fontId="22" fillId="47" borderId="45" xfId="42" applyFill="1" applyBorder="1" applyAlignment="1" applyProtection="1">
      <alignment horizontal="left" vertical="center"/>
      <protection locked="0"/>
    </xf>
    <xf numFmtId="0" fontId="18" fillId="35" borderId="79" xfId="0" applyFont="1" applyFill="1" applyBorder="1" applyAlignment="1" applyProtection="1">
      <alignment vertical="center" wrapText="1"/>
    </xf>
    <xf numFmtId="0" fontId="31" fillId="35" borderId="61" xfId="0" applyNumberFormat="1" applyFont="1" applyFill="1" applyBorder="1" applyAlignment="1" applyProtection="1">
      <alignment horizontal="center" vertical="center" wrapText="1"/>
    </xf>
    <xf numFmtId="0" fontId="31" fillId="35" borderId="71" xfId="0" applyNumberFormat="1" applyFont="1" applyFill="1" applyBorder="1" applyAlignment="1" applyProtection="1">
      <alignment horizontal="center" vertical="center" wrapText="1"/>
    </xf>
    <xf numFmtId="0" fontId="31" fillId="35" borderId="87" xfId="0" applyNumberFormat="1" applyFont="1" applyFill="1" applyBorder="1" applyAlignment="1" applyProtection="1">
      <alignment horizontal="center" vertical="center" wrapText="1"/>
    </xf>
    <xf numFmtId="0" fontId="33" fillId="34" borderId="71" xfId="0" applyFont="1" applyFill="1" applyBorder="1" applyAlignment="1" applyProtection="1">
      <alignment horizontal="left" vertical="center" wrapText="1"/>
    </xf>
    <xf numFmtId="0" fontId="33" fillId="34" borderId="73"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xf>
    <xf numFmtId="0" fontId="48" fillId="0" borderId="26" xfId="0" applyFont="1" applyFill="1" applyBorder="1" applyAlignment="1" applyProtection="1">
      <alignment horizontal="left" vertical="center" wrapText="1"/>
    </xf>
    <xf numFmtId="0" fontId="48" fillId="0" borderId="71" xfId="0" applyFont="1" applyFill="1" applyBorder="1" applyAlignment="1" applyProtection="1">
      <alignment horizontal="left" vertical="center" wrapText="1"/>
    </xf>
    <xf numFmtId="0" fontId="48" fillId="0" borderId="87"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1" xfId="0" applyFont="1" applyFill="1" applyBorder="1" applyAlignment="1" applyProtection="1">
      <alignment horizontal="center"/>
    </xf>
    <xf numFmtId="0" fontId="33" fillId="0" borderId="87"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43" borderId="58" xfId="0" applyFont="1" applyFill="1" applyBorder="1" applyAlignment="1" applyProtection="1">
      <alignment horizontal="center" vertical="center" wrapText="1"/>
    </xf>
    <xf numFmtId="0" fontId="33" fillId="43" borderId="16" xfId="0" applyFont="1" applyFill="1" applyBorder="1" applyAlignment="1" applyProtection="1">
      <alignment horizontal="center" vertical="center" wrapText="1"/>
    </xf>
    <xf numFmtId="0" fontId="33" fillId="43" borderId="17" xfId="0" applyFont="1" applyFill="1" applyBorder="1" applyAlignment="1" applyProtection="1">
      <alignment horizontal="center" vertical="center" wrapText="1"/>
    </xf>
    <xf numFmtId="0" fontId="33" fillId="43" borderId="57" xfId="0" applyFont="1" applyFill="1" applyBorder="1" applyAlignment="1" applyProtection="1">
      <alignment horizontal="center" vertical="center" wrapText="1"/>
    </xf>
    <xf numFmtId="0" fontId="33" fillId="43" borderId="19" xfId="0" applyFont="1" applyFill="1" applyBorder="1" applyAlignment="1" applyProtection="1">
      <alignment horizontal="center" vertical="center" wrapText="1"/>
    </xf>
    <xf numFmtId="0" fontId="33" fillId="43" borderId="20" xfId="0" applyFont="1" applyFill="1" applyBorder="1" applyAlignment="1" applyProtection="1">
      <alignment horizontal="center" vertical="center" wrapText="1"/>
    </xf>
    <xf numFmtId="38" fontId="42" fillId="43" borderId="71" xfId="0" applyNumberFormat="1" applyFont="1" applyFill="1" applyBorder="1" applyAlignment="1" applyProtection="1">
      <alignment horizontal="left" vertical="center"/>
    </xf>
    <xf numFmtId="0" fontId="42" fillId="43" borderId="71" xfId="0" applyFont="1" applyFill="1" applyBorder="1" applyAlignment="1" applyProtection="1">
      <alignment horizontal="left" vertical="center"/>
    </xf>
    <xf numFmtId="38" fontId="31" fillId="43" borderId="19" xfId="0" applyNumberFormat="1" applyFont="1" applyFill="1" applyBorder="1" applyAlignment="1" applyProtection="1">
      <alignment horizontal="left" vertical="center"/>
    </xf>
    <xf numFmtId="0" fontId="31" fillId="43" borderId="19" xfId="0" applyFont="1" applyFill="1" applyBorder="1" applyAlignment="1" applyProtection="1">
      <alignment horizontal="left" vertical="center"/>
    </xf>
    <xf numFmtId="0" fontId="33" fillId="34" borderId="19" xfId="0" applyFont="1" applyFill="1" applyBorder="1" applyAlignment="1" applyProtection="1">
      <alignment horizontal="left" vertical="center" wrapText="1"/>
    </xf>
    <xf numFmtId="0" fontId="33" fillId="34" borderId="20" xfId="0" applyFont="1" applyFill="1" applyBorder="1" applyAlignment="1" applyProtection="1">
      <alignment horizontal="left" vertical="center" wrapText="1"/>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xf>
    <xf numFmtId="0" fontId="19" fillId="0" borderId="71" xfId="0" applyFont="1" applyBorder="1" applyAlignment="1" applyProtection="1">
      <alignment horizontal="center" vertical="center" wrapText="1"/>
    </xf>
    <xf numFmtId="0" fontId="19" fillId="0" borderId="87" xfId="0" applyFont="1" applyBorder="1" applyAlignment="1" applyProtection="1">
      <alignment horizontal="center" vertical="center" wrapText="1"/>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2" xfId="0" applyFont="1" applyFill="1" applyBorder="1" applyAlignment="1" applyProtection="1">
      <alignment horizontal="left" vertical="center" wrapText="1"/>
    </xf>
    <xf numFmtId="0" fontId="18" fillId="35" borderId="79"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0" fillId="0" borderId="71" xfId="0" applyBorder="1" applyAlignment="1" applyProtection="1">
      <alignment horizontal="left" vertical="center" wrapText="1"/>
    </xf>
    <xf numFmtId="0" fontId="0" fillId="0" borderId="87" xfId="0"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18" fillId="35" borderId="78" xfId="0" applyFont="1" applyFill="1" applyBorder="1" applyAlignment="1" applyProtection="1">
      <alignment horizontal="center" vertical="center" wrapText="1"/>
    </xf>
    <xf numFmtId="0" fontId="18" fillId="35" borderId="79" xfId="0" applyFont="1" applyFill="1" applyBorder="1" applyAlignment="1" applyProtection="1">
      <alignment horizontal="center" vertical="center" wrapText="1"/>
    </xf>
    <xf numFmtId="0" fontId="33" fillId="43" borderId="71" xfId="0" applyFont="1" applyFill="1" applyBorder="1" applyAlignment="1" applyProtection="1">
      <alignment horizontal="right" vertical="center"/>
    </xf>
    <xf numFmtId="0" fontId="33" fillId="43" borderId="19" xfId="0" applyFont="1" applyFill="1" applyBorder="1" applyAlignment="1" applyProtection="1">
      <alignment horizontal="right" vertical="center"/>
    </xf>
    <xf numFmtId="0" fontId="51" fillId="34" borderId="62" xfId="0" applyFont="1" applyFill="1" applyBorder="1" applyAlignment="1" applyProtection="1">
      <alignment horizontal="left" vertical="center" wrapText="1"/>
    </xf>
    <xf numFmtId="0" fontId="51" fillId="34" borderId="71" xfId="0" applyFont="1" applyFill="1" applyBorder="1" applyAlignment="1" applyProtection="1">
      <alignment horizontal="left" vertical="center" wrapText="1"/>
    </xf>
    <xf numFmtId="0" fontId="51" fillId="34" borderId="73" xfId="0" applyFont="1" applyFill="1" applyBorder="1" applyAlignment="1" applyProtection="1">
      <alignment horizontal="left" vertical="center" wrapText="1"/>
    </xf>
    <xf numFmtId="0" fontId="43" fillId="34" borderId="62" xfId="0" applyFont="1" applyFill="1" applyBorder="1" applyAlignment="1" applyProtection="1">
      <alignment horizontal="left" vertical="center"/>
    </xf>
    <xf numFmtId="0" fontId="43" fillId="34" borderId="71" xfId="0" applyFont="1" applyFill="1" applyBorder="1" applyAlignment="1" applyProtection="1">
      <alignment horizontal="left" vertical="center"/>
    </xf>
    <xf numFmtId="0" fontId="43" fillId="34" borderId="73" xfId="0" applyFont="1" applyFill="1" applyBorder="1" applyAlignment="1" applyProtection="1">
      <alignment horizontal="left" vertical="center"/>
    </xf>
    <xf numFmtId="49" fontId="50" fillId="35" borderId="79" xfId="0" applyNumberFormat="1" applyFont="1" applyFill="1" applyBorder="1" applyAlignment="1" applyProtection="1">
      <alignment horizontal="center" vertical="center"/>
    </xf>
    <xf numFmtId="0" fontId="50" fillId="35" borderId="79" xfId="0" applyFont="1" applyFill="1" applyBorder="1" applyAlignment="1" applyProtection="1">
      <alignment horizontal="center" vertical="center"/>
    </xf>
    <xf numFmtId="0" fontId="50" fillId="35" borderId="81"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1"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1" xfId="0" applyFont="1" applyFill="1" applyBorder="1" applyAlignment="1" applyProtection="1">
      <alignment horizontal="left" vertical="center" wrapText="1" indent="1"/>
    </xf>
    <xf numFmtId="0" fontId="44" fillId="0" borderId="87"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wrapText="1"/>
    </xf>
    <xf numFmtId="0" fontId="43" fillId="34" borderId="45" xfId="0" applyFont="1" applyFill="1" applyBorder="1" applyAlignment="1" applyProtection="1">
      <alignment horizontal="left" vertical="center" wrapText="1"/>
    </xf>
    <xf numFmtId="0" fontId="43" fillId="34" borderId="18" xfId="0" applyFont="1" applyFill="1" applyBorder="1" applyAlignment="1" applyProtection="1">
      <alignment horizontal="left" vertical="center" wrapText="1"/>
    </xf>
    <xf numFmtId="0" fontId="43" fillId="34" borderId="19" xfId="0" applyFont="1" applyFill="1" applyBorder="1" applyAlignment="1" applyProtection="1">
      <alignment horizontal="left" vertical="center" wrapText="1"/>
    </xf>
    <xf numFmtId="0" fontId="43" fillId="34" borderId="42" xfId="0" applyFont="1" applyFill="1" applyBorder="1" applyAlignment="1" applyProtection="1">
      <alignment horizontal="left" vertical="center" wrapText="1"/>
    </xf>
    <xf numFmtId="180" fontId="43" fillId="35" borderId="26" xfId="0" applyNumberFormat="1" applyFont="1" applyFill="1" applyBorder="1" applyAlignment="1" applyProtection="1">
      <alignment horizontal="center" vertical="center"/>
    </xf>
    <xf numFmtId="180" fontId="43" fillId="35" borderId="71" xfId="0" applyNumberFormat="1" applyFont="1" applyFill="1" applyBorder="1" applyAlignment="1" applyProtection="1">
      <alignment horizontal="center" vertical="center"/>
    </xf>
    <xf numFmtId="180" fontId="43" fillId="35" borderId="73" xfId="0" applyNumberFormat="1" applyFont="1" applyFill="1" applyBorder="1" applyAlignment="1" applyProtection="1">
      <alignment horizontal="center" vertical="center"/>
    </xf>
    <xf numFmtId="0" fontId="43" fillId="35" borderId="88" xfId="0" applyFont="1" applyFill="1" applyBorder="1" applyAlignment="1" applyProtection="1">
      <alignment vertical="center" wrapText="1"/>
    </xf>
    <xf numFmtId="0" fontId="43" fillId="35" borderId="84"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9" fillId="0" borderId="11" xfId="0" applyFont="1" applyBorder="1" applyAlignment="1" applyProtection="1">
      <alignment horizontal="center" vertical="center" wrapText="1"/>
    </xf>
    <xf numFmtId="0" fontId="36" fillId="0" borderId="0" xfId="0" applyFont="1" applyAlignment="1" applyProtection="1">
      <alignment horizontal="center" vertical="center"/>
    </xf>
    <xf numFmtId="0" fontId="33" fillId="0" borderId="11" xfId="0" applyFont="1" applyBorder="1" applyAlignment="1" applyProtection="1">
      <alignment horizontal="center" vertical="center" textRotation="255"/>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1" xfId="0" applyFont="1" applyFill="1" applyBorder="1" applyAlignment="1" applyProtection="1">
      <alignment horizontal="right"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89" xfId="0" applyFont="1" applyBorder="1" applyAlignment="1" applyProtection="1">
      <alignment horizontal="center"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6" xfId="0" applyFont="1" applyBorder="1" applyAlignment="1" applyProtection="1">
      <alignment horizontal="center" vertical="center" wrapText="1"/>
    </xf>
    <xf numFmtId="0" fontId="43" fillId="34" borderId="95" xfId="0" applyFont="1" applyFill="1" applyBorder="1" applyAlignment="1" applyProtection="1">
      <alignment horizontal="left" vertical="center" wrapText="1" indent="1"/>
    </xf>
    <xf numFmtId="0" fontId="43" fillId="34" borderId="84" xfId="0" applyFont="1" applyFill="1" applyBorder="1" applyAlignment="1" applyProtection="1">
      <alignment horizontal="left" vertical="center" wrapText="1" indent="1"/>
    </xf>
    <xf numFmtId="0" fontId="43" fillId="34" borderId="86" xfId="0" applyFont="1" applyFill="1" applyBorder="1" applyAlignment="1" applyProtection="1">
      <alignment horizontal="left" vertical="center" wrapText="1" indent="1"/>
    </xf>
    <xf numFmtId="0" fontId="43" fillId="34" borderId="74" xfId="0" applyFont="1" applyFill="1" applyBorder="1" applyAlignment="1" applyProtection="1">
      <alignment horizontal="left" vertical="center" wrapText="1" indent="1"/>
    </xf>
    <xf numFmtId="0" fontId="43" fillId="34" borderId="0" xfId="0" applyFont="1" applyFill="1" applyBorder="1" applyAlignment="1" applyProtection="1">
      <alignment horizontal="left" vertical="center" wrapText="1" indent="1"/>
    </xf>
    <xf numFmtId="0" fontId="43" fillId="34" borderId="48" xfId="0" applyFont="1" applyFill="1" applyBorder="1" applyAlignment="1" applyProtection="1">
      <alignment horizontal="left" vertical="center" wrapText="1" indent="1"/>
    </xf>
    <xf numFmtId="0" fontId="43" fillId="34" borderId="75" xfId="0" applyFont="1" applyFill="1" applyBorder="1" applyAlignment="1" applyProtection="1">
      <alignment horizontal="left" vertical="center" wrapText="1" indent="1"/>
    </xf>
    <xf numFmtId="0" fontId="43" fillId="34" borderId="49" xfId="0" applyFont="1" applyFill="1" applyBorder="1" applyAlignment="1" applyProtection="1">
      <alignment horizontal="left" vertical="center" wrapText="1" indent="1"/>
    </xf>
    <xf numFmtId="0" fontId="43" fillId="34" borderId="50" xfId="0" applyFont="1" applyFill="1" applyBorder="1" applyAlignment="1" applyProtection="1">
      <alignment horizontal="left" vertical="center" wrapText="1" indent="1"/>
    </xf>
    <xf numFmtId="0" fontId="43" fillId="34" borderId="76" xfId="0" applyFont="1" applyFill="1" applyBorder="1" applyAlignment="1" applyProtection="1">
      <alignment horizontal="left" vertical="center" wrapText="1" indent="1"/>
    </xf>
    <xf numFmtId="0" fontId="43" fillId="34" borderId="51" xfId="0" applyFont="1" applyFill="1" applyBorder="1" applyAlignment="1" applyProtection="1">
      <alignment horizontal="left" vertical="center" wrapText="1" indent="1"/>
    </xf>
    <xf numFmtId="0" fontId="43" fillId="34" borderId="52" xfId="0" applyFont="1" applyFill="1" applyBorder="1" applyAlignment="1" applyProtection="1">
      <alignment horizontal="left" vertical="center" wrapText="1" indent="1"/>
    </xf>
    <xf numFmtId="0" fontId="43" fillId="34" borderId="77" xfId="0" applyFont="1" applyFill="1" applyBorder="1" applyAlignment="1" applyProtection="1">
      <alignment horizontal="left" vertical="center" wrapText="1" indent="1"/>
    </xf>
    <xf numFmtId="0" fontId="43" fillId="34" borderId="38" xfId="0" applyFont="1" applyFill="1" applyBorder="1" applyAlignment="1" applyProtection="1">
      <alignment horizontal="left" vertical="center" wrapText="1" indent="1"/>
    </xf>
    <xf numFmtId="0" fontId="43" fillId="34" borderId="40" xfId="0" applyFont="1" applyFill="1" applyBorder="1" applyAlignment="1" applyProtection="1">
      <alignment horizontal="left" vertical="center" wrapText="1" inden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33" fillId="34" borderId="28" xfId="0" applyFont="1" applyFill="1" applyBorder="1" applyAlignment="1" applyProtection="1">
      <alignment horizontal="left" vertical="center"/>
    </xf>
    <xf numFmtId="0" fontId="33" fillId="34" borderId="71"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xf>
    <xf numFmtId="177" fontId="43" fillId="34" borderId="71" xfId="0" applyNumberFormat="1" applyFont="1" applyFill="1" applyBorder="1" applyAlignment="1" applyProtection="1">
      <alignment horizontal="left" vertical="center"/>
    </xf>
    <xf numFmtId="0" fontId="43" fillId="34" borderId="63" xfId="0" applyFont="1" applyFill="1" applyBorder="1" applyAlignment="1" applyProtection="1">
      <alignment horizontal="left" vertical="center"/>
    </xf>
    <xf numFmtId="0" fontId="43" fillId="34" borderId="65" xfId="0" applyFont="1" applyFill="1" applyBorder="1" applyAlignment="1" applyProtection="1">
      <alignment horizontal="left" vertical="center"/>
    </xf>
    <xf numFmtId="0" fontId="40" fillId="34" borderId="71" xfId="0" applyFont="1" applyFill="1" applyBorder="1" applyAlignment="1" applyProtection="1">
      <alignment horizontal="center" vertical="center"/>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8" xfId="0" applyFont="1" applyBorder="1" applyAlignment="1" applyProtection="1">
      <alignment horizontal="left" vertical="center" wrapText="1"/>
    </xf>
    <xf numFmtId="0" fontId="34" fillId="0" borderId="84" xfId="0" applyFont="1" applyBorder="1" applyAlignment="1" applyProtection="1">
      <alignment horizontal="left" vertical="center" wrapText="1"/>
    </xf>
    <xf numFmtId="0" fontId="34" fillId="0" borderId="85" xfId="0" applyFont="1" applyBorder="1" applyAlignment="1" applyProtection="1">
      <alignment horizontal="left" vertical="center" wrapText="1"/>
    </xf>
    <xf numFmtId="0" fontId="34" fillId="0" borderId="10" xfId="0" applyFont="1" applyBorder="1" applyAlignment="1" applyProtection="1">
      <alignment horizontal="left" vertical="center" wrapText="1"/>
    </xf>
    <xf numFmtId="0" fontId="34" fillId="0" borderId="0" xfId="0" applyFont="1" applyBorder="1" applyAlignment="1" applyProtection="1">
      <alignment horizontal="left" vertical="center" wrapText="1"/>
    </xf>
    <xf numFmtId="0" fontId="34" fillId="0" borderId="21" xfId="0" applyFont="1" applyBorder="1" applyAlignment="1" applyProtection="1">
      <alignment horizontal="left" vertical="center" wrapText="1"/>
    </xf>
    <xf numFmtId="0" fontId="34" fillId="0" borderId="18" xfId="0" applyFont="1" applyBorder="1" applyAlignment="1" applyProtection="1">
      <alignment horizontal="left" vertical="center" wrapText="1"/>
    </xf>
    <xf numFmtId="0" fontId="34" fillId="0" borderId="19" xfId="0" applyFont="1" applyBorder="1" applyAlignment="1" applyProtection="1">
      <alignment horizontal="left" vertical="center" wrapText="1"/>
    </xf>
    <xf numFmtId="0" fontId="34" fillId="0" borderId="20" xfId="0" applyFont="1" applyBorder="1" applyAlignment="1" applyProtection="1">
      <alignment horizontal="left" vertical="center" wrapText="1"/>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51" fillId="35" borderId="88" xfId="0" applyFont="1" applyFill="1" applyBorder="1" applyAlignment="1" applyProtection="1">
      <alignment horizontal="left" vertical="center" wrapText="1"/>
    </xf>
    <xf numFmtId="0" fontId="51" fillId="35" borderId="84" xfId="0" applyFont="1" applyFill="1" applyBorder="1" applyAlignment="1" applyProtection="1">
      <alignment horizontal="left" vertical="center" wrapText="1"/>
    </xf>
    <xf numFmtId="0" fontId="51" fillId="35" borderId="86"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4"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79" xfId="0" applyFont="1" applyFill="1" applyBorder="1" applyAlignment="1" applyProtection="1">
      <alignment horizontal="left" vertical="center"/>
    </xf>
    <xf numFmtId="0" fontId="44" fillId="0" borderId="80"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1" xfId="0" applyFont="1" applyFill="1" applyBorder="1" applyAlignment="1" applyProtection="1">
      <alignment horizontal="left" vertical="center"/>
    </xf>
    <xf numFmtId="0" fontId="34" fillId="0" borderId="73" xfId="0" applyFont="1" applyFill="1" applyBorder="1" applyAlignment="1" applyProtection="1">
      <alignment horizontal="left" vertical="center"/>
    </xf>
    <xf numFmtId="0" fontId="21" fillId="0" borderId="79" xfId="0" applyFont="1" applyFill="1" applyBorder="1" applyAlignment="1" applyProtection="1">
      <alignment horizontal="center" vertical="center"/>
    </xf>
    <xf numFmtId="0" fontId="21" fillId="0" borderId="80"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xf>
    <xf numFmtId="0" fontId="43" fillId="36" borderId="38" xfId="0" applyFont="1" applyFill="1" applyBorder="1" applyAlignment="1" applyProtection="1">
      <alignment horizontal="left" vertical="center" indent="1"/>
    </xf>
    <xf numFmtId="0" fontId="43" fillId="36" borderId="40" xfId="0" applyFont="1" applyFill="1" applyBorder="1" applyAlignment="1" applyProtection="1">
      <alignment horizontal="left" vertical="center" indent="1"/>
    </xf>
    <xf numFmtId="0" fontId="48" fillId="0" borderId="11" xfId="0" applyFont="1" applyFill="1" applyBorder="1" applyAlignment="1" applyProtection="1">
      <alignment horizontal="center"/>
    </xf>
    <xf numFmtId="0" fontId="43" fillId="36" borderId="55" xfId="0" applyFont="1" applyFill="1" applyBorder="1" applyAlignment="1" applyProtection="1">
      <alignment horizontal="left" vertical="center" indent="1"/>
    </xf>
    <xf numFmtId="0" fontId="43" fillId="36" borderId="0" xfId="0" applyFont="1" applyFill="1" applyBorder="1" applyAlignment="1" applyProtection="1">
      <alignment horizontal="left" vertical="center" indent="1"/>
    </xf>
    <xf numFmtId="0" fontId="43" fillId="36" borderId="48" xfId="0" applyFont="1" applyFill="1" applyBorder="1" applyAlignment="1" applyProtection="1">
      <alignment horizontal="left" vertical="center" indent="1"/>
    </xf>
    <xf numFmtId="0" fontId="46" fillId="36" borderId="54" xfId="0" applyFont="1" applyFill="1" applyBorder="1" applyAlignment="1" applyProtection="1">
      <alignment horizontal="left" vertical="center"/>
    </xf>
    <xf numFmtId="0" fontId="46" fillId="36" borderId="46" xfId="0" applyFont="1" applyFill="1" applyBorder="1" applyAlignment="1" applyProtection="1">
      <alignment horizontal="left" vertical="center"/>
    </xf>
    <xf numFmtId="0" fontId="46" fillId="36" borderId="47" xfId="0" applyFont="1" applyFill="1" applyBorder="1" applyAlignment="1" applyProtection="1">
      <alignment horizontal="left" vertical="center"/>
    </xf>
    <xf numFmtId="0" fontId="34" fillId="0" borderId="53" xfId="0" applyFont="1" applyFill="1" applyBorder="1" applyAlignment="1" applyProtection="1">
      <alignment horizontal="center" vertical="center"/>
    </xf>
    <xf numFmtId="0" fontId="34" fillId="0" borderId="92" xfId="0" applyFont="1" applyBorder="1" applyAlignment="1" applyProtection="1">
      <alignment horizontal="center" vertical="center" textRotation="255" shrinkToFit="1"/>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38" fontId="43" fillId="0" borderId="51" xfId="0" applyNumberFormat="1" applyFont="1" applyFill="1" applyBorder="1" applyAlignment="1" applyProtection="1">
      <alignment horizontal="center" vertical="center"/>
      <protection locked="0"/>
    </xf>
    <xf numFmtId="38" fontId="43" fillId="0" borderId="109"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1" xfId="42" applyFont="1" applyFill="1" applyBorder="1" applyAlignment="1" applyProtection="1">
      <alignment horizontal="center" vertical="center" wrapText="1"/>
    </xf>
    <xf numFmtId="0" fontId="25" fillId="33" borderId="87" xfId="42" applyFont="1" applyFill="1" applyBorder="1" applyAlignment="1" applyProtection="1">
      <alignment horizontal="center" vertical="center" wrapText="1"/>
    </xf>
    <xf numFmtId="0" fontId="52" fillId="0" borderId="88" xfId="42" applyFont="1" applyFill="1" applyBorder="1" applyAlignment="1" applyProtection="1">
      <alignment horizontal="center" vertical="center" shrinkToFit="1"/>
    </xf>
    <xf numFmtId="0" fontId="52" fillId="0" borderId="84"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106"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26" fillId="0" borderId="108"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7"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8" xfId="42" applyFont="1" applyFill="1" applyBorder="1" applyAlignment="1">
      <alignment horizontal="center" vertical="center" wrapText="1"/>
    </xf>
    <xf numFmtId="0" fontId="25" fillId="33" borderId="84"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2" xfId="42" applyFont="1" applyFill="1" applyBorder="1" applyAlignment="1">
      <alignment horizontal="left" vertical="center" wrapText="1"/>
    </xf>
    <xf numFmtId="0" fontId="25" fillId="33" borderId="103" xfId="42" applyFont="1" applyFill="1" applyBorder="1" applyAlignment="1">
      <alignment horizontal="left" vertical="center" wrapText="1"/>
    </xf>
    <xf numFmtId="0" fontId="25" fillId="33" borderId="102" xfId="42" applyFont="1" applyFill="1" applyBorder="1" applyAlignment="1">
      <alignment horizontal="right" vertical="center" wrapText="1"/>
    </xf>
    <xf numFmtId="0" fontId="25" fillId="33" borderId="105" xfId="42" applyFont="1" applyFill="1" applyBorder="1" applyAlignment="1">
      <alignment horizontal="right" vertical="center" wrapText="1"/>
    </xf>
    <xf numFmtId="0" fontId="25" fillId="33" borderId="103" xfId="42" applyFont="1" applyFill="1" applyBorder="1" applyAlignment="1">
      <alignment horizontal="right" vertical="center" wrapText="1"/>
    </xf>
    <xf numFmtId="0" fontId="25" fillId="33" borderId="102" xfId="42" applyFont="1" applyFill="1" applyBorder="1" applyAlignment="1">
      <alignment horizontal="center" vertical="center" wrapText="1"/>
    </xf>
    <xf numFmtId="0" fontId="25" fillId="33" borderId="148" xfId="42" applyFont="1" applyFill="1" applyBorder="1" applyAlignment="1">
      <alignment horizontal="center" vertical="center" wrapText="1"/>
    </xf>
    <xf numFmtId="178" fontId="25" fillId="33" borderId="102" xfId="42" applyNumberFormat="1" applyFont="1" applyFill="1" applyBorder="1" applyAlignment="1">
      <alignment horizontal="center" vertical="center" wrapText="1"/>
    </xf>
    <xf numFmtId="178" fontId="25" fillId="33" borderId="103" xfId="42" applyNumberFormat="1"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1" fontId="25" fillId="33" borderId="102" xfId="42" applyNumberFormat="1" applyFont="1" applyFill="1" applyBorder="1" applyAlignment="1">
      <alignment horizontal="right" vertical="center" wrapText="1"/>
    </xf>
    <xf numFmtId="181" fontId="25" fillId="33" borderId="105" xfId="42" applyNumberFormat="1" applyFont="1" applyFill="1" applyBorder="1" applyAlignment="1">
      <alignment horizontal="right" vertical="center" wrapText="1"/>
    </xf>
    <xf numFmtId="181" fontId="25" fillId="33" borderId="103"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1"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5" xfId="42" applyFont="1" applyFill="1" applyBorder="1" applyAlignment="1">
      <alignment horizontal="center" vertical="center" wrapText="1"/>
    </xf>
    <xf numFmtId="0" fontId="25" fillId="33" borderId="103" xfId="42" applyFont="1" applyFill="1" applyBorder="1" applyAlignment="1">
      <alignment horizontal="center" vertical="center" wrapText="1"/>
    </xf>
    <xf numFmtId="0" fontId="25" fillId="33" borderId="147" xfId="42" applyFont="1" applyFill="1" applyBorder="1" applyAlignment="1">
      <alignment horizontal="center" vertical="center" wrapText="1"/>
    </xf>
    <xf numFmtId="184" fontId="23" fillId="0" borderId="19" xfId="42" applyNumberFormat="1" applyFont="1" applyFill="1" applyBorder="1" applyAlignment="1" applyProtection="1">
      <alignment horizontal="center" vertical="center" wrapText="1"/>
    </xf>
    <xf numFmtId="181" fontId="25" fillId="33" borderId="102" xfId="42" quotePrefix="1" applyNumberFormat="1" applyFont="1" applyFill="1" applyBorder="1" applyAlignment="1">
      <alignment horizontal="right" vertical="center" wrapText="1"/>
    </xf>
    <xf numFmtId="185" fontId="23" fillId="0" borderId="25" xfId="42" applyNumberFormat="1" applyFont="1" applyFill="1" applyBorder="1" applyAlignment="1" applyProtection="1">
      <alignment horizontal="distributed" vertical="center" wrapText="1" justifyLastLine="1"/>
    </xf>
    <xf numFmtId="0" fontId="76"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51" xfId="42" applyFont="1" applyFill="1" applyBorder="1" applyAlignment="1">
      <alignment horizontal="center" vertical="center" wrapText="1"/>
    </xf>
    <xf numFmtId="0" fontId="26" fillId="33" borderId="101"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99" xfId="42" applyFont="1" applyFill="1" applyBorder="1" applyAlignment="1">
      <alignment horizontal="left" vertical="center" wrapText="1"/>
    </xf>
    <xf numFmtId="0" fontId="25" fillId="33" borderId="100" xfId="42" applyFont="1" applyFill="1" applyBorder="1" applyAlignment="1">
      <alignment horizontal="left" vertical="center" wrapText="1"/>
    </xf>
    <xf numFmtId="0" fontId="25" fillId="33" borderId="98"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52"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5" xfId="42" applyFont="1" applyFill="1" applyBorder="1" applyAlignment="1">
      <alignment horizontal="left" vertical="top" wrapText="1"/>
    </xf>
    <xf numFmtId="0" fontId="26" fillId="33" borderId="101"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99" xfId="42" applyFont="1" applyFill="1" applyBorder="1" applyAlignment="1">
      <alignment horizontal="center" vertical="center" shrinkToFit="1"/>
    </xf>
    <xf numFmtId="0" fontId="26" fillId="33" borderId="100" xfId="42" applyFont="1" applyFill="1" applyBorder="1" applyAlignment="1">
      <alignment horizontal="center" vertical="center" shrinkToFit="1"/>
    </xf>
    <xf numFmtId="0" fontId="26" fillId="33" borderId="99" xfId="42" applyFont="1" applyFill="1" applyBorder="1" applyAlignment="1">
      <alignment horizontal="center" vertical="center" wrapText="1"/>
    </xf>
    <xf numFmtId="0" fontId="26" fillId="33" borderId="98"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0"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99" xfId="42" applyFont="1" applyBorder="1" applyAlignment="1">
      <alignment horizontal="right" vertical="center"/>
    </xf>
    <xf numFmtId="0" fontId="23" fillId="0" borderId="22" xfId="42" applyFont="1" applyBorder="1" applyAlignment="1">
      <alignment horizontal="right" vertical="center"/>
    </xf>
    <xf numFmtId="0" fontId="25" fillId="33" borderId="103" xfId="42" applyFont="1" applyFill="1" applyBorder="1" applyAlignment="1">
      <alignment horizontal="right" vertical="top" wrapText="1"/>
    </xf>
    <xf numFmtId="0" fontId="25" fillId="33" borderId="101" xfId="42" applyFont="1" applyFill="1" applyBorder="1" applyAlignment="1">
      <alignment horizontal="left" vertical="center" wrapText="1"/>
    </xf>
    <xf numFmtId="0" fontId="25" fillId="33" borderId="24" xfId="42" applyFont="1" applyFill="1" applyBorder="1" applyAlignment="1">
      <alignment horizontal="left" vertical="center" wrapText="1"/>
    </xf>
    <xf numFmtId="183" fontId="26" fillId="33" borderId="101"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182" fontId="26" fillId="33" borderId="99" xfId="42" applyNumberFormat="1"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0" fontId="25" fillId="33" borderId="99" xfId="42" applyFont="1" applyFill="1" applyBorder="1" applyAlignment="1">
      <alignment horizontal="right" vertical="top" wrapText="1"/>
    </xf>
    <xf numFmtId="0" fontId="25" fillId="33" borderId="100"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52"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4"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0"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75" fillId="0" borderId="26" xfId="42" applyFont="1" applyFill="1" applyBorder="1" applyAlignment="1" applyProtection="1">
      <alignment horizontal="center" vertical="center" shrinkToFit="1"/>
    </xf>
    <xf numFmtId="0" fontId="75" fillId="0" borderId="71" xfId="42" applyFont="1" applyFill="1" applyBorder="1" applyAlignment="1" applyProtection="1">
      <alignment horizontal="center" vertical="center" shrinkToFit="1"/>
    </xf>
    <xf numFmtId="0" fontId="75" fillId="0" borderId="87" xfId="42" applyFont="1" applyFill="1" applyBorder="1" applyAlignment="1" applyProtection="1">
      <alignment horizontal="center" vertical="center" shrinkToFit="1"/>
    </xf>
    <xf numFmtId="0" fontId="75" fillId="0" borderId="88" xfId="42" applyFont="1" applyFill="1" applyBorder="1" applyAlignment="1" applyProtection="1">
      <alignment horizontal="center" vertical="center" shrinkToFit="1"/>
    </xf>
    <xf numFmtId="0" fontId="75" fillId="0" borderId="84" xfId="42" applyFont="1" applyFill="1" applyBorder="1" applyAlignment="1" applyProtection="1">
      <alignment horizontal="center" vertical="center" shrinkToFit="1"/>
    </xf>
    <xf numFmtId="0" fontId="75" fillId="0" borderId="85" xfId="42" applyFont="1" applyFill="1" applyBorder="1" applyAlignment="1" applyProtection="1">
      <alignment horizontal="center" vertical="center" shrinkToFit="1"/>
    </xf>
    <xf numFmtId="0" fontId="24" fillId="33" borderId="142" xfId="42" applyFont="1" applyFill="1" applyBorder="1" applyAlignment="1" applyProtection="1">
      <alignment horizontal="center" vertical="center" wrapText="1"/>
    </xf>
    <xf numFmtId="0" fontId="24" fillId="33" borderId="143" xfId="42" applyFont="1" applyFill="1" applyBorder="1" applyAlignment="1" applyProtection="1">
      <alignment horizontal="center" vertical="center" wrapText="1"/>
    </xf>
    <xf numFmtId="0" fontId="24" fillId="33" borderId="78"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38" fontId="43" fillId="0" borderId="143" xfId="42" applyNumberFormat="1" applyFont="1" applyFill="1" applyBorder="1" applyAlignment="1" applyProtection="1">
      <alignment horizontal="center" vertical="center"/>
    </xf>
    <xf numFmtId="0" fontId="43" fillId="0" borderId="143" xfId="42" applyFont="1" applyFill="1" applyBorder="1" applyAlignment="1" applyProtection="1">
      <alignment horizontal="center" vertical="center"/>
    </xf>
    <xf numFmtId="0" fontId="43" fillId="0" borderId="144" xfId="42" applyFont="1" applyFill="1" applyBorder="1" applyAlignment="1" applyProtection="1">
      <alignment horizontal="center" vertical="center"/>
    </xf>
    <xf numFmtId="0" fontId="43" fillId="0" borderId="79" xfId="42" applyFont="1" applyFill="1" applyBorder="1" applyAlignment="1" applyProtection="1">
      <alignment horizontal="center" vertical="center"/>
    </xf>
    <xf numFmtId="0" fontId="43" fillId="0" borderId="81" xfId="42" applyFont="1" applyFill="1" applyBorder="1" applyAlignment="1" applyProtection="1">
      <alignment horizontal="center" vertical="center"/>
    </xf>
    <xf numFmtId="49" fontId="102" fillId="0" borderId="55" xfId="0" applyNumberFormat="1" applyFont="1" applyBorder="1" applyAlignment="1"/>
  </cellXfs>
  <cellStyles count="6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2" xfId="60" xr:uid="{00000000-0005-0000-0000-00001B000000}"/>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1000000}"/>
    <cellStyle name="桁区切り 2 2" xfId="58" xr:uid="{00000000-0005-0000-0000-000022000000}"/>
    <cellStyle name="桁区切り 2 3" xfId="61" xr:uid="{00000000-0005-0000-0000-000023000000}"/>
    <cellStyle name="桁区切り 3" xfId="46" xr:uid="{00000000-0005-0000-0000-000024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00000000-0005-0000-0000-00002E000000}"/>
    <cellStyle name="標準 2 2" xfId="56" xr:uid="{00000000-0005-0000-0000-00002F000000}"/>
    <cellStyle name="標準 3" xfId="44" xr:uid="{00000000-0005-0000-0000-000030000000}"/>
    <cellStyle name="標準 4" xfId="45" xr:uid="{00000000-0005-0000-0000-000031000000}"/>
    <cellStyle name="標準 5" xfId="47" xr:uid="{00000000-0005-0000-0000-000032000000}"/>
    <cellStyle name="標準 5 2" xfId="48" xr:uid="{00000000-0005-0000-0000-000033000000}"/>
    <cellStyle name="標準 5 3" xfId="49" xr:uid="{00000000-0005-0000-0000-000034000000}"/>
    <cellStyle name="標準 5 4" xfId="50" xr:uid="{00000000-0005-0000-0000-000035000000}"/>
    <cellStyle name="標準 5 5" xfId="51" xr:uid="{00000000-0005-0000-0000-000036000000}"/>
    <cellStyle name="標準 5 6" xfId="52" xr:uid="{00000000-0005-0000-0000-000037000000}"/>
    <cellStyle name="標準 5 7" xfId="53" xr:uid="{00000000-0005-0000-0000-000038000000}"/>
    <cellStyle name="標準 5 8" xfId="54" xr:uid="{00000000-0005-0000-0000-000039000000}"/>
    <cellStyle name="標準 6" xfId="55" xr:uid="{00000000-0005-0000-0000-00003A000000}"/>
    <cellStyle name="標準 7" xfId="59" xr:uid="{00000000-0005-0000-0000-00003B000000}"/>
    <cellStyle name="標準 8" xfId="62" xr:uid="{B9734819-E669-4734-8E76-F4CD944AB6F4}"/>
    <cellStyle name="標準_予算詳細コード表７.11" xfId="57" xr:uid="{00000000-0005-0000-0000-000040000000}"/>
    <cellStyle name="良い" xfId="6" builtinId="26" customBuiltin="1"/>
  </cellStyles>
  <dxfs count="11">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theme="0"/>
      </font>
      <fill>
        <patternFill>
          <bgColor rgb="FF7030A0"/>
        </patternFill>
      </fill>
    </dxf>
    <dxf>
      <font>
        <b/>
        <i val="0"/>
        <color theme="0"/>
      </font>
      <fill>
        <patternFill>
          <bgColor rgb="FF7030A0"/>
        </patternFill>
      </fill>
    </dxf>
    <dxf>
      <font>
        <b/>
        <i val="0"/>
      </font>
      <border>
        <left style="thin">
          <color auto="1"/>
        </left>
        <right style="thin">
          <color auto="1"/>
        </right>
        <top style="thin">
          <color auto="1"/>
        </top>
        <bottom style="thin">
          <color auto="1"/>
        </bottom>
        <vertical/>
        <horizontal/>
      </border>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FFFFE7"/>
      <color rgb="FFFFFFCC"/>
      <color rgb="FFFF99FF"/>
      <color rgb="FFFFFF99"/>
      <color rgb="FFFFCCFF"/>
      <color rgb="FFCCFFCC"/>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33</xdr:col>
      <xdr:colOff>465667</xdr:colOff>
      <xdr:row>15</xdr:row>
      <xdr:rowOff>9072</xdr:rowOff>
    </xdr:from>
    <xdr:to>
      <xdr:col>34</xdr:col>
      <xdr:colOff>392189</xdr:colOff>
      <xdr:row>16</xdr:row>
      <xdr:rowOff>152400</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9028642" y="3828597"/>
          <a:ext cx="564697" cy="343353"/>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33</xdr:col>
      <xdr:colOff>38100</xdr:colOff>
      <xdr:row>21</xdr:row>
      <xdr:rowOff>164646</xdr:rowOff>
    </xdr:from>
    <xdr:to>
      <xdr:col>35</xdr:col>
      <xdr:colOff>202746</xdr:colOff>
      <xdr:row>42</xdr:row>
      <xdr:rowOff>9525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bwMode="auto">
        <a:xfrm>
          <a:off x="8601075" y="5974896"/>
          <a:ext cx="1440996" cy="5493204"/>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日帰り出張の場合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236764</xdr:colOff>
      <xdr:row>5</xdr:row>
      <xdr:rowOff>9525</xdr:rowOff>
    </xdr:from>
    <xdr:to>
      <xdr:col>34</xdr:col>
      <xdr:colOff>342900</xdr:colOff>
      <xdr:row>9</xdr:row>
      <xdr:rowOff>152400</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bwMode="auto">
        <a:xfrm>
          <a:off x="8161564" y="1228725"/>
          <a:ext cx="1382486" cy="123825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5</xdr:row>
      <xdr:rowOff>57151</xdr:rowOff>
    </xdr:from>
    <xdr:to>
      <xdr:col>42</xdr:col>
      <xdr:colOff>485774</xdr:colOff>
      <xdr:row>11</xdr:row>
      <xdr:rowOff>104775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7886700" y="1009651"/>
          <a:ext cx="3809999" cy="1057274"/>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セルに入らない場合</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twoCellAnchor>
    <xdr:from>
      <xdr:col>37</xdr:col>
      <xdr:colOff>114299</xdr:colOff>
      <xdr:row>11</xdr:row>
      <xdr:rowOff>209552</xdr:rowOff>
    </xdr:from>
    <xdr:to>
      <xdr:col>42</xdr:col>
      <xdr:colOff>485775</xdr:colOff>
      <xdr:row>16</xdr:row>
      <xdr:rowOff>57150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7896224" y="2171702"/>
          <a:ext cx="3800476" cy="876298"/>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twoCellAnchor>
    <xdr:from>
      <xdr:col>37</xdr:col>
      <xdr:colOff>114300</xdr:colOff>
      <xdr:row>17</xdr:row>
      <xdr:rowOff>1</xdr:rowOff>
    </xdr:from>
    <xdr:to>
      <xdr:col>42</xdr:col>
      <xdr:colOff>495300</xdr:colOff>
      <xdr:row>23</xdr:row>
      <xdr:rowOff>95251</xdr:rowOff>
    </xdr:to>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7896225" y="3162301"/>
          <a:ext cx="3810000" cy="1562100"/>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b="1">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枚目「旅費精算書」</a:t>
          </a:r>
          <a:r>
            <a:rPr kumimoji="1" lang="ja-JP" altLang="en-US" sz="1600" b="0">
              <a:latin typeface="Meiryo UI" panose="020B0604030504040204" pitchFamily="50" charset="-128"/>
              <a:ea typeface="Meiryo UI" panose="020B0604030504040204" pitchFamily="50" charset="-128"/>
              <a:cs typeface="Meiryo UI" panose="020B0604030504040204" pitchFamily="50" charset="-128"/>
            </a:rPr>
            <a:t>（このシートの下部）の記載もお願いします。</a:t>
          </a:r>
          <a:endParaRPr kumimoji="1" lang="ja-JP" altLang="en-US" sz="1800" b="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「学会等会議への出席の場合は記入」欄の記載漏れにご注意ください。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19048</xdr:colOff>
      <xdr:row>1</xdr:row>
      <xdr:rowOff>19051</xdr:rowOff>
    </xdr:from>
    <xdr:to>
      <xdr:col>31</xdr:col>
      <xdr:colOff>123825</xdr:colOff>
      <xdr:row>9</xdr:row>
      <xdr:rowOff>28576</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9991723" y="304801"/>
          <a:ext cx="2105027" cy="25527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38101</xdr:colOff>
      <xdr:row>9</xdr:row>
      <xdr:rowOff>304800</xdr:rowOff>
    </xdr:from>
    <xdr:to>
      <xdr:col>31</xdr:col>
      <xdr:colOff>133351</xdr:colOff>
      <xdr:row>17</xdr:row>
      <xdr:rowOff>9525</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0010776" y="3133725"/>
          <a:ext cx="2095500" cy="25908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85726</xdr:colOff>
      <xdr:row>2</xdr:row>
      <xdr:rowOff>9525</xdr:rowOff>
    </xdr:from>
    <xdr:to>
      <xdr:col>33</xdr:col>
      <xdr:colOff>257176</xdr:colOff>
      <xdr:row>11</xdr:row>
      <xdr:rowOff>28574</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763251" y="485775"/>
          <a:ext cx="1600200" cy="2047874"/>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76200</xdr:colOff>
      <xdr:row>12</xdr:row>
      <xdr:rowOff>0</xdr:rowOff>
    </xdr:from>
    <xdr:to>
      <xdr:col>33</xdr:col>
      <xdr:colOff>190500</xdr:colOff>
      <xdr:row>20</xdr:row>
      <xdr:rowOff>209550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753725" y="2724150"/>
          <a:ext cx="1543050" cy="19621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6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250371</xdr:colOff>
      <xdr:row>0</xdr:row>
      <xdr:rowOff>647700</xdr:rowOff>
    </xdr:to>
    <xdr:sp macro="" textlink="">
      <xdr:nvSpPr>
        <xdr:cNvPr id="2" name="テキスト ボックス 1">
          <a:extLst>
            <a:ext uri="{FF2B5EF4-FFF2-40B4-BE49-F238E27FC236}">
              <a16:creationId xmlns:a16="http://schemas.microsoft.com/office/drawing/2014/main" id="{D0FA230C-5D10-4AB5-8ED3-CC162A6B399B}"/>
            </a:ext>
          </a:extLst>
        </xdr:cNvPr>
        <xdr:cNvSpPr txBox="1"/>
      </xdr:nvSpPr>
      <xdr:spPr>
        <a:xfrm>
          <a:off x="8591550" y="0"/>
          <a:ext cx="7022646" cy="64770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HG丸ｺﾞｼｯｸM-PRO" panose="020F0600000000000000" pitchFamily="50" charset="-128"/>
              <a:ea typeface="HG丸ｺﾞｼｯｸM-PRO" panose="020F0600000000000000" pitchFamily="50" charset="-128"/>
            </a:rPr>
            <a:t>コード一覧に記載のない予算は、</a:t>
          </a:r>
          <a:endParaRPr kumimoji="1" lang="en-US" altLang="ja-JP" sz="1100" b="1">
            <a:latin typeface="HG丸ｺﾞｼｯｸM-PRO" panose="020F0600000000000000" pitchFamily="50" charset="-128"/>
            <a:ea typeface="HG丸ｺﾞｼｯｸM-PRO" panose="020F0600000000000000" pitchFamily="50" charset="-128"/>
          </a:endParaRPr>
        </a:p>
        <a:p>
          <a:r>
            <a:rPr kumimoji="1" lang="ja-JP" altLang="en-US" sz="1100" b="1">
              <a:latin typeface="HG丸ｺﾞｼｯｸM-PRO" panose="020F0600000000000000" pitchFamily="50" charset="-128"/>
              <a:ea typeface="HG丸ｺﾞｼｯｸM-PRO" panose="020F0600000000000000" pitchFamily="50" charset="-128"/>
            </a:rPr>
            <a:t>「予算コード一覧の作り方」に従い</a:t>
          </a:r>
          <a:r>
            <a:rPr kumimoji="1" lang="en-US" altLang="ja-JP" sz="1100" b="1">
              <a:latin typeface="HG丸ｺﾞｼｯｸM-PRO" panose="020F0600000000000000" pitchFamily="50" charset="-128"/>
              <a:ea typeface="HG丸ｺﾞｼｯｸM-PRO" panose="020F0600000000000000" pitchFamily="50" charset="-128"/>
            </a:rPr>
            <a:t>WEB</a:t>
          </a:r>
          <a:r>
            <a:rPr kumimoji="1" lang="ja-JP" altLang="en-US" sz="1100" b="1">
              <a:latin typeface="HG丸ｺﾞｼｯｸM-PRO" panose="020F0600000000000000" pitchFamily="50" charset="-128"/>
              <a:ea typeface="HG丸ｺﾞｼｯｸM-PRO" panose="020F0600000000000000" pitchFamily="50" charset="-128"/>
            </a:rPr>
            <a:t>システムからデータをダウンロードして各自追加してください。</a:t>
          </a:r>
          <a:endParaRPr kumimoji="1" lang="en-US" altLang="ja-JP" sz="1100" b="1">
            <a:latin typeface="HG丸ｺﾞｼｯｸM-PRO" panose="020F0600000000000000" pitchFamily="50" charset="-128"/>
            <a:ea typeface="HG丸ｺﾞｼｯｸM-PRO" panose="020F0600000000000000" pitchFamily="50" charset="-128"/>
          </a:endParaRPr>
        </a:p>
        <a:p>
          <a:r>
            <a:rPr kumimoji="1" lang="ja-JP" altLang="en-US" sz="1100" b="1">
              <a:latin typeface="HG丸ｺﾞｼｯｸM-PRO" panose="020F0600000000000000" pitchFamily="50" charset="-128"/>
              <a:ea typeface="HG丸ｺﾞｼｯｸM-PRO" panose="020F0600000000000000" pitchFamily="50" charset="-128"/>
            </a:rPr>
            <a:t>ご不明な点は会計係までお尋ねください。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17">
          <cell r="B17" t="str">
            <v>都市基盤環境コース</v>
          </cell>
        </row>
        <row r="18">
          <cell r="B18" t="str">
            <v>地理環境コース</v>
          </cell>
        </row>
        <row r="19">
          <cell r="B19" t="str">
            <v>分子応用化学コース</v>
          </cell>
        </row>
        <row r="20">
          <cell r="B20" t="str">
            <v>建築都市コース</v>
          </cell>
        </row>
        <row r="21">
          <cell r="B21" t="str">
            <v>自然・文化ツーリズムコース</v>
          </cell>
        </row>
        <row r="22">
          <cell r="B22" t="str">
            <v>都市システム</v>
          </cell>
        </row>
      </sheetData>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8CB843-5B6D-4ECC-AFE4-E78B88AAAC0B}" name="リスト21481556" displayName="リスト21481556" ref="F2:H73" insertRowShift="1" totalsRowShown="0" headerRowDxfId="5" headerRowBorderDxfId="4" tableBorderDxfId="3" totalsRowBorderDxfId="2">
  <autoFilter ref="F2:H73" xr:uid="{00000000-0009-0000-0100-000003000000}"/>
  <tableColumns count="3">
    <tableColumn id="1" xr3:uid="{E5BEA4A1-16BA-4F2B-ABE3-F0D37213AD3F}" name="機械システム工学科" dataDxfId="1"/>
    <tableColumn id="4" xr3:uid="{357791B7-856A-4737-9EA5-D3965E31C438}" name="システムデザイン研究科" dataCellStyle="標準 2"/>
    <tableColumn id="3" xr3:uid="{6AF35D8C-0AC9-4F66-B40C-F2521CFD33CD}" name="大学教育センター・ヘルプロ"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S70"/>
  <sheetViews>
    <sheetView tabSelected="1" workbookViewId="0">
      <selection activeCell="A12" sqref="A12:D12"/>
    </sheetView>
  </sheetViews>
  <sheetFormatPr defaultRowHeight="13.3" x14ac:dyDescent="0.25"/>
  <cols>
    <col min="1" max="32" width="3.53515625" style="101" customWidth="1"/>
    <col min="33" max="256" width="9" style="101"/>
    <col min="257" max="259" width="3.15234375" style="101" customWidth="1"/>
    <col min="260" max="261" width="3.3828125" style="101" customWidth="1"/>
    <col min="262" max="285" width="3.69140625" style="101" customWidth="1"/>
    <col min="286" max="286" width="9" style="101"/>
    <col min="287" max="287" width="9" style="101" customWidth="1"/>
    <col min="288" max="512" width="9" style="101"/>
    <col min="513" max="515" width="3.15234375" style="101" customWidth="1"/>
    <col min="516" max="517" width="3.3828125" style="101" customWidth="1"/>
    <col min="518" max="541" width="3.69140625" style="101" customWidth="1"/>
    <col min="542" max="542" width="9" style="101"/>
    <col min="543" max="543" width="9" style="101" customWidth="1"/>
    <col min="544" max="768" width="9" style="101"/>
    <col min="769" max="771" width="3.15234375" style="101" customWidth="1"/>
    <col min="772" max="773" width="3.3828125" style="101" customWidth="1"/>
    <col min="774" max="797" width="3.69140625" style="101" customWidth="1"/>
    <col min="798" max="798" width="9" style="101"/>
    <col min="799" max="799" width="9" style="101" customWidth="1"/>
    <col min="800" max="1024" width="9" style="101"/>
    <col min="1025" max="1027" width="3.15234375" style="101" customWidth="1"/>
    <col min="1028" max="1029" width="3.3828125" style="101" customWidth="1"/>
    <col min="1030" max="1053" width="3.69140625" style="101" customWidth="1"/>
    <col min="1054" max="1054" width="9" style="101"/>
    <col min="1055" max="1055" width="9" style="101" customWidth="1"/>
    <col min="1056" max="1280" width="9" style="101"/>
    <col min="1281" max="1283" width="3.15234375" style="101" customWidth="1"/>
    <col min="1284" max="1285" width="3.3828125" style="101" customWidth="1"/>
    <col min="1286" max="1309" width="3.69140625" style="101" customWidth="1"/>
    <col min="1310" max="1310" width="9" style="101"/>
    <col min="1311" max="1311" width="9" style="101" customWidth="1"/>
    <col min="1312" max="1536" width="9" style="101"/>
    <col min="1537" max="1539" width="3.15234375" style="101" customWidth="1"/>
    <col min="1540" max="1541" width="3.3828125" style="101" customWidth="1"/>
    <col min="1542" max="1565" width="3.69140625" style="101" customWidth="1"/>
    <col min="1566" max="1566" width="9" style="101"/>
    <col min="1567" max="1567" width="9" style="101" customWidth="1"/>
    <col min="1568" max="1792" width="9" style="101"/>
    <col min="1793" max="1795" width="3.15234375" style="101" customWidth="1"/>
    <col min="1796" max="1797" width="3.3828125" style="101" customWidth="1"/>
    <col min="1798" max="1821" width="3.69140625" style="101" customWidth="1"/>
    <col min="1822" max="1822" width="9" style="101"/>
    <col min="1823" max="1823" width="9" style="101" customWidth="1"/>
    <col min="1824" max="2048" width="9" style="101"/>
    <col min="2049" max="2051" width="3.15234375" style="101" customWidth="1"/>
    <col min="2052" max="2053" width="3.3828125" style="101" customWidth="1"/>
    <col min="2054" max="2077" width="3.69140625" style="101" customWidth="1"/>
    <col min="2078" max="2078" width="9" style="101"/>
    <col min="2079" max="2079" width="9" style="101" customWidth="1"/>
    <col min="2080" max="2304" width="9" style="101"/>
    <col min="2305" max="2307" width="3.15234375" style="101" customWidth="1"/>
    <col min="2308" max="2309" width="3.3828125" style="101" customWidth="1"/>
    <col min="2310" max="2333" width="3.69140625" style="101" customWidth="1"/>
    <col min="2334" max="2334" width="9" style="101"/>
    <col min="2335" max="2335" width="9" style="101" customWidth="1"/>
    <col min="2336" max="2560" width="9" style="101"/>
    <col min="2561" max="2563" width="3.15234375" style="101" customWidth="1"/>
    <col min="2564" max="2565" width="3.3828125" style="101" customWidth="1"/>
    <col min="2566" max="2589" width="3.69140625" style="101" customWidth="1"/>
    <col min="2590" max="2590" width="9" style="101"/>
    <col min="2591" max="2591" width="9" style="101" customWidth="1"/>
    <col min="2592" max="2816" width="9" style="101"/>
    <col min="2817" max="2819" width="3.15234375" style="101" customWidth="1"/>
    <col min="2820" max="2821" width="3.3828125" style="101" customWidth="1"/>
    <col min="2822" max="2845" width="3.69140625" style="101" customWidth="1"/>
    <col min="2846" max="2846" width="9" style="101"/>
    <col min="2847" max="2847" width="9" style="101" customWidth="1"/>
    <col min="2848" max="3072" width="9" style="101"/>
    <col min="3073" max="3075" width="3.15234375" style="101" customWidth="1"/>
    <col min="3076" max="3077" width="3.3828125" style="101" customWidth="1"/>
    <col min="3078" max="3101" width="3.69140625" style="101" customWidth="1"/>
    <col min="3102" max="3102" width="9" style="101"/>
    <col min="3103" max="3103" width="9" style="101" customWidth="1"/>
    <col min="3104" max="3328" width="9" style="101"/>
    <col min="3329" max="3331" width="3.15234375" style="101" customWidth="1"/>
    <col min="3332" max="3333" width="3.3828125" style="101" customWidth="1"/>
    <col min="3334" max="3357" width="3.69140625" style="101" customWidth="1"/>
    <col min="3358" max="3358" width="9" style="101"/>
    <col min="3359" max="3359" width="9" style="101" customWidth="1"/>
    <col min="3360" max="3584" width="9" style="101"/>
    <col min="3585" max="3587" width="3.15234375" style="101" customWidth="1"/>
    <col min="3588" max="3589" width="3.3828125" style="101" customWidth="1"/>
    <col min="3590" max="3613" width="3.69140625" style="101" customWidth="1"/>
    <col min="3614" max="3614" width="9" style="101"/>
    <col min="3615" max="3615" width="9" style="101" customWidth="1"/>
    <col min="3616" max="3840" width="9" style="101"/>
    <col min="3841" max="3843" width="3.15234375" style="101" customWidth="1"/>
    <col min="3844" max="3845" width="3.3828125" style="101" customWidth="1"/>
    <col min="3846" max="3869" width="3.69140625" style="101" customWidth="1"/>
    <col min="3870" max="3870" width="9" style="101"/>
    <col min="3871" max="3871" width="9" style="101" customWidth="1"/>
    <col min="3872" max="4096" width="9" style="101"/>
    <col min="4097" max="4099" width="3.15234375" style="101" customWidth="1"/>
    <col min="4100" max="4101" width="3.3828125" style="101" customWidth="1"/>
    <col min="4102" max="4125" width="3.69140625" style="101" customWidth="1"/>
    <col min="4126" max="4126" width="9" style="101"/>
    <col min="4127" max="4127" width="9" style="101" customWidth="1"/>
    <col min="4128" max="4352" width="9" style="101"/>
    <col min="4353" max="4355" width="3.15234375" style="101" customWidth="1"/>
    <col min="4356" max="4357" width="3.3828125" style="101" customWidth="1"/>
    <col min="4358" max="4381" width="3.69140625" style="101" customWidth="1"/>
    <col min="4382" max="4382" width="9" style="101"/>
    <col min="4383" max="4383" width="9" style="101" customWidth="1"/>
    <col min="4384" max="4608" width="9" style="101"/>
    <col min="4609" max="4611" width="3.15234375" style="101" customWidth="1"/>
    <col min="4612" max="4613" width="3.3828125" style="101" customWidth="1"/>
    <col min="4614" max="4637" width="3.69140625" style="101" customWidth="1"/>
    <col min="4638" max="4638" width="9" style="101"/>
    <col min="4639" max="4639" width="9" style="101" customWidth="1"/>
    <col min="4640" max="4864" width="9" style="101"/>
    <col min="4865" max="4867" width="3.15234375" style="101" customWidth="1"/>
    <col min="4868" max="4869" width="3.3828125" style="101" customWidth="1"/>
    <col min="4870" max="4893" width="3.69140625" style="101" customWidth="1"/>
    <col min="4894" max="4894" width="9" style="101"/>
    <col min="4895" max="4895" width="9" style="101" customWidth="1"/>
    <col min="4896" max="5120" width="9" style="101"/>
    <col min="5121" max="5123" width="3.15234375" style="101" customWidth="1"/>
    <col min="5124" max="5125" width="3.3828125" style="101" customWidth="1"/>
    <col min="5126" max="5149" width="3.69140625" style="101" customWidth="1"/>
    <col min="5150" max="5150" width="9" style="101"/>
    <col min="5151" max="5151" width="9" style="101" customWidth="1"/>
    <col min="5152" max="5376" width="9" style="101"/>
    <col min="5377" max="5379" width="3.15234375" style="101" customWidth="1"/>
    <col min="5380" max="5381" width="3.3828125" style="101" customWidth="1"/>
    <col min="5382" max="5405" width="3.69140625" style="101" customWidth="1"/>
    <col min="5406" max="5406" width="9" style="101"/>
    <col min="5407" max="5407" width="9" style="101" customWidth="1"/>
    <col min="5408" max="5632" width="9" style="101"/>
    <col min="5633" max="5635" width="3.15234375" style="101" customWidth="1"/>
    <col min="5636" max="5637" width="3.3828125" style="101" customWidth="1"/>
    <col min="5638" max="5661" width="3.69140625" style="101" customWidth="1"/>
    <col min="5662" max="5662" width="9" style="101"/>
    <col min="5663" max="5663" width="9" style="101" customWidth="1"/>
    <col min="5664" max="5888" width="9" style="101"/>
    <col min="5889" max="5891" width="3.15234375" style="101" customWidth="1"/>
    <col min="5892" max="5893" width="3.3828125" style="101" customWidth="1"/>
    <col min="5894" max="5917" width="3.69140625" style="101" customWidth="1"/>
    <col min="5918" max="5918" width="9" style="101"/>
    <col min="5919" max="5919" width="9" style="101" customWidth="1"/>
    <col min="5920" max="6144" width="9" style="101"/>
    <col min="6145" max="6147" width="3.15234375" style="101" customWidth="1"/>
    <col min="6148" max="6149" width="3.3828125" style="101" customWidth="1"/>
    <col min="6150" max="6173" width="3.69140625" style="101" customWidth="1"/>
    <col min="6174" max="6174" width="9" style="101"/>
    <col min="6175" max="6175" width="9" style="101" customWidth="1"/>
    <col min="6176" max="6400" width="9" style="101"/>
    <col min="6401" max="6403" width="3.15234375" style="101" customWidth="1"/>
    <col min="6404" max="6405" width="3.3828125" style="101" customWidth="1"/>
    <col min="6406" max="6429" width="3.69140625" style="101" customWidth="1"/>
    <col min="6430" max="6430" width="9" style="101"/>
    <col min="6431" max="6431" width="9" style="101" customWidth="1"/>
    <col min="6432" max="6656" width="9" style="101"/>
    <col min="6657" max="6659" width="3.15234375" style="101" customWidth="1"/>
    <col min="6660" max="6661" width="3.3828125" style="101" customWidth="1"/>
    <col min="6662" max="6685" width="3.69140625" style="101" customWidth="1"/>
    <col min="6686" max="6686" width="9" style="101"/>
    <col min="6687" max="6687" width="9" style="101" customWidth="1"/>
    <col min="6688" max="6912" width="9" style="101"/>
    <col min="6913" max="6915" width="3.15234375" style="101" customWidth="1"/>
    <col min="6916" max="6917" width="3.3828125" style="101" customWidth="1"/>
    <col min="6918" max="6941" width="3.69140625" style="101" customWidth="1"/>
    <col min="6942" max="6942" width="9" style="101"/>
    <col min="6943" max="6943" width="9" style="101" customWidth="1"/>
    <col min="6944" max="7168" width="9" style="101"/>
    <col min="7169" max="7171" width="3.15234375" style="101" customWidth="1"/>
    <col min="7172" max="7173" width="3.3828125" style="101" customWidth="1"/>
    <col min="7174" max="7197" width="3.69140625" style="101" customWidth="1"/>
    <col min="7198" max="7198" width="9" style="101"/>
    <col min="7199" max="7199" width="9" style="101" customWidth="1"/>
    <col min="7200" max="7424" width="9" style="101"/>
    <col min="7425" max="7427" width="3.15234375" style="101" customWidth="1"/>
    <col min="7428" max="7429" width="3.3828125" style="101" customWidth="1"/>
    <col min="7430" max="7453" width="3.69140625" style="101" customWidth="1"/>
    <col min="7454" max="7454" width="9" style="101"/>
    <col min="7455" max="7455" width="9" style="101" customWidth="1"/>
    <col min="7456" max="7680" width="9" style="101"/>
    <col min="7681" max="7683" width="3.15234375" style="101" customWidth="1"/>
    <col min="7684" max="7685" width="3.3828125" style="101" customWidth="1"/>
    <col min="7686" max="7709" width="3.69140625" style="101" customWidth="1"/>
    <col min="7710" max="7710" width="9" style="101"/>
    <col min="7711" max="7711" width="9" style="101" customWidth="1"/>
    <col min="7712" max="7936" width="9" style="101"/>
    <col min="7937" max="7939" width="3.15234375" style="101" customWidth="1"/>
    <col min="7940" max="7941" width="3.3828125" style="101" customWidth="1"/>
    <col min="7942" max="7965" width="3.69140625" style="101" customWidth="1"/>
    <col min="7966" max="7966" width="9" style="101"/>
    <col min="7967" max="7967" width="9" style="101" customWidth="1"/>
    <col min="7968" max="8192" width="9" style="101"/>
    <col min="8193" max="8195" width="3.15234375" style="101" customWidth="1"/>
    <col min="8196" max="8197" width="3.3828125" style="101" customWidth="1"/>
    <col min="8198" max="8221" width="3.69140625" style="101" customWidth="1"/>
    <col min="8222" max="8222" width="9" style="101"/>
    <col min="8223" max="8223" width="9" style="101" customWidth="1"/>
    <col min="8224" max="8448" width="9" style="101"/>
    <col min="8449" max="8451" width="3.15234375" style="101" customWidth="1"/>
    <col min="8452" max="8453" width="3.3828125" style="101" customWidth="1"/>
    <col min="8454" max="8477" width="3.69140625" style="101" customWidth="1"/>
    <col min="8478" max="8478" width="9" style="101"/>
    <col min="8479" max="8479" width="9" style="101" customWidth="1"/>
    <col min="8480" max="8704" width="9" style="101"/>
    <col min="8705" max="8707" width="3.15234375" style="101" customWidth="1"/>
    <col min="8708" max="8709" width="3.3828125" style="101" customWidth="1"/>
    <col min="8710" max="8733" width="3.69140625" style="101" customWidth="1"/>
    <col min="8734" max="8734" width="9" style="101"/>
    <col min="8735" max="8735" width="9" style="101" customWidth="1"/>
    <col min="8736" max="8960" width="9" style="101"/>
    <col min="8961" max="8963" width="3.15234375" style="101" customWidth="1"/>
    <col min="8964" max="8965" width="3.3828125" style="101" customWidth="1"/>
    <col min="8966" max="8989" width="3.69140625" style="101" customWidth="1"/>
    <col min="8990" max="8990" width="9" style="101"/>
    <col min="8991" max="8991" width="9" style="101" customWidth="1"/>
    <col min="8992" max="9216" width="9" style="101"/>
    <col min="9217" max="9219" width="3.15234375" style="101" customWidth="1"/>
    <col min="9220" max="9221" width="3.3828125" style="101" customWidth="1"/>
    <col min="9222" max="9245" width="3.69140625" style="101" customWidth="1"/>
    <col min="9246" max="9246" width="9" style="101"/>
    <col min="9247" max="9247" width="9" style="101" customWidth="1"/>
    <col min="9248" max="9472" width="9" style="101"/>
    <col min="9473" max="9475" width="3.15234375" style="101" customWidth="1"/>
    <col min="9476" max="9477" width="3.3828125" style="101" customWidth="1"/>
    <col min="9478" max="9501" width="3.69140625" style="101" customWidth="1"/>
    <col min="9502" max="9502" width="9" style="101"/>
    <col min="9503" max="9503" width="9" style="101" customWidth="1"/>
    <col min="9504" max="9728" width="9" style="101"/>
    <col min="9729" max="9731" width="3.15234375" style="101" customWidth="1"/>
    <col min="9732" max="9733" width="3.3828125" style="101" customWidth="1"/>
    <col min="9734" max="9757" width="3.69140625" style="101" customWidth="1"/>
    <col min="9758" max="9758" width="9" style="101"/>
    <col min="9759" max="9759" width="9" style="101" customWidth="1"/>
    <col min="9760" max="9984" width="9" style="101"/>
    <col min="9985" max="9987" width="3.15234375" style="101" customWidth="1"/>
    <col min="9988" max="9989" width="3.3828125" style="101" customWidth="1"/>
    <col min="9990" max="10013" width="3.69140625" style="101" customWidth="1"/>
    <col min="10014" max="10014" width="9" style="101"/>
    <col min="10015" max="10015" width="9" style="101" customWidth="1"/>
    <col min="10016" max="10240" width="9" style="101"/>
    <col min="10241" max="10243" width="3.15234375" style="101" customWidth="1"/>
    <col min="10244" max="10245" width="3.3828125" style="101" customWidth="1"/>
    <col min="10246" max="10269" width="3.69140625" style="101" customWidth="1"/>
    <col min="10270" max="10270" width="9" style="101"/>
    <col min="10271" max="10271" width="9" style="101" customWidth="1"/>
    <col min="10272" max="10496" width="9" style="101"/>
    <col min="10497" max="10499" width="3.15234375" style="101" customWidth="1"/>
    <col min="10500" max="10501" width="3.3828125" style="101" customWidth="1"/>
    <col min="10502" max="10525" width="3.69140625" style="101" customWidth="1"/>
    <col min="10526" max="10526" width="9" style="101"/>
    <col min="10527" max="10527" width="9" style="101" customWidth="1"/>
    <col min="10528" max="10752" width="9" style="101"/>
    <col min="10753" max="10755" width="3.15234375" style="101" customWidth="1"/>
    <col min="10756" max="10757" width="3.3828125" style="101" customWidth="1"/>
    <col min="10758" max="10781" width="3.69140625" style="101" customWidth="1"/>
    <col min="10782" max="10782" width="9" style="101"/>
    <col min="10783" max="10783" width="9" style="101" customWidth="1"/>
    <col min="10784" max="11008" width="9" style="101"/>
    <col min="11009" max="11011" width="3.15234375" style="101" customWidth="1"/>
    <col min="11012" max="11013" width="3.3828125" style="101" customWidth="1"/>
    <col min="11014" max="11037" width="3.69140625" style="101" customWidth="1"/>
    <col min="11038" max="11038" width="9" style="101"/>
    <col min="11039" max="11039" width="9" style="101" customWidth="1"/>
    <col min="11040" max="11264" width="9" style="101"/>
    <col min="11265" max="11267" width="3.15234375" style="101" customWidth="1"/>
    <col min="11268" max="11269" width="3.3828125" style="101" customWidth="1"/>
    <col min="11270" max="11293" width="3.69140625" style="101" customWidth="1"/>
    <col min="11294" max="11294" width="9" style="101"/>
    <col min="11295" max="11295" width="9" style="101" customWidth="1"/>
    <col min="11296" max="11520" width="9" style="101"/>
    <col min="11521" max="11523" width="3.15234375" style="101" customWidth="1"/>
    <col min="11524" max="11525" width="3.3828125" style="101" customWidth="1"/>
    <col min="11526" max="11549" width="3.69140625" style="101" customWidth="1"/>
    <col min="11550" max="11550" width="9" style="101"/>
    <col min="11551" max="11551" width="9" style="101" customWidth="1"/>
    <col min="11552" max="11776" width="9" style="101"/>
    <col min="11777" max="11779" width="3.15234375" style="101" customWidth="1"/>
    <col min="11780" max="11781" width="3.3828125" style="101" customWidth="1"/>
    <col min="11782" max="11805" width="3.69140625" style="101" customWidth="1"/>
    <col min="11806" max="11806" width="9" style="101"/>
    <col min="11807" max="11807" width="9" style="101" customWidth="1"/>
    <col min="11808" max="12032" width="9" style="101"/>
    <col min="12033" max="12035" width="3.15234375" style="101" customWidth="1"/>
    <col min="12036" max="12037" width="3.3828125" style="101" customWidth="1"/>
    <col min="12038" max="12061" width="3.69140625" style="101" customWidth="1"/>
    <col min="12062" max="12062" width="9" style="101"/>
    <col min="12063" max="12063" width="9" style="101" customWidth="1"/>
    <col min="12064" max="12288" width="9" style="101"/>
    <col min="12289" max="12291" width="3.15234375" style="101" customWidth="1"/>
    <col min="12292" max="12293" width="3.3828125" style="101" customWidth="1"/>
    <col min="12294" max="12317" width="3.69140625" style="101" customWidth="1"/>
    <col min="12318" max="12318" width="9" style="101"/>
    <col min="12319" max="12319" width="9" style="101" customWidth="1"/>
    <col min="12320" max="12544" width="9" style="101"/>
    <col min="12545" max="12547" width="3.15234375" style="101" customWidth="1"/>
    <col min="12548" max="12549" width="3.3828125" style="101" customWidth="1"/>
    <col min="12550" max="12573" width="3.69140625" style="101" customWidth="1"/>
    <col min="12574" max="12574" width="9" style="101"/>
    <col min="12575" max="12575" width="9" style="101" customWidth="1"/>
    <col min="12576" max="12800" width="9" style="101"/>
    <col min="12801" max="12803" width="3.15234375" style="101" customWidth="1"/>
    <col min="12804" max="12805" width="3.3828125" style="101" customWidth="1"/>
    <col min="12806" max="12829" width="3.69140625" style="101" customWidth="1"/>
    <col min="12830" max="12830" width="9" style="101"/>
    <col min="12831" max="12831" width="9" style="101" customWidth="1"/>
    <col min="12832" max="13056" width="9" style="101"/>
    <col min="13057" max="13059" width="3.15234375" style="101" customWidth="1"/>
    <col min="13060" max="13061" width="3.3828125" style="101" customWidth="1"/>
    <col min="13062" max="13085" width="3.69140625" style="101" customWidth="1"/>
    <col min="13086" max="13086" width="9" style="101"/>
    <col min="13087" max="13087" width="9" style="101" customWidth="1"/>
    <col min="13088" max="13312" width="9" style="101"/>
    <col min="13313" max="13315" width="3.15234375" style="101" customWidth="1"/>
    <col min="13316" max="13317" width="3.3828125" style="101" customWidth="1"/>
    <col min="13318" max="13341" width="3.69140625" style="101" customWidth="1"/>
    <col min="13342" max="13342" width="9" style="101"/>
    <col min="13343" max="13343" width="9" style="101" customWidth="1"/>
    <col min="13344" max="13568" width="9" style="101"/>
    <col min="13569" max="13571" width="3.15234375" style="101" customWidth="1"/>
    <col min="13572" max="13573" width="3.3828125" style="101" customWidth="1"/>
    <col min="13574" max="13597" width="3.69140625" style="101" customWidth="1"/>
    <col min="13598" max="13598" width="9" style="101"/>
    <col min="13599" max="13599" width="9" style="101" customWidth="1"/>
    <col min="13600" max="13824" width="9" style="101"/>
    <col min="13825" max="13827" width="3.15234375" style="101" customWidth="1"/>
    <col min="13828" max="13829" width="3.3828125" style="101" customWidth="1"/>
    <col min="13830" max="13853" width="3.69140625" style="101" customWidth="1"/>
    <col min="13854" max="13854" width="9" style="101"/>
    <col min="13855" max="13855" width="9" style="101" customWidth="1"/>
    <col min="13856" max="14080" width="9" style="101"/>
    <col min="14081" max="14083" width="3.15234375" style="101" customWidth="1"/>
    <col min="14084" max="14085" width="3.3828125" style="101" customWidth="1"/>
    <col min="14086" max="14109" width="3.69140625" style="101" customWidth="1"/>
    <col min="14110" max="14110" width="9" style="101"/>
    <col min="14111" max="14111" width="9" style="101" customWidth="1"/>
    <col min="14112" max="14336" width="9" style="101"/>
    <col min="14337" max="14339" width="3.15234375" style="101" customWidth="1"/>
    <col min="14340" max="14341" width="3.3828125" style="101" customWidth="1"/>
    <col min="14342" max="14365" width="3.69140625" style="101" customWidth="1"/>
    <col min="14366" max="14366" width="9" style="101"/>
    <col min="14367" max="14367" width="9" style="101" customWidth="1"/>
    <col min="14368" max="14592" width="9" style="101"/>
    <col min="14593" max="14595" width="3.15234375" style="101" customWidth="1"/>
    <col min="14596" max="14597" width="3.3828125" style="101" customWidth="1"/>
    <col min="14598" max="14621" width="3.69140625" style="101" customWidth="1"/>
    <col min="14622" max="14622" width="9" style="101"/>
    <col min="14623" max="14623" width="9" style="101" customWidth="1"/>
    <col min="14624" max="14848" width="9" style="101"/>
    <col min="14849" max="14851" width="3.15234375" style="101" customWidth="1"/>
    <col min="14852" max="14853" width="3.3828125" style="101" customWidth="1"/>
    <col min="14854" max="14877" width="3.69140625" style="101" customWidth="1"/>
    <col min="14878" max="14878" width="9" style="101"/>
    <col min="14879" max="14879" width="9" style="101" customWidth="1"/>
    <col min="14880" max="15104" width="9" style="101"/>
    <col min="15105" max="15107" width="3.15234375" style="101" customWidth="1"/>
    <col min="15108" max="15109" width="3.3828125" style="101" customWidth="1"/>
    <col min="15110" max="15133" width="3.69140625" style="101" customWidth="1"/>
    <col min="15134" max="15134" width="9" style="101"/>
    <col min="15135" max="15135" width="9" style="101" customWidth="1"/>
    <col min="15136" max="15360" width="9" style="101"/>
    <col min="15361" max="15363" width="3.15234375" style="101" customWidth="1"/>
    <col min="15364" max="15365" width="3.3828125" style="101" customWidth="1"/>
    <col min="15366" max="15389" width="3.69140625" style="101" customWidth="1"/>
    <col min="15390" max="15390" width="9" style="101"/>
    <col min="15391" max="15391" width="9" style="101" customWidth="1"/>
    <col min="15392" max="15616" width="9" style="101"/>
    <col min="15617" max="15619" width="3.15234375" style="101" customWidth="1"/>
    <col min="15620" max="15621" width="3.3828125" style="101" customWidth="1"/>
    <col min="15622" max="15645" width="3.69140625" style="101" customWidth="1"/>
    <col min="15646" max="15646" width="9" style="101"/>
    <col min="15647" max="15647" width="9" style="101" customWidth="1"/>
    <col min="15648" max="15872" width="9" style="101"/>
    <col min="15873" max="15875" width="3.15234375" style="101" customWidth="1"/>
    <col min="15876" max="15877" width="3.3828125" style="101" customWidth="1"/>
    <col min="15878" max="15901" width="3.69140625" style="101" customWidth="1"/>
    <col min="15902" max="15902" width="9" style="101"/>
    <col min="15903" max="15903" width="9" style="101" customWidth="1"/>
    <col min="15904" max="16128" width="9" style="101"/>
    <col min="16129" max="16131" width="3.15234375" style="101" customWidth="1"/>
    <col min="16132" max="16133" width="3.3828125" style="101" customWidth="1"/>
    <col min="16134" max="16157" width="3.69140625" style="101" customWidth="1"/>
    <col min="16158" max="16158" width="9" style="101"/>
    <col min="16159" max="16159" width="9" style="101" customWidth="1"/>
    <col min="16160" max="16384" width="9" style="101"/>
  </cols>
  <sheetData>
    <row r="1" spans="1:42" ht="31.4" customHeight="1" thickBot="1" x14ac:dyDescent="0.3">
      <c r="A1" s="598" t="str">
        <f>コード一覧!$E$3</f>
        <v>一般財源等</v>
      </c>
      <c r="B1" s="599"/>
      <c r="C1" s="599"/>
      <c r="D1" s="600"/>
      <c r="E1" s="249"/>
      <c r="F1" s="249"/>
      <c r="G1" s="250"/>
      <c r="H1" s="251"/>
      <c r="I1" s="601" t="s">
        <v>622</v>
      </c>
      <c r="J1" s="601"/>
      <c r="K1" s="601"/>
      <c r="L1" s="601"/>
      <c r="M1" s="601"/>
      <c r="N1" s="601"/>
      <c r="O1" s="601"/>
      <c r="P1" s="601"/>
      <c r="Q1" s="601"/>
      <c r="R1" s="601"/>
      <c r="S1" s="601"/>
      <c r="T1" s="601"/>
      <c r="U1" s="601"/>
      <c r="V1" s="601"/>
      <c r="W1" s="601"/>
      <c r="X1" s="602"/>
      <c r="Y1" s="591" t="s">
        <v>623</v>
      </c>
      <c r="Z1" s="592"/>
      <c r="AA1" s="614" t="s">
        <v>624</v>
      </c>
      <c r="AB1" s="614"/>
      <c r="AC1" s="614"/>
      <c r="AD1" s="614"/>
      <c r="AE1" s="614"/>
      <c r="AF1" s="615"/>
    </row>
    <row r="2" spans="1:42" ht="14.7" customHeight="1" thickBot="1" x14ac:dyDescent="0.4">
      <c r="A2" s="249"/>
      <c r="B2" s="249"/>
      <c r="C2" s="249"/>
      <c r="D2" s="249"/>
      <c r="E2" s="249"/>
      <c r="F2" s="249"/>
      <c r="G2" s="252" t="s">
        <v>625</v>
      </c>
      <c r="H2" s="253"/>
      <c r="I2" s="253"/>
      <c r="J2" s="253"/>
      <c r="K2" s="253"/>
      <c r="L2" s="253"/>
      <c r="M2" s="253"/>
      <c r="N2" s="253"/>
      <c r="O2" s="253"/>
      <c r="P2" s="253"/>
      <c r="Q2" s="253"/>
      <c r="R2" s="253"/>
      <c r="S2" s="253"/>
      <c r="T2" s="253"/>
      <c r="U2" s="253"/>
      <c r="V2" s="253"/>
      <c r="W2" s="253"/>
      <c r="X2" s="216"/>
      <c r="Y2" s="216"/>
      <c r="Z2" s="216"/>
      <c r="AA2" s="216"/>
      <c r="AB2" s="216"/>
      <c r="AC2" s="247"/>
      <c r="AD2" s="247"/>
      <c r="AE2" s="247"/>
      <c r="AF2" s="247"/>
    </row>
    <row r="3" spans="1:42" ht="24" customHeight="1" thickBot="1" x14ac:dyDescent="0.3">
      <c r="A3" s="593" t="s">
        <v>143</v>
      </c>
      <c r="B3" s="594"/>
      <c r="C3" s="594"/>
      <c r="D3" s="594"/>
      <c r="E3" s="595" t="s">
        <v>626</v>
      </c>
      <c r="F3" s="596"/>
      <c r="G3" s="596"/>
      <c r="H3" s="596"/>
      <c r="I3" s="596"/>
      <c r="J3" s="597"/>
      <c r="K3" s="254"/>
      <c r="L3" s="254"/>
      <c r="M3" s="254"/>
      <c r="N3" s="254"/>
      <c r="O3" s="247"/>
      <c r="P3" s="247"/>
      <c r="Q3" s="247"/>
      <c r="R3" s="618" t="s">
        <v>627</v>
      </c>
      <c r="S3" s="619"/>
      <c r="T3" s="619"/>
      <c r="U3" s="622"/>
      <c r="V3" s="623"/>
      <c r="W3" s="623"/>
      <c r="X3" s="623"/>
      <c r="Y3" s="623"/>
      <c r="Z3" s="623"/>
      <c r="AA3" s="623"/>
      <c r="AB3" s="623"/>
      <c r="AC3" s="623"/>
      <c r="AD3" s="623"/>
      <c r="AE3" s="623"/>
      <c r="AF3" s="624"/>
    </row>
    <row r="4" spans="1:42" s="104" customFormat="1" ht="9.5500000000000007" customHeight="1" thickBot="1" x14ac:dyDescent="0.3">
      <c r="A4" s="216"/>
      <c r="B4" s="216"/>
      <c r="C4" s="216"/>
      <c r="D4" s="216"/>
      <c r="E4" s="216"/>
      <c r="F4" s="216"/>
      <c r="G4" s="255"/>
      <c r="H4" s="216"/>
      <c r="I4" s="256"/>
      <c r="J4" s="256"/>
      <c r="K4" s="216"/>
      <c r="L4" s="216"/>
      <c r="M4" s="216"/>
      <c r="N4" s="216"/>
      <c r="O4" s="247"/>
      <c r="P4" s="247"/>
      <c r="Q4" s="247"/>
      <c r="R4" s="620"/>
      <c r="S4" s="621"/>
      <c r="T4" s="621"/>
      <c r="U4" s="625"/>
      <c r="V4" s="626"/>
      <c r="W4" s="626"/>
      <c r="X4" s="626"/>
      <c r="Y4" s="626"/>
      <c r="Z4" s="626"/>
      <c r="AA4" s="626"/>
      <c r="AB4" s="626"/>
      <c r="AC4" s="626"/>
      <c r="AD4" s="626"/>
      <c r="AE4" s="626"/>
      <c r="AF4" s="627"/>
    </row>
    <row r="5" spans="1:42" s="247" customFormat="1" ht="16.850000000000001" customHeight="1" thickBot="1" x14ac:dyDescent="0.3">
      <c r="A5" s="245" t="s">
        <v>613</v>
      </c>
      <c r="B5" s="245"/>
      <c r="C5" s="245"/>
      <c r="D5" s="245"/>
      <c r="E5" s="245"/>
      <c r="F5" s="245"/>
      <c r="G5" s="246"/>
      <c r="H5" s="246"/>
      <c r="I5" s="246"/>
      <c r="J5" s="246"/>
      <c r="K5" s="246"/>
      <c r="L5" s="246"/>
      <c r="M5" s="246"/>
      <c r="N5" s="246"/>
      <c r="O5" s="246"/>
      <c r="P5" s="246"/>
      <c r="Q5" s="246"/>
      <c r="R5" s="246"/>
      <c r="S5" s="246"/>
      <c r="T5" s="246"/>
      <c r="U5" s="246"/>
      <c r="V5" s="246"/>
      <c r="W5" s="246"/>
      <c r="X5" s="246"/>
      <c r="Y5" s="246"/>
      <c r="Z5" s="246"/>
      <c r="AA5" s="246"/>
      <c r="AB5" s="246"/>
      <c r="AC5" s="246"/>
      <c r="AD5" s="246"/>
      <c r="AE5" s="246"/>
      <c r="AF5" s="246"/>
    </row>
    <row r="6" spans="1:42" s="247" customFormat="1" ht="13.95" customHeight="1" x14ac:dyDescent="0.25">
      <c r="A6" s="475" t="s">
        <v>244</v>
      </c>
      <c r="B6" s="476"/>
      <c r="C6" s="476"/>
      <c r="D6" s="476"/>
      <c r="E6" s="476"/>
      <c r="F6" s="476"/>
      <c r="G6" s="476"/>
      <c r="H6" s="616"/>
      <c r="I6" s="617" t="s">
        <v>614</v>
      </c>
      <c r="J6" s="476"/>
      <c r="K6" s="476"/>
      <c r="L6" s="476"/>
      <c r="M6" s="476"/>
      <c r="N6" s="476"/>
      <c r="O6" s="476"/>
      <c r="P6" s="476"/>
      <c r="Q6" s="476"/>
      <c r="R6" s="476"/>
      <c r="S6" s="476"/>
      <c r="T6" s="616"/>
      <c r="U6" s="617" t="s">
        <v>615</v>
      </c>
      <c r="V6" s="476"/>
      <c r="W6" s="476"/>
      <c r="X6" s="476"/>
      <c r="Y6" s="476"/>
      <c r="Z6" s="476"/>
      <c r="AA6" s="476"/>
      <c r="AB6" s="476"/>
      <c r="AC6" s="476"/>
      <c r="AD6" s="476"/>
      <c r="AE6" s="476"/>
      <c r="AF6" s="477"/>
    </row>
    <row r="7" spans="1:42" s="247" customFormat="1" ht="27.55" customHeight="1" thickBot="1" x14ac:dyDescent="0.3">
      <c r="A7" s="603"/>
      <c r="B7" s="604"/>
      <c r="C7" s="604"/>
      <c r="D7" s="604"/>
      <c r="E7" s="604"/>
      <c r="F7" s="604"/>
      <c r="G7" s="604"/>
      <c r="H7" s="605"/>
      <c r="I7" s="606"/>
      <c r="J7" s="607"/>
      <c r="K7" s="607"/>
      <c r="L7" s="607"/>
      <c r="M7" s="607"/>
      <c r="N7" s="607"/>
      <c r="O7" s="607"/>
      <c r="P7" s="607"/>
      <c r="Q7" s="607"/>
      <c r="R7" s="607"/>
      <c r="S7" s="607"/>
      <c r="T7" s="608"/>
      <c r="U7" s="609"/>
      <c r="V7" s="610"/>
      <c r="W7" s="610"/>
      <c r="X7" s="610"/>
      <c r="Y7" s="610"/>
      <c r="Z7" s="610"/>
      <c r="AA7" s="610"/>
      <c r="AB7" s="610"/>
      <c r="AC7" s="610"/>
      <c r="AD7" s="610"/>
      <c r="AE7" s="610"/>
      <c r="AF7" s="611"/>
    </row>
    <row r="8" spans="1:42" ht="14.7" customHeight="1" x14ac:dyDescent="0.25">
      <c r="A8" s="451"/>
      <c r="B8" s="451"/>
      <c r="C8" s="451"/>
      <c r="D8" s="451"/>
      <c r="E8" s="451"/>
      <c r="F8" s="451"/>
      <c r="G8" s="451"/>
      <c r="H8" s="451"/>
      <c r="I8" s="452"/>
      <c r="J8" s="452"/>
      <c r="K8" s="452"/>
      <c r="L8" s="452"/>
      <c r="M8" s="452"/>
      <c r="N8" s="452"/>
      <c r="O8" s="452"/>
      <c r="P8" s="452"/>
      <c r="Q8" s="452"/>
      <c r="R8" s="452"/>
      <c r="S8" s="452"/>
      <c r="T8" s="452"/>
      <c r="U8" s="253"/>
      <c r="V8" s="253"/>
      <c r="W8" s="253"/>
      <c r="X8" s="216"/>
      <c r="Y8" s="216"/>
      <c r="Z8" s="216"/>
      <c r="AA8" s="216"/>
      <c r="AB8" s="216"/>
      <c r="AC8" s="247"/>
      <c r="AD8" s="247"/>
      <c r="AE8" s="247"/>
      <c r="AF8" s="247"/>
    </row>
    <row r="9" spans="1:42" s="247" customFormat="1" ht="15" thickBot="1" x14ac:dyDescent="0.35">
      <c r="A9" s="245" t="s">
        <v>616</v>
      </c>
      <c r="B9" s="245"/>
      <c r="C9" s="245"/>
      <c r="D9" s="245"/>
      <c r="E9" s="612" t="s">
        <v>617</v>
      </c>
      <c r="F9" s="612"/>
      <c r="G9" s="612"/>
      <c r="H9" s="612"/>
      <c r="I9" s="612"/>
      <c r="J9" s="612"/>
      <c r="K9" s="612"/>
      <c r="L9" s="612"/>
      <c r="M9" s="612"/>
      <c r="N9" s="612"/>
      <c r="O9" s="612"/>
      <c r="P9" s="612"/>
      <c r="Q9" s="612"/>
      <c r="R9" s="612"/>
      <c r="S9" s="612"/>
      <c r="T9" s="612"/>
      <c r="U9" s="612"/>
      <c r="V9" s="612"/>
      <c r="W9" s="612"/>
      <c r="X9" s="612"/>
      <c r="Y9" s="612"/>
      <c r="Z9" s="613"/>
      <c r="AA9" s="613"/>
      <c r="AB9" s="613"/>
      <c r="AC9" s="613"/>
      <c r="AD9" s="613"/>
      <c r="AE9" s="613"/>
      <c r="AF9" s="613"/>
      <c r="AG9" s="216"/>
      <c r="AH9" s="216"/>
      <c r="AI9" s="216"/>
      <c r="AJ9" s="216"/>
      <c r="AK9" s="216"/>
      <c r="AL9" s="248"/>
      <c r="AN9" s="248"/>
    </row>
    <row r="10" spans="1:42" s="247" customFormat="1" ht="26.25" customHeight="1" x14ac:dyDescent="0.25">
      <c r="A10" s="651" t="s">
        <v>618</v>
      </c>
      <c r="B10" s="652"/>
      <c r="C10" s="652"/>
      <c r="D10" s="652"/>
      <c r="E10" s="652"/>
      <c r="F10" s="652"/>
      <c r="G10" s="652"/>
      <c r="H10" s="653"/>
      <c r="I10" s="654" t="s">
        <v>619</v>
      </c>
      <c r="J10" s="654"/>
      <c r="K10" s="654"/>
      <c r="L10" s="654"/>
      <c r="M10" s="654"/>
      <c r="N10" s="654"/>
      <c r="O10" s="654"/>
      <c r="P10" s="654"/>
      <c r="Q10" s="654"/>
      <c r="R10" s="654"/>
      <c r="S10" s="654"/>
      <c r="T10" s="655" t="s">
        <v>620</v>
      </c>
      <c r="U10" s="656"/>
      <c r="V10" s="656"/>
      <c r="W10" s="656"/>
      <c r="X10" s="657"/>
      <c r="Y10" s="617" t="s">
        <v>621</v>
      </c>
      <c r="Z10" s="476"/>
      <c r="AA10" s="476"/>
      <c r="AB10" s="476"/>
      <c r="AC10" s="476"/>
      <c r="AD10" s="476"/>
      <c r="AE10" s="476"/>
      <c r="AF10" s="477"/>
    </row>
    <row r="11" spans="1:42" s="247" customFormat="1" ht="33" customHeight="1" thickBot="1" x14ac:dyDescent="0.3">
      <c r="A11" s="453" t="str">
        <f>コード一覧!$F$3</f>
        <v>1010501</v>
      </c>
      <c r="B11" s="454"/>
      <c r="C11" s="454"/>
      <c r="D11" s="454"/>
      <c r="E11" s="454"/>
      <c r="F11" s="454"/>
      <c r="G11" s="454"/>
      <c r="H11" s="454"/>
      <c r="I11" s="455" t="str">
        <f>コード一覧!$G$3</f>
        <v>教）厚生補導経費(固定費)共通</v>
      </c>
      <c r="J11" s="455"/>
      <c r="K11" s="455"/>
      <c r="L11" s="455"/>
      <c r="M11" s="455"/>
      <c r="N11" s="455"/>
      <c r="O11" s="455"/>
      <c r="P11" s="455"/>
      <c r="Q11" s="455"/>
      <c r="R11" s="455"/>
      <c r="S11" s="455"/>
      <c r="T11" s="456" t="str">
        <f>コード一覧!$B$3</f>
        <v>1D1</v>
      </c>
      <c r="U11" s="457"/>
      <c r="V11" s="457"/>
      <c r="W11" s="457"/>
      <c r="X11" s="458"/>
      <c r="Y11" s="459" t="str">
        <f>コード一覧!$C$3</f>
        <v>理学部</v>
      </c>
      <c r="Z11" s="459"/>
      <c r="AA11" s="459"/>
      <c r="AB11" s="459"/>
      <c r="AC11" s="459"/>
      <c r="AD11" s="459"/>
      <c r="AE11" s="459"/>
      <c r="AF11" s="460"/>
    </row>
    <row r="12" spans="1:42" s="104" customFormat="1" ht="17.25" customHeight="1" thickBot="1" x14ac:dyDescent="0.45">
      <c r="A12" s="474" t="s">
        <v>144</v>
      </c>
      <c r="B12" s="474"/>
      <c r="C12" s="474"/>
      <c r="D12" s="474"/>
      <c r="E12" s="106"/>
      <c r="F12" s="106"/>
      <c r="G12" s="106"/>
      <c r="I12" s="103"/>
      <c r="J12" s="366" t="s">
        <v>692</v>
      </c>
      <c r="K12" s="107"/>
      <c r="L12" s="107"/>
      <c r="M12" s="107"/>
      <c r="N12" s="107"/>
      <c r="O12" s="107"/>
      <c r="P12" s="107"/>
      <c r="Q12" s="107"/>
      <c r="R12" s="107"/>
      <c r="S12" s="107"/>
      <c r="T12" s="107"/>
      <c r="U12" s="107"/>
      <c r="V12" s="107"/>
      <c r="W12" s="107"/>
      <c r="X12" s="107"/>
      <c r="Y12" s="107"/>
      <c r="Z12" s="107"/>
      <c r="AA12" s="107"/>
      <c r="AB12" s="107"/>
      <c r="AC12" s="103"/>
      <c r="AD12" s="105"/>
      <c r="AE12" s="102"/>
      <c r="AI12" s="102"/>
      <c r="AJ12" s="247"/>
      <c r="AK12" s="247"/>
      <c r="AL12" s="247"/>
      <c r="AM12" s="102"/>
      <c r="AN12" s="108"/>
      <c r="AP12" s="108"/>
    </row>
    <row r="13" spans="1:42" s="104" customFormat="1" ht="23.7" customHeight="1" thickBot="1" x14ac:dyDescent="0.3">
      <c r="A13" s="463" t="s">
        <v>689</v>
      </c>
      <c r="B13" s="464"/>
      <c r="C13" s="464"/>
      <c r="D13" s="464"/>
      <c r="E13" s="464"/>
      <c r="F13" s="465" t="s">
        <v>145</v>
      </c>
      <c r="G13" s="465"/>
      <c r="H13" s="465"/>
      <c r="I13" s="465"/>
      <c r="J13" s="465"/>
      <c r="K13" s="465"/>
      <c r="L13" s="465"/>
      <c r="M13" s="465"/>
      <c r="N13" s="465"/>
      <c r="O13" s="469" t="s">
        <v>690</v>
      </c>
      <c r="P13" s="470"/>
      <c r="Q13" s="470"/>
      <c r="R13" s="470"/>
      <c r="S13" s="470"/>
      <c r="T13" s="470"/>
      <c r="U13" s="470"/>
      <c r="V13" s="470"/>
      <c r="W13" s="471"/>
      <c r="X13" s="467"/>
      <c r="Y13" s="468"/>
      <c r="Z13" s="468"/>
      <c r="AA13" s="468"/>
      <c r="AB13" s="349" t="s">
        <v>691</v>
      </c>
      <c r="AC13" s="466"/>
      <c r="AD13" s="466"/>
      <c r="AE13" s="466"/>
      <c r="AF13" s="350" t="s">
        <v>31</v>
      </c>
      <c r="AI13" s="102"/>
      <c r="AJ13" s="247"/>
      <c r="AK13" s="247"/>
      <c r="AL13" s="247"/>
      <c r="AM13" s="102"/>
      <c r="AN13" s="108"/>
      <c r="AP13" s="108"/>
    </row>
    <row r="14" spans="1:42" s="109" customFormat="1" ht="13.95" customHeight="1" x14ac:dyDescent="0.25">
      <c r="A14" s="671" t="str">
        <f>IF(A1="科研費","総 額（不課税）","総      額")</f>
        <v>総      額</v>
      </c>
      <c r="B14" s="672"/>
      <c r="C14" s="672"/>
      <c r="D14" s="672"/>
      <c r="E14" s="672"/>
      <c r="F14" s="475" t="s">
        <v>628</v>
      </c>
      <c r="G14" s="476"/>
      <c r="H14" s="476"/>
      <c r="I14" s="476"/>
      <c r="J14" s="476"/>
      <c r="K14" s="476"/>
      <c r="L14" s="476"/>
      <c r="M14" s="476"/>
      <c r="N14" s="477"/>
      <c r="O14" s="478" t="s">
        <v>629</v>
      </c>
      <c r="P14" s="479"/>
      <c r="Q14" s="479"/>
      <c r="R14" s="479"/>
      <c r="S14" s="479"/>
      <c r="T14" s="479"/>
      <c r="U14" s="479"/>
      <c r="V14" s="479"/>
      <c r="W14" s="480"/>
      <c r="X14" s="481" t="s">
        <v>630</v>
      </c>
      <c r="Y14" s="479"/>
      <c r="Z14" s="479"/>
      <c r="AA14" s="479"/>
      <c r="AB14" s="479"/>
      <c r="AC14" s="479"/>
      <c r="AD14" s="479"/>
      <c r="AE14" s="479"/>
      <c r="AF14" s="482"/>
      <c r="AJ14" s="247"/>
      <c r="AK14" s="247"/>
      <c r="AL14" s="247"/>
    </row>
    <row r="15" spans="1:42" s="109" customFormat="1" ht="33.549999999999997" customHeight="1" thickBot="1" x14ac:dyDescent="0.3">
      <c r="A15" s="671"/>
      <c r="B15" s="672"/>
      <c r="C15" s="672"/>
      <c r="D15" s="672"/>
      <c r="E15" s="672"/>
      <c r="F15" s="257"/>
      <c r="G15" s="258"/>
      <c r="H15" s="258"/>
      <c r="I15" s="259"/>
      <c r="J15" s="258"/>
      <c r="K15" s="258"/>
      <c r="L15" s="258"/>
      <c r="M15" s="258"/>
      <c r="N15" s="260"/>
      <c r="O15" s="261"/>
      <c r="P15" s="262"/>
      <c r="Q15" s="261"/>
      <c r="R15" s="261"/>
      <c r="S15" s="263"/>
      <c r="T15" s="261"/>
      <c r="U15" s="261"/>
      <c r="V15" s="261"/>
      <c r="W15" s="264"/>
      <c r="X15" s="261"/>
      <c r="Y15" s="261"/>
      <c r="Z15" s="262"/>
      <c r="AA15" s="261"/>
      <c r="AB15" s="261"/>
      <c r="AC15" s="263"/>
      <c r="AD15" s="261"/>
      <c r="AE15" s="261"/>
      <c r="AF15" s="265"/>
      <c r="AG15" s="101"/>
      <c r="AH15" s="101"/>
      <c r="AI15" s="101"/>
      <c r="AJ15" s="247"/>
      <c r="AK15" s="247"/>
      <c r="AL15" s="247"/>
      <c r="AM15" s="101"/>
      <c r="AN15" s="101"/>
      <c r="AO15" s="101"/>
      <c r="AP15" s="101"/>
    </row>
    <row r="16" spans="1:42" ht="20.7" customHeight="1" x14ac:dyDescent="0.25">
      <c r="A16" s="483" t="s">
        <v>631</v>
      </c>
      <c r="B16" s="484"/>
      <c r="C16" s="487" t="str">
        <f>IF($A$1="科","―","課税")</f>
        <v>課税</v>
      </c>
      <c r="D16" s="487"/>
      <c r="E16" s="488"/>
      <c r="F16" s="266"/>
      <c r="G16" s="267"/>
      <c r="H16" s="267"/>
      <c r="I16" s="268"/>
      <c r="J16" s="267"/>
      <c r="K16" s="267"/>
      <c r="L16" s="267"/>
      <c r="M16" s="267"/>
      <c r="N16" s="269"/>
      <c r="O16" s="270"/>
      <c r="P16" s="271"/>
      <c r="Q16" s="270"/>
      <c r="R16" s="270"/>
      <c r="S16" s="272"/>
      <c r="T16" s="270"/>
      <c r="U16" s="270"/>
      <c r="V16" s="270"/>
      <c r="W16" s="273"/>
      <c r="X16" s="270"/>
      <c r="Y16" s="270"/>
      <c r="Z16" s="271"/>
      <c r="AA16" s="270"/>
      <c r="AB16" s="270"/>
      <c r="AC16" s="272"/>
      <c r="AD16" s="270"/>
      <c r="AE16" s="270"/>
      <c r="AF16" s="274"/>
      <c r="AJ16" s="247"/>
      <c r="AK16" s="247"/>
      <c r="AL16" s="247"/>
    </row>
    <row r="17" spans="1:42" ht="20.7" customHeight="1" thickBot="1" x14ac:dyDescent="0.3">
      <c r="A17" s="485"/>
      <c r="B17" s="486"/>
      <c r="C17" s="489" t="str">
        <f>IF($A$1="科","―","不課税")</f>
        <v>不課税</v>
      </c>
      <c r="D17" s="489"/>
      <c r="E17" s="490"/>
      <c r="F17" s="275"/>
      <c r="G17" s="276"/>
      <c r="H17" s="276"/>
      <c r="I17" s="277"/>
      <c r="J17" s="276"/>
      <c r="K17" s="276"/>
      <c r="L17" s="276"/>
      <c r="M17" s="276"/>
      <c r="N17" s="278"/>
      <c r="O17" s="276"/>
      <c r="P17" s="279"/>
      <c r="Q17" s="276"/>
      <c r="R17" s="276"/>
      <c r="S17" s="277"/>
      <c r="T17" s="276"/>
      <c r="U17" s="276"/>
      <c r="V17" s="276"/>
      <c r="W17" s="278"/>
      <c r="X17" s="276"/>
      <c r="Y17" s="276"/>
      <c r="Z17" s="279"/>
      <c r="AA17" s="276"/>
      <c r="AB17" s="276"/>
      <c r="AC17" s="277"/>
      <c r="AD17" s="276"/>
      <c r="AE17" s="276"/>
      <c r="AF17" s="280"/>
    </row>
    <row r="18" spans="1:42" s="104" customFormat="1" ht="17.7" customHeight="1" thickBot="1" x14ac:dyDescent="0.3">
      <c r="A18" s="474" t="s">
        <v>146</v>
      </c>
      <c r="B18" s="474"/>
      <c r="C18" s="474"/>
      <c r="D18" s="474"/>
      <c r="E18" s="106"/>
      <c r="F18" s="106"/>
      <c r="G18" s="106"/>
      <c r="H18" s="103"/>
      <c r="I18" s="103"/>
      <c r="J18" s="107"/>
      <c r="K18" s="107"/>
      <c r="L18" s="107"/>
      <c r="M18" s="107"/>
      <c r="N18" s="107"/>
      <c r="O18" s="107"/>
      <c r="P18" s="107"/>
      <c r="Q18" s="107"/>
      <c r="R18" s="107"/>
      <c r="S18" s="107"/>
      <c r="T18" s="107"/>
      <c r="U18" s="107"/>
      <c r="V18" s="107"/>
      <c r="W18" s="107"/>
      <c r="X18" s="107"/>
      <c r="Y18" s="107"/>
      <c r="Z18" s="107"/>
      <c r="AA18" s="107"/>
      <c r="AB18" s="107"/>
      <c r="AC18" s="103"/>
    </row>
    <row r="19" spans="1:42" ht="25.5" customHeight="1" x14ac:dyDescent="0.25">
      <c r="A19" s="461" t="s">
        <v>244</v>
      </c>
      <c r="B19" s="462"/>
      <c r="C19" s="462"/>
      <c r="D19" s="462"/>
      <c r="E19" s="491"/>
      <c r="F19" s="492"/>
      <c r="G19" s="492"/>
      <c r="H19" s="492"/>
      <c r="I19" s="492"/>
      <c r="J19" s="492"/>
      <c r="K19" s="493"/>
      <c r="L19" s="445" t="s">
        <v>245</v>
      </c>
      <c r="M19" s="446"/>
      <c r="N19" s="645"/>
      <c r="O19" s="646"/>
      <c r="P19" s="646"/>
      <c r="Q19" s="646"/>
      <c r="R19" s="646"/>
      <c r="S19" s="646"/>
      <c r="T19" s="646"/>
      <c r="U19" s="647"/>
      <c r="V19" s="658" t="s">
        <v>147</v>
      </c>
      <c r="W19" s="659"/>
      <c r="X19" s="660"/>
      <c r="Y19" s="668"/>
      <c r="Z19" s="669"/>
      <c r="AA19" s="669"/>
      <c r="AB19" s="669"/>
      <c r="AC19" s="669"/>
      <c r="AD19" s="669"/>
      <c r="AE19" s="669"/>
      <c r="AF19" s="670"/>
    </row>
    <row r="20" spans="1:42" ht="25.5" customHeight="1" x14ac:dyDescent="0.25">
      <c r="A20" s="472" t="s">
        <v>243</v>
      </c>
      <c r="B20" s="473"/>
      <c r="C20" s="473"/>
      <c r="D20" s="473"/>
      <c r="E20" s="639"/>
      <c r="F20" s="640"/>
      <c r="G20" s="640"/>
      <c r="H20" s="640"/>
      <c r="I20" s="640"/>
      <c r="J20" s="640"/>
      <c r="K20" s="641"/>
      <c r="L20" s="447" t="s">
        <v>246</v>
      </c>
      <c r="M20" s="448"/>
      <c r="N20" s="642" t="s">
        <v>633</v>
      </c>
      <c r="O20" s="643"/>
      <c r="P20" s="644"/>
      <c r="Q20" s="449" t="s">
        <v>148</v>
      </c>
      <c r="R20" s="450"/>
      <c r="S20" s="642" t="s">
        <v>634</v>
      </c>
      <c r="T20" s="643"/>
      <c r="U20" s="644"/>
      <c r="V20" s="661" t="s">
        <v>257</v>
      </c>
      <c r="W20" s="662"/>
      <c r="X20" s="663"/>
      <c r="Y20" s="665"/>
      <c r="Z20" s="666"/>
      <c r="AA20" s="666"/>
      <c r="AB20" s="283" t="s">
        <v>149</v>
      </c>
      <c r="AC20" s="664"/>
      <c r="AD20" s="664"/>
      <c r="AE20" s="664"/>
      <c r="AF20" s="284" t="s">
        <v>150</v>
      </c>
    </row>
    <row r="21" spans="1:42" ht="25.5" customHeight="1" thickBot="1" x14ac:dyDescent="0.3">
      <c r="A21" s="628" t="str">
        <f>IF(N20="その他","","定期区間
（通勤経路）")</f>
        <v>定期区間
（通勤経路）</v>
      </c>
      <c r="B21" s="629"/>
      <c r="C21" s="629"/>
      <c r="D21" s="629"/>
      <c r="E21" s="281" t="str">
        <f>IF(N20="その他","","自　宅")</f>
        <v>自　宅</v>
      </c>
      <c r="F21" s="282"/>
      <c r="G21" s="110" t="str">
        <f>IF($N$20="その他","","→")</f>
        <v>→</v>
      </c>
      <c r="H21" s="667"/>
      <c r="I21" s="667"/>
      <c r="J21" s="667"/>
      <c r="K21" s="667"/>
      <c r="L21" s="667"/>
      <c r="M21" s="667"/>
      <c r="N21" s="667"/>
      <c r="O21" s="667"/>
      <c r="P21" s="667"/>
      <c r="Q21" s="667"/>
      <c r="R21" s="667"/>
      <c r="S21" s="667"/>
      <c r="T21" s="667"/>
      <c r="U21" s="667"/>
      <c r="V21" s="667"/>
      <c r="W21" s="667"/>
      <c r="X21" s="667"/>
      <c r="Y21" s="667"/>
      <c r="Z21" s="667"/>
      <c r="AA21" s="667"/>
      <c r="AB21" s="285" t="str">
        <f>IF($N$20="その他","","→")</f>
        <v>→</v>
      </c>
      <c r="AC21" s="286"/>
      <c r="AD21" s="282"/>
      <c r="AE21" s="282"/>
      <c r="AF21" s="287" t="str">
        <f>IF($N$20="その他","","南大沢（大学）")</f>
        <v>南大沢（大学）</v>
      </c>
    </row>
    <row r="22" spans="1:42" s="104" customFormat="1" ht="19.399999999999999" customHeight="1" thickBot="1" x14ac:dyDescent="0.45">
      <c r="A22" s="114" t="s">
        <v>259</v>
      </c>
      <c r="B22" s="114"/>
      <c r="C22" s="114"/>
      <c r="D22" s="114"/>
      <c r="E22" s="366" t="s">
        <v>693</v>
      </c>
      <c r="G22" s="106"/>
      <c r="H22" s="103"/>
      <c r="I22" s="103"/>
      <c r="J22" s="107"/>
      <c r="K22" s="107"/>
      <c r="L22" s="107"/>
      <c r="O22" s="107"/>
      <c r="P22" s="107"/>
      <c r="Q22" s="107"/>
      <c r="R22" s="107"/>
      <c r="S22" s="107"/>
      <c r="T22" s="107"/>
      <c r="U22" s="107"/>
      <c r="V22" s="107"/>
      <c r="W22" s="107"/>
      <c r="X22" s="107"/>
      <c r="Y22" s="107"/>
      <c r="Z22" s="107"/>
      <c r="AA22" s="107"/>
      <c r="AB22" s="107"/>
      <c r="AC22" s="103"/>
      <c r="AD22" s="105"/>
      <c r="AE22" s="102"/>
      <c r="AF22" s="102"/>
      <c r="AG22" s="102"/>
      <c r="AH22" s="102"/>
      <c r="AI22" s="102"/>
      <c r="AJ22" s="102"/>
      <c r="AK22" s="102"/>
      <c r="AL22" s="102"/>
      <c r="AM22" s="102"/>
      <c r="AN22" s="108"/>
      <c r="AP22" s="108"/>
    </row>
    <row r="23" spans="1:42" ht="22.4" customHeight="1" x14ac:dyDescent="0.25">
      <c r="A23" s="568" t="s">
        <v>151</v>
      </c>
      <c r="B23" s="569"/>
      <c r="C23" s="569"/>
      <c r="D23" s="569"/>
      <c r="E23" s="571" t="s">
        <v>442</v>
      </c>
      <c r="F23" s="572"/>
      <c r="G23" s="513">
        <v>44062</v>
      </c>
      <c r="H23" s="514"/>
      <c r="I23" s="514"/>
      <c r="J23" s="514"/>
      <c r="K23" s="514"/>
      <c r="L23" s="514"/>
      <c r="M23" s="514"/>
      <c r="N23" s="570" t="str">
        <f>IF(E23="宿泊","～","・")</f>
        <v>～</v>
      </c>
      <c r="O23" s="570"/>
      <c r="P23" s="514">
        <v>44066</v>
      </c>
      <c r="Q23" s="514"/>
      <c r="R23" s="514"/>
      <c r="S23" s="514"/>
      <c r="T23" s="514"/>
      <c r="U23" s="514"/>
      <c r="V23" s="514"/>
      <c r="W23" s="367">
        <f>IF(E23="宿泊",P23-G23-AD23,"")</f>
        <v>4</v>
      </c>
      <c r="X23" s="368" t="s">
        <v>137</v>
      </c>
      <c r="Y23" s="367">
        <f>IF(E23="宿泊",P23-G23+1,"")</f>
        <v>5</v>
      </c>
      <c r="Z23" s="368" t="s">
        <v>138</v>
      </c>
      <c r="AA23" s="426" t="s">
        <v>260</v>
      </c>
      <c r="AB23" s="426"/>
      <c r="AC23" s="426"/>
      <c r="AD23" s="512">
        <v>0</v>
      </c>
      <c r="AE23" s="512"/>
      <c r="AF23" s="361" t="s">
        <v>261</v>
      </c>
    </row>
    <row r="24" spans="1:42" s="111" customFormat="1" ht="22.4" customHeight="1" thickBot="1" x14ac:dyDescent="0.3">
      <c r="A24" s="494" t="s">
        <v>353</v>
      </c>
      <c r="B24" s="495"/>
      <c r="C24" s="495"/>
      <c r="D24" s="495"/>
      <c r="E24" s="648" t="s">
        <v>155</v>
      </c>
      <c r="F24" s="649"/>
      <c r="G24" s="650"/>
      <c r="H24" s="526" t="s">
        <v>443</v>
      </c>
      <c r="I24" s="527"/>
      <c r="J24" s="527"/>
      <c r="K24" s="527"/>
      <c r="L24" s="527"/>
      <c r="M24" s="528"/>
      <c r="N24" s="500" t="s">
        <v>156</v>
      </c>
      <c r="O24" s="501"/>
      <c r="P24" s="502"/>
      <c r="Q24" s="526" t="s">
        <v>443</v>
      </c>
      <c r="R24" s="527"/>
      <c r="S24" s="527"/>
      <c r="T24" s="527"/>
      <c r="U24" s="527"/>
      <c r="V24" s="528"/>
      <c r="W24" s="137"/>
      <c r="X24" s="137"/>
      <c r="Y24" s="137"/>
      <c r="Z24" s="137"/>
      <c r="AA24" s="137"/>
      <c r="AB24" s="362"/>
      <c r="AC24" s="363"/>
      <c r="AD24" s="364"/>
      <c r="AE24" s="362"/>
      <c r="AF24" s="365"/>
      <c r="AG24" s="101"/>
      <c r="AH24" s="101"/>
      <c r="AI24" s="101"/>
    </row>
    <row r="25" spans="1:42" ht="22.5" customHeight="1" x14ac:dyDescent="0.25">
      <c r="A25" s="503" t="s">
        <v>262</v>
      </c>
      <c r="B25" s="504"/>
      <c r="C25" s="504"/>
      <c r="D25" s="505"/>
      <c r="E25" s="518" t="s">
        <v>320</v>
      </c>
      <c r="F25" s="519"/>
      <c r="G25" s="520"/>
      <c r="H25" s="439">
        <v>44062</v>
      </c>
      <c r="I25" s="440"/>
      <c r="J25" s="440"/>
      <c r="K25" s="440"/>
      <c r="L25" s="440"/>
      <c r="M25" s="440"/>
      <c r="N25" s="440"/>
      <c r="O25" s="342" t="s">
        <v>32</v>
      </c>
      <c r="P25" s="529">
        <v>44063</v>
      </c>
      <c r="Q25" s="529"/>
      <c r="R25" s="529"/>
      <c r="S25" s="529"/>
      <c r="T25" s="529"/>
      <c r="U25" s="529"/>
      <c r="V25" s="530"/>
      <c r="W25" s="524" t="s">
        <v>266</v>
      </c>
      <c r="X25" s="525"/>
      <c r="Y25" s="525"/>
      <c r="Z25" s="427"/>
      <c r="AA25" s="428"/>
      <c r="AB25" s="428"/>
      <c r="AC25" s="428"/>
      <c r="AD25" s="428"/>
      <c r="AE25" s="428"/>
      <c r="AF25" s="429"/>
    </row>
    <row r="26" spans="1:42" ht="22.5" customHeight="1" x14ac:dyDescent="0.25">
      <c r="A26" s="506"/>
      <c r="B26" s="507"/>
      <c r="C26" s="507"/>
      <c r="D26" s="508"/>
      <c r="E26" s="449" t="s">
        <v>265</v>
      </c>
      <c r="F26" s="496"/>
      <c r="G26" s="450"/>
      <c r="H26" s="534" t="s">
        <v>444</v>
      </c>
      <c r="I26" s="535"/>
      <c r="J26" s="536"/>
      <c r="K26" s="531" t="s">
        <v>445</v>
      </c>
      <c r="L26" s="532"/>
      <c r="M26" s="532"/>
      <c r="N26" s="532"/>
      <c r="O26" s="532"/>
      <c r="P26" s="532"/>
      <c r="Q26" s="532"/>
      <c r="R26" s="532"/>
      <c r="S26" s="532"/>
      <c r="T26" s="532"/>
      <c r="U26" s="532"/>
      <c r="V26" s="533"/>
      <c r="W26" s="521" t="s">
        <v>153</v>
      </c>
      <c r="X26" s="522"/>
      <c r="Y26" s="522"/>
      <c r="Z26" s="430" t="s">
        <v>447</v>
      </c>
      <c r="AA26" s="431"/>
      <c r="AB26" s="431"/>
      <c r="AC26" s="431"/>
      <c r="AD26" s="431"/>
      <c r="AE26" s="431"/>
      <c r="AF26" s="432"/>
    </row>
    <row r="27" spans="1:42" ht="22.5" customHeight="1" thickBot="1" x14ac:dyDescent="0.3">
      <c r="A27" s="509"/>
      <c r="B27" s="510"/>
      <c r="C27" s="510"/>
      <c r="D27" s="511"/>
      <c r="E27" s="497" t="s">
        <v>154</v>
      </c>
      <c r="F27" s="498"/>
      <c r="G27" s="499"/>
      <c r="H27" s="441" t="s">
        <v>446</v>
      </c>
      <c r="I27" s="442"/>
      <c r="J27" s="442"/>
      <c r="K27" s="442"/>
      <c r="L27" s="442"/>
      <c r="M27" s="442"/>
      <c r="N27" s="442"/>
      <c r="O27" s="442"/>
      <c r="P27" s="442"/>
      <c r="Q27" s="442"/>
      <c r="R27" s="442"/>
      <c r="S27" s="442"/>
      <c r="T27" s="442"/>
      <c r="U27" s="442"/>
      <c r="V27" s="443"/>
      <c r="W27" s="537" t="s">
        <v>258</v>
      </c>
      <c r="X27" s="538"/>
      <c r="Y27" s="538"/>
      <c r="Z27" s="553" t="s">
        <v>448</v>
      </c>
      <c r="AA27" s="554"/>
      <c r="AB27" s="554"/>
      <c r="AC27" s="554"/>
      <c r="AD27" s="554"/>
      <c r="AE27" s="554"/>
      <c r="AF27" s="555"/>
    </row>
    <row r="28" spans="1:42" ht="22.5" customHeight="1" x14ac:dyDescent="0.25">
      <c r="A28" s="503" t="s">
        <v>263</v>
      </c>
      <c r="B28" s="504"/>
      <c r="C28" s="504"/>
      <c r="D28" s="505"/>
      <c r="E28" s="518" t="s">
        <v>320</v>
      </c>
      <c r="F28" s="519"/>
      <c r="G28" s="520"/>
      <c r="H28" s="439">
        <v>44064</v>
      </c>
      <c r="I28" s="440"/>
      <c r="J28" s="440"/>
      <c r="K28" s="440"/>
      <c r="L28" s="440"/>
      <c r="M28" s="440"/>
      <c r="N28" s="440"/>
      <c r="O28" s="342" t="s">
        <v>32</v>
      </c>
      <c r="P28" s="440">
        <v>44065</v>
      </c>
      <c r="Q28" s="440"/>
      <c r="R28" s="440"/>
      <c r="S28" s="440"/>
      <c r="T28" s="440"/>
      <c r="U28" s="440"/>
      <c r="V28" s="444"/>
      <c r="W28" s="524"/>
      <c r="X28" s="525"/>
      <c r="Y28" s="525"/>
      <c r="Z28" s="427"/>
      <c r="AA28" s="428"/>
      <c r="AB28" s="428"/>
      <c r="AC28" s="428"/>
      <c r="AD28" s="428"/>
      <c r="AE28" s="428"/>
      <c r="AF28" s="429"/>
    </row>
    <row r="29" spans="1:42" ht="22.5" customHeight="1" x14ac:dyDescent="0.25">
      <c r="A29" s="506"/>
      <c r="B29" s="507"/>
      <c r="C29" s="507"/>
      <c r="D29" s="508"/>
      <c r="E29" s="449" t="s">
        <v>265</v>
      </c>
      <c r="F29" s="496"/>
      <c r="G29" s="450"/>
      <c r="H29" s="534" t="s">
        <v>688</v>
      </c>
      <c r="I29" s="535"/>
      <c r="J29" s="536"/>
      <c r="K29" s="436"/>
      <c r="L29" s="437"/>
      <c r="M29" s="437"/>
      <c r="N29" s="437"/>
      <c r="O29" s="437"/>
      <c r="P29" s="437"/>
      <c r="Q29" s="437"/>
      <c r="R29" s="437"/>
      <c r="S29" s="437"/>
      <c r="T29" s="437"/>
      <c r="U29" s="437"/>
      <c r="V29" s="438"/>
      <c r="W29" s="521"/>
      <c r="X29" s="522"/>
      <c r="Y29" s="522"/>
      <c r="Z29" s="430"/>
      <c r="AA29" s="431"/>
      <c r="AB29" s="431"/>
      <c r="AC29" s="431"/>
      <c r="AD29" s="431"/>
      <c r="AE29" s="431"/>
      <c r="AF29" s="432"/>
    </row>
    <row r="30" spans="1:42" ht="22.5" customHeight="1" thickBot="1" x14ac:dyDescent="0.3">
      <c r="A30" s="509"/>
      <c r="B30" s="510"/>
      <c r="C30" s="510"/>
      <c r="D30" s="511"/>
      <c r="E30" s="497" t="s">
        <v>154</v>
      </c>
      <c r="F30" s="498"/>
      <c r="G30" s="499"/>
      <c r="H30" s="441"/>
      <c r="I30" s="442"/>
      <c r="J30" s="442"/>
      <c r="K30" s="442"/>
      <c r="L30" s="442"/>
      <c r="M30" s="442"/>
      <c r="N30" s="442"/>
      <c r="O30" s="442"/>
      <c r="P30" s="442"/>
      <c r="Q30" s="442"/>
      <c r="R30" s="442"/>
      <c r="S30" s="442"/>
      <c r="T30" s="442"/>
      <c r="U30" s="442"/>
      <c r="V30" s="443"/>
      <c r="W30" s="581"/>
      <c r="X30" s="582"/>
      <c r="Y30" s="582"/>
      <c r="Z30" s="433"/>
      <c r="AA30" s="434"/>
      <c r="AB30" s="434"/>
      <c r="AC30" s="434"/>
      <c r="AD30" s="434"/>
      <c r="AE30" s="434"/>
      <c r="AF30" s="435"/>
    </row>
    <row r="31" spans="1:42" ht="22.5" customHeight="1" x14ac:dyDescent="0.25">
      <c r="A31" s="503" t="s">
        <v>264</v>
      </c>
      <c r="B31" s="504"/>
      <c r="C31" s="504"/>
      <c r="D31" s="505"/>
      <c r="E31" s="518" t="s">
        <v>320</v>
      </c>
      <c r="F31" s="519"/>
      <c r="G31" s="520"/>
      <c r="H31" s="439">
        <v>44066</v>
      </c>
      <c r="I31" s="440"/>
      <c r="J31" s="440"/>
      <c r="K31" s="440"/>
      <c r="L31" s="440"/>
      <c r="M31" s="440"/>
      <c r="N31" s="440"/>
      <c r="O31" s="342"/>
      <c r="P31" s="440"/>
      <c r="Q31" s="440"/>
      <c r="R31" s="440"/>
      <c r="S31" s="440"/>
      <c r="T31" s="440"/>
      <c r="U31" s="440"/>
      <c r="V31" s="444"/>
      <c r="W31" s="524" t="s">
        <v>266</v>
      </c>
      <c r="X31" s="525"/>
      <c r="Y31" s="525"/>
      <c r="Z31" s="550"/>
      <c r="AA31" s="551"/>
      <c r="AB31" s="551"/>
      <c r="AC31" s="551"/>
      <c r="AD31" s="551"/>
      <c r="AE31" s="551"/>
      <c r="AF31" s="552"/>
    </row>
    <row r="32" spans="1:42" ht="22.5" customHeight="1" x14ac:dyDescent="0.25">
      <c r="A32" s="506"/>
      <c r="B32" s="507"/>
      <c r="C32" s="507"/>
      <c r="D32" s="508"/>
      <c r="E32" s="449" t="s">
        <v>265</v>
      </c>
      <c r="F32" s="496"/>
      <c r="G32" s="450"/>
      <c r="H32" s="534" t="s">
        <v>632</v>
      </c>
      <c r="I32" s="535"/>
      <c r="J32" s="536"/>
      <c r="K32" s="436"/>
      <c r="L32" s="437"/>
      <c r="M32" s="437"/>
      <c r="N32" s="437"/>
      <c r="O32" s="437"/>
      <c r="P32" s="437"/>
      <c r="Q32" s="437"/>
      <c r="R32" s="437"/>
      <c r="S32" s="437"/>
      <c r="T32" s="437"/>
      <c r="U32" s="437"/>
      <c r="V32" s="438"/>
      <c r="W32" s="521" t="s">
        <v>153</v>
      </c>
      <c r="X32" s="522"/>
      <c r="Y32" s="523"/>
      <c r="Z32" s="430"/>
      <c r="AA32" s="431"/>
      <c r="AB32" s="431"/>
      <c r="AC32" s="431"/>
      <c r="AD32" s="431"/>
      <c r="AE32" s="431"/>
      <c r="AF32" s="432"/>
    </row>
    <row r="33" spans="1:45" ht="22.5" customHeight="1" thickBot="1" x14ac:dyDescent="0.3">
      <c r="A33" s="509"/>
      <c r="B33" s="510"/>
      <c r="C33" s="510"/>
      <c r="D33" s="511"/>
      <c r="E33" s="497" t="s">
        <v>154</v>
      </c>
      <c r="F33" s="498"/>
      <c r="G33" s="499"/>
      <c r="H33" s="441"/>
      <c r="I33" s="442"/>
      <c r="J33" s="442"/>
      <c r="K33" s="442"/>
      <c r="L33" s="442"/>
      <c r="M33" s="442"/>
      <c r="N33" s="442"/>
      <c r="O33" s="442"/>
      <c r="P33" s="442"/>
      <c r="Q33" s="442"/>
      <c r="R33" s="442"/>
      <c r="S33" s="442"/>
      <c r="T33" s="442"/>
      <c r="U33" s="442"/>
      <c r="V33" s="443"/>
      <c r="W33" s="537" t="s">
        <v>258</v>
      </c>
      <c r="X33" s="538"/>
      <c r="Y33" s="538"/>
      <c r="Z33" s="433"/>
      <c r="AA33" s="434"/>
      <c r="AB33" s="434"/>
      <c r="AC33" s="434"/>
      <c r="AD33" s="434"/>
      <c r="AE33" s="434"/>
      <c r="AF33" s="435"/>
    </row>
    <row r="34" spans="1:45" s="104" customFormat="1" ht="22.5" customHeight="1" thickBot="1" x14ac:dyDescent="0.35">
      <c r="A34" s="343" t="s">
        <v>157</v>
      </c>
      <c r="B34" s="138"/>
      <c r="C34" s="138"/>
      <c r="D34" s="138"/>
      <c r="E34" s="549" t="s">
        <v>352</v>
      </c>
      <c r="F34" s="549"/>
      <c r="G34" s="549"/>
      <c r="H34" s="549"/>
      <c r="I34" s="545" t="str">
        <f>IF(E35="減額","↓減額後の支給額をご記入ください。","")</f>
        <v/>
      </c>
      <c r="J34" s="545"/>
      <c r="K34" s="545"/>
      <c r="L34" s="545"/>
      <c r="M34" s="545"/>
      <c r="N34" s="545"/>
      <c r="O34" s="545"/>
      <c r="P34" s="347"/>
      <c r="Q34" s="347"/>
      <c r="R34" s="347"/>
      <c r="S34" s="347"/>
      <c r="T34" s="348"/>
      <c r="U34" s="549" t="s">
        <v>352</v>
      </c>
      <c r="V34" s="549"/>
      <c r="W34" s="549"/>
      <c r="X34" s="549"/>
      <c r="Y34" s="545" t="str">
        <f>IF(U35="減額","↓減額後の支給額をご記入ください。","")</f>
        <v>↓減額後の支給額をご記入ください。</v>
      </c>
      <c r="Z34" s="545"/>
      <c r="AA34" s="545"/>
      <c r="AB34" s="545"/>
      <c r="AC34" s="545"/>
      <c r="AD34" s="545"/>
      <c r="AE34" s="545"/>
    </row>
    <row r="35" spans="1:45" ht="19.5" customHeight="1" x14ac:dyDescent="0.25">
      <c r="A35" s="573" t="s">
        <v>158</v>
      </c>
      <c r="B35" s="574"/>
      <c r="C35" s="574"/>
      <c r="D35" s="575"/>
      <c r="E35" s="576" t="s">
        <v>687</v>
      </c>
      <c r="F35" s="577"/>
      <c r="G35" s="577"/>
      <c r="H35" s="546"/>
      <c r="I35" s="547"/>
      <c r="J35" s="547"/>
      <c r="K35" s="547"/>
      <c r="L35" s="547"/>
      <c r="M35" s="547"/>
      <c r="N35" s="547"/>
      <c r="O35" s="547"/>
      <c r="P35" s="548"/>
      <c r="Q35" s="578" t="s">
        <v>159</v>
      </c>
      <c r="R35" s="579"/>
      <c r="S35" s="579"/>
      <c r="T35" s="580"/>
      <c r="U35" s="576" t="s">
        <v>449</v>
      </c>
      <c r="V35" s="577"/>
      <c r="W35" s="577"/>
      <c r="X35" s="344" t="s">
        <v>450</v>
      </c>
      <c r="Y35" s="345"/>
      <c r="Z35" s="345"/>
      <c r="AA35" s="345"/>
      <c r="AB35" s="345"/>
      <c r="AC35" s="345"/>
      <c r="AD35" s="345"/>
      <c r="AE35" s="345"/>
      <c r="AF35" s="346"/>
      <c r="AJ35" s="111"/>
      <c r="AK35" s="111"/>
      <c r="AL35" s="111"/>
      <c r="AM35" s="111"/>
      <c r="AN35" s="111"/>
      <c r="AO35" s="111"/>
      <c r="AP35" s="111"/>
      <c r="AQ35" s="111"/>
      <c r="AR35" s="111"/>
      <c r="AS35" s="111"/>
    </row>
    <row r="36" spans="1:45" ht="21" customHeight="1" x14ac:dyDescent="0.25">
      <c r="A36" s="539" t="s">
        <v>351</v>
      </c>
      <c r="B36" s="540"/>
      <c r="C36" s="540"/>
      <c r="D36" s="541"/>
      <c r="E36" s="542" t="s">
        <v>764</v>
      </c>
      <c r="F36" s="543"/>
      <c r="G36" s="544"/>
      <c r="H36" s="586"/>
      <c r="I36" s="587"/>
      <c r="J36" s="587"/>
      <c r="K36" s="587"/>
      <c r="L36" s="587"/>
      <c r="M36" s="587"/>
      <c r="N36" s="587"/>
      <c r="O36" s="587"/>
      <c r="P36" s="587"/>
      <c r="Q36" s="587"/>
      <c r="R36" s="587"/>
      <c r="S36" s="587"/>
      <c r="T36" s="587"/>
      <c r="U36" s="587"/>
      <c r="V36" s="587"/>
      <c r="W36" s="587"/>
      <c r="X36" s="587"/>
      <c r="Y36" s="559" t="str">
        <f>IF(E36="なし","","←支給内容をご記入ください。")</f>
        <v/>
      </c>
      <c r="Z36" s="559"/>
      <c r="AA36" s="559"/>
      <c r="AB36" s="559"/>
      <c r="AC36" s="559"/>
      <c r="AD36" s="559"/>
      <c r="AE36" s="559"/>
      <c r="AF36" s="560"/>
      <c r="AJ36" s="111"/>
      <c r="AK36" s="111"/>
      <c r="AL36" s="111"/>
      <c r="AM36" s="111"/>
      <c r="AN36" s="111"/>
      <c r="AO36" s="111"/>
      <c r="AP36" s="111"/>
      <c r="AQ36" s="111"/>
      <c r="AR36" s="111"/>
      <c r="AS36" s="111"/>
    </row>
    <row r="37" spans="1:45" ht="19.5" customHeight="1" x14ac:dyDescent="0.25">
      <c r="A37" s="561" t="s">
        <v>152</v>
      </c>
      <c r="B37" s="562"/>
      <c r="C37" s="562"/>
      <c r="D37" s="563"/>
      <c r="E37" s="673"/>
      <c r="F37" s="674"/>
      <c r="G37" s="674"/>
      <c r="H37" s="674"/>
      <c r="I37" s="674"/>
      <c r="J37" s="674"/>
      <c r="K37" s="674"/>
      <c r="L37" s="674"/>
      <c r="M37" s="674"/>
      <c r="N37" s="674"/>
      <c r="O37" s="674"/>
      <c r="P37" s="674"/>
      <c r="Q37" s="674"/>
      <c r="R37" s="674"/>
      <c r="S37" s="674"/>
      <c r="T37" s="674"/>
      <c r="U37" s="674"/>
      <c r="V37" s="674"/>
      <c r="W37" s="674"/>
      <c r="X37" s="674"/>
      <c r="Y37" s="674"/>
      <c r="Z37" s="674"/>
      <c r="AA37" s="674"/>
      <c r="AB37" s="674"/>
      <c r="AC37" s="674"/>
      <c r="AD37" s="674"/>
      <c r="AE37" s="674"/>
      <c r="AF37" s="675"/>
      <c r="AG37" s="104"/>
      <c r="AH37" s="104"/>
      <c r="AI37" s="104"/>
      <c r="AJ37" s="111"/>
      <c r="AK37" s="111"/>
    </row>
    <row r="38" spans="1:45" ht="19.5" customHeight="1" thickBot="1" x14ac:dyDescent="0.3">
      <c r="A38" s="564"/>
      <c r="B38" s="565"/>
      <c r="C38" s="565"/>
      <c r="D38" s="566"/>
      <c r="E38" s="588"/>
      <c r="F38" s="589"/>
      <c r="G38" s="589"/>
      <c r="H38" s="589"/>
      <c r="I38" s="589"/>
      <c r="J38" s="589"/>
      <c r="K38" s="589"/>
      <c r="L38" s="589"/>
      <c r="M38" s="589"/>
      <c r="N38" s="589"/>
      <c r="O38" s="589"/>
      <c r="P38" s="589"/>
      <c r="Q38" s="589"/>
      <c r="R38" s="589"/>
      <c r="S38" s="589"/>
      <c r="T38" s="589"/>
      <c r="U38" s="589"/>
      <c r="V38" s="589"/>
      <c r="W38" s="589"/>
      <c r="X38" s="589"/>
      <c r="Y38" s="589"/>
      <c r="Z38" s="589"/>
      <c r="AA38" s="589"/>
      <c r="AB38" s="589"/>
      <c r="AC38" s="589"/>
      <c r="AD38" s="589"/>
      <c r="AE38" s="589"/>
      <c r="AF38" s="590"/>
      <c r="AG38" s="104"/>
      <c r="AH38" s="104"/>
      <c r="AI38" s="104"/>
      <c r="AJ38" s="111"/>
      <c r="AK38" s="111"/>
    </row>
    <row r="39" spans="1:45" s="247" customFormat="1" ht="22.4" customHeight="1" thickBot="1" x14ac:dyDescent="0.3">
      <c r="A39" s="515" t="s">
        <v>663</v>
      </c>
      <c r="B39" s="515"/>
      <c r="C39" s="515"/>
      <c r="D39" s="515"/>
      <c r="E39" s="298"/>
      <c r="F39" s="298"/>
      <c r="G39" s="298"/>
      <c r="H39" s="299"/>
      <c r="I39" s="300"/>
      <c r="J39" s="300"/>
      <c r="K39" s="300"/>
      <c r="L39" s="300"/>
      <c r="M39" s="300"/>
      <c r="N39" s="300"/>
      <c r="T39" s="300"/>
      <c r="U39" s="300"/>
      <c r="V39" s="300"/>
      <c r="W39" s="300"/>
      <c r="X39" s="567" t="str">
        <f>IF(A1="科研費","科研費","")</f>
        <v/>
      </c>
      <c r="Y39" s="567"/>
      <c r="Z39" s="567"/>
      <c r="AA39" s="567"/>
      <c r="AB39" s="567"/>
      <c r="AC39" s="567"/>
      <c r="AD39" s="567"/>
      <c r="AE39" s="567"/>
      <c r="AF39" s="567"/>
    </row>
    <row r="40" spans="1:45" s="247" customFormat="1" ht="7.4" customHeight="1" x14ac:dyDescent="0.25">
      <c r="A40" s="301"/>
      <c r="B40" s="302"/>
      <c r="C40" s="302"/>
      <c r="D40" s="302"/>
      <c r="E40" s="302"/>
      <c r="F40" s="302"/>
      <c r="G40" s="302"/>
      <c r="H40" s="302"/>
      <c r="I40" s="302"/>
      <c r="J40" s="302"/>
      <c r="K40" s="302"/>
      <c r="L40" s="302"/>
      <c r="M40" s="302"/>
      <c r="N40" s="302"/>
      <c r="O40" s="302"/>
      <c r="P40" s="302"/>
      <c r="Q40" s="302"/>
      <c r="R40" s="302"/>
      <c r="S40" s="302"/>
      <c r="T40" s="302"/>
      <c r="U40" s="302"/>
      <c r="V40" s="302"/>
      <c r="W40" s="302"/>
      <c r="X40" s="302"/>
      <c r="Y40" s="302"/>
      <c r="Z40" s="302"/>
      <c r="AA40" s="302"/>
      <c r="AB40" s="302"/>
      <c r="AC40" s="302"/>
      <c r="AD40" s="303" t="str">
        <f>IF(A9="科","科研費","")</f>
        <v/>
      </c>
      <c r="AE40" s="303"/>
      <c r="AF40" s="304"/>
    </row>
    <row r="41" spans="1:45" s="247" customFormat="1" ht="22.4" customHeight="1" x14ac:dyDescent="0.25">
      <c r="A41" s="311"/>
      <c r="B41" s="516" t="s">
        <v>160</v>
      </c>
      <c r="C41" s="517"/>
      <c r="D41" s="305"/>
      <c r="E41" s="306"/>
      <c r="F41" s="307" t="s">
        <v>161</v>
      </c>
      <c r="G41" s="308"/>
      <c r="H41" s="308"/>
      <c r="I41" s="306"/>
      <c r="J41" s="306" t="s">
        <v>162</v>
      </c>
      <c r="K41" s="309"/>
      <c r="L41" s="308"/>
      <c r="M41" s="308"/>
      <c r="N41" s="310"/>
      <c r="O41" s="352"/>
      <c r="P41" s="352"/>
      <c r="Q41" s="352"/>
      <c r="R41" s="352"/>
      <c r="AF41" s="215"/>
    </row>
    <row r="42" spans="1:45" s="247" customFormat="1" ht="22.4" customHeight="1" x14ac:dyDescent="0.25">
      <c r="A42" s="311"/>
      <c r="B42" s="516"/>
      <c r="C42" s="517"/>
      <c r="D42" s="314"/>
      <c r="E42" s="315"/>
      <c r="F42" s="316" t="s">
        <v>163</v>
      </c>
      <c r="G42" s="317"/>
      <c r="H42" s="317"/>
      <c r="I42" s="315"/>
      <c r="J42" s="315" t="s">
        <v>666</v>
      </c>
      <c r="K42" s="318"/>
      <c r="L42" s="317"/>
      <c r="M42" s="317"/>
      <c r="N42" s="319"/>
      <c r="O42" s="352"/>
      <c r="P42" s="352"/>
      <c r="Q42" s="352"/>
      <c r="R42" s="352"/>
      <c r="AF42" s="215"/>
    </row>
    <row r="43" spans="1:45" s="247" customFormat="1" ht="22.4" customHeight="1" x14ac:dyDescent="0.25">
      <c r="A43" s="311"/>
      <c r="B43" s="516"/>
      <c r="C43" s="517"/>
      <c r="D43" s="324"/>
      <c r="E43" s="325"/>
      <c r="F43" s="326" t="s">
        <v>164</v>
      </c>
      <c r="G43" s="327"/>
      <c r="H43" s="327"/>
      <c r="I43" s="325"/>
      <c r="J43" s="325" t="s">
        <v>162</v>
      </c>
      <c r="K43" s="322"/>
      <c r="L43" s="327"/>
      <c r="M43" s="327"/>
      <c r="N43" s="328"/>
      <c r="O43" s="352"/>
      <c r="P43" s="352"/>
      <c r="Q43" s="352"/>
      <c r="R43" s="352"/>
      <c r="AF43" s="215"/>
    </row>
    <row r="44" spans="1:45" s="247" customFormat="1" ht="9.5500000000000007" customHeight="1" x14ac:dyDescent="0.25">
      <c r="A44" s="311"/>
      <c r="M44" s="352"/>
      <c r="N44" s="352"/>
      <c r="O44" s="352"/>
      <c r="P44" s="352"/>
      <c r="Q44" s="352"/>
      <c r="R44" s="352"/>
      <c r="S44" s="358"/>
      <c r="T44" s="358"/>
      <c r="U44" s="355"/>
      <c r="V44" s="355"/>
      <c r="W44" s="359"/>
      <c r="X44" s="352"/>
      <c r="Y44" s="352"/>
      <c r="Z44" s="355"/>
      <c r="AA44" s="412"/>
      <c r="AB44" s="216"/>
      <c r="AF44" s="215"/>
    </row>
    <row r="45" spans="1:45" s="247" customFormat="1" ht="22.4" customHeight="1" x14ac:dyDescent="0.25">
      <c r="A45" s="311"/>
      <c r="B45" s="516" t="s">
        <v>166</v>
      </c>
      <c r="C45" s="517"/>
      <c r="D45" s="305"/>
      <c r="E45" s="306"/>
      <c r="F45" s="307" t="s">
        <v>161</v>
      </c>
      <c r="G45" s="308"/>
      <c r="H45" s="308"/>
      <c r="I45" s="306"/>
      <c r="J45" s="306" t="s">
        <v>167</v>
      </c>
      <c r="K45" s="309"/>
      <c r="L45" s="308"/>
      <c r="M45" s="309"/>
      <c r="N45" s="310"/>
      <c r="O45" s="352"/>
      <c r="P45" s="352"/>
      <c r="Q45" s="352"/>
      <c r="R45" s="352"/>
      <c r="S45" s="354"/>
      <c r="T45" s="354"/>
      <c r="U45" s="355"/>
      <c r="V45" s="355"/>
      <c r="W45" s="355"/>
      <c r="X45" s="355"/>
      <c r="Y45" s="355"/>
      <c r="Z45" s="355"/>
      <c r="AA45" s="630" t="s">
        <v>763</v>
      </c>
      <c r="AB45" s="631"/>
      <c r="AC45" s="631"/>
      <c r="AD45" s="631"/>
      <c r="AE45" s="632"/>
      <c r="AF45" s="329"/>
      <c r="AH45" s="351" t="s">
        <v>664</v>
      </c>
      <c r="AI45" s="351"/>
      <c r="AJ45" s="351"/>
      <c r="AK45" s="351"/>
      <c r="AL45" s="351"/>
      <c r="AM45" s="351"/>
      <c r="AN45" s="352"/>
      <c r="AO45" s="352"/>
      <c r="AP45" s="352"/>
      <c r="AQ45" s="352"/>
      <c r="AR45" s="352"/>
    </row>
    <row r="46" spans="1:45" s="247" customFormat="1" ht="22.4" customHeight="1" x14ac:dyDescent="0.25">
      <c r="A46" s="311"/>
      <c r="B46" s="516"/>
      <c r="C46" s="517"/>
      <c r="D46" s="314"/>
      <c r="E46" s="315"/>
      <c r="F46" s="316" t="s">
        <v>163</v>
      </c>
      <c r="G46" s="317"/>
      <c r="H46" s="317"/>
      <c r="I46" s="315"/>
      <c r="J46" s="315" t="str">
        <f>IF($A$1="科","旅行最終日","旅行初日")</f>
        <v>旅行初日</v>
      </c>
      <c r="K46" s="318"/>
      <c r="L46" s="317"/>
      <c r="M46" s="317"/>
      <c r="N46" s="319"/>
      <c r="O46" s="352"/>
      <c r="P46" s="352"/>
      <c r="Q46" s="352"/>
      <c r="R46" s="352"/>
      <c r="AA46" s="633"/>
      <c r="AB46" s="634"/>
      <c r="AC46" s="634"/>
      <c r="AD46" s="634"/>
      <c r="AE46" s="635"/>
      <c r="AF46" s="329"/>
      <c r="AH46" s="351"/>
      <c r="AI46" s="583" t="s">
        <v>665</v>
      </c>
      <c r="AJ46" s="584"/>
      <c r="AK46" s="585"/>
      <c r="AL46" s="312"/>
      <c r="AM46" s="309"/>
      <c r="AN46" s="309"/>
      <c r="AO46" s="309"/>
      <c r="AP46" s="309"/>
      <c r="AQ46" s="313"/>
      <c r="AR46" s="352"/>
    </row>
    <row r="47" spans="1:45" s="247" customFormat="1" ht="22.4" customHeight="1" x14ac:dyDescent="0.25">
      <c r="A47" s="311"/>
      <c r="B47" s="516"/>
      <c r="C47" s="517"/>
      <c r="D47" s="324"/>
      <c r="E47" s="325"/>
      <c r="F47" s="326" t="s">
        <v>164</v>
      </c>
      <c r="G47" s="327"/>
      <c r="H47" s="327"/>
      <c r="I47" s="325"/>
      <c r="J47" s="325" t="s">
        <v>167</v>
      </c>
      <c r="K47" s="322"/>
      <c r="L47" s="327"/>
      <c r="M47" s="327"/>
      <c r="N47" s="328"/>
      <c r="O47" s="352"/>
      <c r="P47" s="352"/>
      <c r="Q47" s="352"/>
      <c r="R47" s="352"/>
      <c r="AA47" s="636"/>
      <c r="AB47" s="637"/>
      <c r="AC47" s="637"/>
      <c r="AD47" s="637"/>
      <c r="AE47" s="638"/>
      <c r="AF47" s="329"/>
      <c r="AH47" s="351"/>
      <c r="AI47" s="556" t="s">
        <v>667</v>
      </c>
      <c r="AJ47" s="557"/>
      <c r="AK47" s="558"/>
      <c r="AL47" s="320"/>
      <c r="AM47" s="321"/>
      <c r="AN47" s="322"/>
      <c r="AO47" s="322"/>
      <c r="AP47" s="322"/>
      <c r="AQ47" s="323"/>
      <c r="AR47" s="352"/>
    </row>
    <row r="48" spans="1:45" s="247" customFormat="1" ht="22.4" customHeight="1" thickBot="1" x14ac:dyDescent="0.25">
      <c r="A48" s="311"/>
      <c r="B48" s="360" t="s">
        <v>669</v>
      </c>
      <c r="C48" s="331"/>
      <c r="D48" s="330"/>
      <c r="E48" s="330"/>
      <c r="F48" s="330"/>
      <c r="G48" s="331"/>
      <c r="H48" s="331"/>
      <c r="I48" s="331"/>
      <c r="J48" s="331"/>
      <c r="K48" s="331"/>
      <c r="L48" s="331"/>
      <c r="M48" s="331"/>
      <c r="N48" s="331"/>
      <c r="O48" s="352"/>
      <c r="P48" s="352"/>
      <c r="Q48" s="352"/>
      <c r="R48" s="352"/>
      <c r="AF48" s="329"/>
      <c r="AH48" s="351"/>
      <c r="AI48" s="351"/>
      <c r="AJ48" s="351"/>
      <c r="AK48" s="351"/>
      <c r="AL48" s="351"/>
      <c r="AM48" s="351"/>
      <c r="AN48" s="351"/>
      <c r="AO48" s="351"/>
      <c r="AP48" s="353"/>
      <c r="AQ48" s="353"/>
      <c r="AR48" s="352"/>
    </row>
    <row r="49" spans="1:44" s="247" customFormat="1" ht="8.6999999999999993" customHeight="1" thickBot="1" x14ac:dyDescent="0.3">
      <c r="A49" s="332"/>
      <c r="B49" s="333"/>
      <c r="C49" s="333"/>
      <c r="D49" s="333"/>
      <c r="E49" s="333"/>
      <c r="F49" s="333"/>
      <c r="G49" s="333"/>
      <c r="H49" s="333"/>
      <c r="I49" s="333"/>
      <c r="J49" s="333"/>
      <c r="K49" s="333"/>
      <c r="L49" s="333"/>
      <c r="M49" s="333"/>
      <c r="N49" s="333"/>
      <c r="O49" s="333"/>
      <c r="P49" s="333"/>
      <c r="Q49" s="333"/>
      <c r="R49" s="333"/>
      <c r="S49" s="333"/>
      <c r="T49" s="333"/>
      <c r="U49" s="333"/>
      <c r="V49" s="333"/>
      <c r="W49" s="333"/>
      <c r="X49" s="333"/>
      <c r="Y49" s="333"/>
      <c r="Z49" s="333"/>
      <c r="AA49" s="333"/>
      <c r="AB49" s="333"/>
      <c r="AC49" s="333"/>
      <c r="AD49" s="333"/>
      <c r="AE49" s="333"/>
      <c r="AF49" s="334"/>
      <c r="AH49" s="351" t="s">
        <v>668</v>
      </c>
      <c r="AI49" s="351"/>
      <c r="AJ49" s="351"/>
      <c r="AK49" s="351"/>
      <c r="AL49" s="351"/>
      <c r="AM49" s="351"/>
      <c r="AN49" s="351"/>
      <c r="AO49" s="351"/>
      <c r="AP49" s="351"/>
      <c r="AQ49" s="351"/>
      <c r="AR49" s="352"/>
    </row>
    <row r="50" spans="1:44" s="247" customFormat="1" ht="15.55" customHeight="1" thickTop="1" x14ac:dyDescent="0.25">
      <c r="A50" s="335"/>
      <c r="B50" s="336" t="s">
        <v>670</v>
      </c>
      <c r="C50" s="336"/>
      <c r="D50" s="336"/>
      <c r="E50" s="336"/>
      <c r="F50" s="336"/>
      <c r="G50" s="336"/>
      <c r="H50" s="336"/>
      <c r="I50" s="336"/>
      <c r="J50" s="336"/>
      <c r="K50" s="336"/>
      <c r="L50" s="336"/>
      <c r="M50" s="336"/>
      <c r="N50" s="336"/>
      <c r="O50" s="336"/>
      <c r="P50" s="336"/>
      <c r="Q50" s="336"/>
      <c r="R50" s="336"/>
      <c r="S50" s="336"/>
      <c r="T50" s="336"/>
      <c r="U50" s="336"/>
      <c r="V50" s="336"/>
      <c r="W50" s="336"/>
      <c r="X50" s="336"/>
      <c r="Y50" s="337"/>
      <c r="Z50" s="337"/>
      <c r="AA50" s="337"/>
      <c r="AB50" s="337"/>
      <c r="AC50" s="337"/>
      <c r="AD50" s="337"/>
      <c r="AE50" s="337"/>
      <c r="AF50" s="338"/>
      <c r="AH50" s="351"/>
      <c r="AI50" s="583" t="s">
        <v>665</v>
      </c>
      <c r="AJ50" s="584"/>
      <c r="AK50" s="585"/>
      <c r="AL50" s="312"/>
      <c r="AM50" s="309"/>
      <c r="AN50" s="309"/>
      <c r="AO50" s="309"/>
      <c r="AP50" s="309"/>
      <c r="AQ50" s="313"/>
      <c r="AR50" s="352"/>
    </row>
    <row r="51" spans="1:44" s="247" customFormat="1" ht="15.75" customHeight="1" x14ac:dyDescent="0.25">
      <c r="A51" s="311" t="s">
        <v>671</v>
      </c>
      <c r="B51" s="351" t="s">
        <v>672</v>
      </c>
      <c r="C51" s="351" t="s">
        <v>673</v>
      </c>
      <c r="D51" s="351"/>
      <c r="E51" s="351"/>
      <c r="F51" s="351"/>
      <c r="G51" s="351"/>
      <c r="H51" s="351"/>
      <c r="I51" s="351"/>
      <c r="J51" s="351" t="s">
        <v>672</v>
      </c>
      <c r="K51" s="351" t="s">
        <v>674</v>
      </c>
      <c r="L51" s="351"/>
      <c r="M51" s="351"/>
      <c r="N51" s="351"/>
      <c r="O51" s="351"/>
      <c r="P51" s="351"/>
      <c r="Q51" s="351"/>
      <c r="R51" s="351"/>
      <c r="S51" s="351"/>
      <c r="T51" s="351"/>
      <c r="U51" s="351" t="s">
        <v>672</v>
      </c>
      <c r="V51" s="351" t="s">
        <v>675</v>
      </c>
      <c r="W51" s="351"/>
      <c r="X51" s="351"/>
      <c r="Y51" s="356"/>
      <c r="Z51" s="356"/>
      <c r="AA51" s="356"/>
      <c r="AB51" s="356"/>
      <c r="AC51" s="356"/>
      <c r="AD51" s="356"/>
      <c r="AE51" s="356"/>
      <c r="AF51" s="339"/>
      <c r="AH51" s="351"/>
      <c r="AI51" s="556" t="s">
        <v>667</v>
      </c>
      <c r="AJ51" s="557"/>
      <c r="AK51" s="558"/>
      <c r="AL51" s="320"/>
      <c r="AM51" s="321"/>
      <c r="AN51" s="322"/>
      <c r="AO51" s="322"/>
      <c r="AP51" s="322"/>
      <c r="AQ51" s="323"/>
      <c r="AR51" s="352"/>
    </row>
    <row r="52" spans="1:44" s="247" customFormat="1" ht="13.95" customHeight="1" x14ac:dyDescent="0.25">
      <c r="A52" s="311"/>
      <c r="B52" s="351" t="s">
        <v>672</v>
      </c>
      <c r="C52" s="351" t="s">
        <v>676</v>
      </c>
      <c r="D52" s="351"/>
      <c r="E52" s="351"/>
      <c r="F52" s="351"/>
      <c r="G52" s="351"/>
      <c r="H52" s="351"/>
      <c r="I52" s="351"/>
      <c r="J52" s="351"/>
      <c r="K52" s="357" t="s">
        <v>677</v>
      </c>
      <c r="L52" s="351"/>
      <c r="M52" s="351"/>
      <c r="N52" s="357"/>
      <c r="O52" s="351"/>
      <c r="P52" s="351"/>
      <c r="Q52" s="351"/>
      <c r="R52" s="351"/>
      <c r="S52" s="351"/>
      <c r="T52" s="351"/>
      <c r="U52" s="351"/>
      <c r="V52" s="357" t="s">
        <v>678</v>
      </c>
      <c r="W52" s="351"/>
      <c r="X52" s="351"/>
      <c r="Y52" s="351"/>
      <c r="Z52" s="351"/>
      <c r="AA52" s="351"/>
      <c r="AB52" s="351"/>
      <c r="AC52" s="351"/>
      <c r="AD52" s="351"/>
      <c r="AE52" s="351"/>
      <c r="AF52" s="215"/>
    </row>
    <row r="53" spans="1:44" s="247" customFormat="1" ht="13.95" customHeight="1" x14ac:dyDescent="0.25">
      <c r="A53" s="311"/>
      <c r="B53" s="351" t="s">
        <v>672</v>
      </c>
      <c r="C53" s="351" t="s">
        <v>679</v>
      </c>
      <c r="D53" s="351"/>
      <c r="E53" s="351"/>
      <c r="F53" s="351"/>
      <c r="G53" s="351"/>
      <c r="H53" s="351"/>
      <c r="I53" s="351"/>
      <c r="J53" s="351" t="s">
        <v>672</v>
      </c>
      <c r="K53" s="351" t="s">
        <v>680</v>
      </c>
      <c r="L53" s="351"/>
      <c r="M53" s="351"/>
      <c r="N53" s="351"/>
      <c r="O53" s="351"/>
      <c r="P53" s="351"/>
      <c r="Q53" s="351"/>
      <c r="R53" s="351"/>
      <c r="S53" s="351"/>
      <c r="T53" s="351"/>
      <c r="U53" s="351" t="s">
        <v>672</v>
      </c>
      <c r="V53" s="351" t="s">
        <v>681</v>
      </c>
      <c r="W53" s="351"/>
      <c r="X53" s="351"/>
      <c r="Y53" s="351"/>
      <c r="Z53" s="351"/>
      <c r="AA53" s="351"/>
      <c r="AB53" s="351"/>
      <c r="AC53" s="351"/>
      <c r="AD53" s="351"/>
      <c r="AE53" s="351"/>
      <c r="AF53" s="215"/>
    </row>
    <row r="54" spans="1:44" s="247" customFormat="1" ht="13.95" customHeight="1" thickBot="1" x14ac:dyDescent="0.3">
      <c r="A54" s="340"/>
      <c r="B54" s="341"/>
      <c r="C54" s="341" t="s">
        <v>682</v>
      </c>
      <c r="D54" s="341"/>
      <c r="E54" s="341"/>
      <c r="F54" s="341"/>
      <c r="G54" s="341"/>
      <c r="H54" s="341"/>
      <c r="I54" s="341"/>
      <c r="J54" s="341" t="s">
        <v>672</v>
      </c>
      <c r="K54" s="341" t="s">
        <v>683</v>
      </c>
      <c r="L54" s="341"/>
      <c r="M54" s="341"/>
      <c r="N54" s="341"/>
      <c r="O54" s="341"/>
      <c r="P54" s="341"/>
      <c r="Q54" s="341"/>
      <c r="R54" s="341"/>
      <c r="S54" s="341"/>
      <c r="T54" s="341"/>
      <c r="U54" s="341"/>
      <c r="V54" s="341" t="s">
        <v>684</v>
      </c>
      <c r="W54" s="341"/>
      <c r="X54" s="341"/>
      <c r="Y54" s="341"/>
      <c r="Z54" s="341"/>
      <c r="AA54" s="341"/>
      <c r="AB54" s="341"/>
      <c r="AC54" s="341"/>
      <c r="AD54" s="341"/>
      <c r="AE54" s="341"/>
      <c r="AF54" s="214"/>
    </row>
    <row r="55" spans="1:44" s="247" customFormat="1" ht="13.95" customHeight="1" x14ac:dyDescent="0.25">
      <c r="Q55" s="247" t="s">
        <v>685</v>
      </c>
      <c r="Y55" s="247" t="s">
        <v>686</v>
      </c>
    </row>
    <row r="56" spans="1:44" s="247" customFormat="1" ht="25.5" customHeight="1" x14ac:dyDescent="0.25">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row>
    <row r="57" spans="1:44" s="112" customFormat="1" ht="25.5" customHeight="1" x14ac:dyDescent="0.25">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01"/>
      <c r="AE57" s="101"/>
      <c r="AF57" s="101"/>
    </row>
    <row r="58" spans="1:44" ht="13.5" customHeight="1" x14ac:dyDescent="0.25">
      <c r="A58" s="113"/>
      <c r="AC58" s="113"/>
    </row>
    <row r="61" spans="1:44" x14ac:dyDescent="0.25">
      <c r="B61" s="288" t="s">
        <v>635</v>
      </c>
    </row>
    <row r="62" spans="1:44" x14ac:dyDescent="0.25">
      <c r="B62" s="289" t="s">
        <v>558</v>
      </c>
    </row>
    <row r="63" spans="1:44" x14ac:dyDescent="0.25">
      <c r="B63" s="289" t="s">
        <v>438</v>
      </c>
    </row>
    <row r="64" spans="1:44" x14ac:dyDescent="0.25">
      <c r="B64" s="289" t="s">
        <v>354</v>
      </c>
    </row>
    <row r="65" spans="2:2" x14ac:dyDescent="0.25">
      <c r="B65" s="289" t="s">
        <v>437</v>
      </c>
    </row>
    <row r="66" spans="2:2" x14ac:dyDescent="0.25">
      <c r="B66" s="289" t="s">
        <v>636</v>
      </c>
    </row>
    <row r="67" spans="2:2" x14ac:dyDescent="0.25">
      <c r="B67" s="289" t="s">
        <v>637</v>
      </c>
    </row>
    <row r="68" spans="2:2" x14ac:dyDescent="0.25">
      <c r="B68" s="289" t="s">
        <v>441</v>
      </c>
    </row>
    <row r="69" spans="2:2" x14ac:dyDescent="0.25">
      <c r="B69" s="289" t="s">
        <v>439</v>
      </c>
    </row>
    <row r="70" spans="2:2" x14ac:dyDescent="0.25">
      <c r="B70" s="290" t="s">
        <v>436</v>
      </c>
    </row>
  </sheetData>
  <sheetProtection formatCells="0"/>
  <dataConsolidate/>
  <mergeCells count="140">
    <mergeCell ref="A10:H10"/>
    <mergeCell ref="I10:S10"/>
    <mergeCell ref="T10:X10"/>
    <mergeCell ref="Y10:AF10"/>
    <mergeCell ref="V19:X19"/>
    <mergeCell ref="V20:X20"/>
    <mergeCell ref="AC20:AE20"/>
    <mergeCell ref="Y20:AA20"/>
    <mergeCell ref="H21:AA21"/>
    <mergeCell ref="Y19:AF19"/>
    <mergeCell ref="A14:E15"/>
    <mergeCell ref="A12:D12"/>
    <mergeCell ref="A21:D21"/>
    <mergeCell ref="AA45:AE45"/>
    <mergeCell ref="AA46:AE47"/>
    <mergeCell ref="E20:K20"/>
    <mergeCell ref="N20:P20"/>
    <mergeCell ref="N19:U19"/>
    <mergeCell ref="S20:U20"/>
    <mergeCell ref="E24:G24"/>
    <mergeCell ref="E37:AF37"/>
    <mergeCell ref="E28:G28"/>
    <mergeCell ref="Y1:Z1"/>
    <mergeCell ref="A3:D3"/>
    <mergeCell ref="E3:J3"/>
    <mergeCell ref="A1:D1"/>
    <mergeCell ref="I1:X1"/>
    <mergeCell ref="A7:H7"/>
    <mergeCell ref="I7:T7"/>
    <mergeCell ref="U7:AF7"/>
    <mergeCell ref="E9:Y9"/>
    <mergeCell ref="Z9:AF9"/>
    <mergeCell ref="AA1:AF1"/>
    <mergeCell ref="A6:H6"/>
    <mergeCell ref="I6:T6"/>
    <mergeCell ref="U6:AF6"/>
    <mergeCell ref="R3:T4"/>
    <mergeCell ref="U3:AF4"/>
    <mergeCell ref="AI51:AK51"/>
    <mergeCell ref="Y36:AF36"/>
    <mergeCell ref="A37:D38"/>
    <mergeCell ref="X39:AF39"/>
    <mergeCell ref="A23:D23"/>
    <mergeCell ref="N23:O23"/>
    <mergeCell ref="E23:F23"/>
    <mergeCell ref="A35:D35"/>
    <mergeCell ref="E35:G35"/>
    <mergeCell ref="Q35:T35"/>
    <mergeCell ref="U35:W35"/>
    <mergeCell ref="A28:D30"/>
    <mergeCell ref="A31:D33"/>
    <mergeCell ref="E29:G29"/>
    <mergeCell ref="E32:G32"/>
    <mergeCell ref="E33:G33"/>
    <mergeCell ref="E30:G30"/>
    <mergeCell ref="W30:Y30"/>
    <mergeCell ref="AI46:AK46"/>
    <mergeCell ref="AI47:AK47"/>
    <mergeCell ref="AI50:AK50"/>
    <mergeCell ref="B45:C47"/>
    <mergeCell ref="H36:X36"/>
    <mergeCell ref="E38:AF38"/>
    <mergeCell ref="E25:G25"/>
    <mergeCell ref="H29:J29"/>
    <mergeCell ref="H32:J32"/>
    <mergeCell ref="W26:Y26"/>
    <mergeCell ref="W27:Y27"/>
    <mergeCell ref="A36:D36"/>
    <mergeCell ref="E36:G36"/>
    <mergeCell ref="W33:Y33"/>
    <mergeCell ref="Y34:AE34"/>
    <mergeCell ref="W25:Y25"/>
    <mergeCell ref="H26:J26"/>
    <mergeCell ref="H35:P35"/>
    <mergeCell ref="U34:X34"/>
    <mergeCell ref="E34:H34"/>
    <mergeCell ref="I34:O34"/>
    <mergeCell ref="Z31:AF31"/>
    <mergeCell ref="Z26:AF26"/>
    <mergeCell ref="Z27:AF27"/>
    <mergeCell ref="A24:D24"/>
    <mergeCell ref="E26:G26"/>
    <mergeCell ref="E27:G27"/>
    <mergeCell ref="N24:P24"/>
    <mergeCell ref="A25:D27"/>
    <mergeCell ref="AD23:AE23"/>
    <mergeCell ref="G23:M23"/>
    <mergeCell ref="A39:D39"/>
    <mergeCell ref="B41:C43"/>
    <mergeCell ref="Z32:AF32"/>
    <mergeCell ref="Z33:AF33"/>
    <mergeCell ref="E31:G31"/>
    <mergeCell ref="W32:Y32"/>
    <mergeCell ref="W31:Y31"/>
    <mergeCell ref="W29:Y29"/>
    <mergeCell ref="W28:Y28"/>
    <mergeCell ref="P23:V23"/>
    <mergeCell ref="Q24:V24"/>
    <mergeCell ref="H24:M24"/>
    <mergeCell ref="H25:N25"/>
    <mergeCell ref="P25:V25"/>
    <mergeCell ref="K26:V26"/>
    <mergeCell ref="H27:V27"/>
    <mergeCell ref="Z25:AF25"/>
    <mergeCell ref="L19:M19"/>
    <mergeCell ref="L20:M20"/>
    <mergeCell ref="Q20:R20"/>
    <mergeCell ref="A8:H8"/>
    <mergeCell ref="I8:T8"/>
    <mergeCell ref="A11:H11"/>
    <mergeCell ref="I11:S11"/>
    <mergeCell ref="T11:X11"/>
    <mergeCell ref="Y11:AF11"/>
    <mergeCell ref="A19:D19"/>
    <mergeCell ref="A13:E13"/>
    <mergeCell ref="F13:N13"/>
    <mergeCell ref="AC13:AE13"/>
    <mergeCell ref="X13:AA13"/>
    <mergeCell ref="O13:W13"/>
    <mergeCell ref="A20:D20"/>
    <mergeCell ref="A18:D18"/>
    <mergeCell ref="F14:N14"/>
    <mergeCell ref="O14:W14"/>
    <mergeCell ref="X14:AF14"/>
    <mergeCell ref="A16:B17"/>
    <mergeCell ref="C16:E16"/>
    <mergeCell ref="C17:E17"/>
    <mergeCell ref="E19:K19"/>
    <mergeCell ref="AA23:AC23"/>
    <mergeCell ref="Z28:AF28"/>
    <mergeCell ref="Z29:AF29"/>
    <mergeCell ref="Z30:AF30"/>
    <mergeCell ref="K29:V29"/>
    <mergeCell ref="H28:N28"/>
    <mergeCell ref="H30:V30"/>
    <mergeCell ref="H33:V33"/>
    <mergeCell ref="K32:V32"/>
    <mergeCell ref="H31:N31"/>
    <mergeCell ref="P31:V31"/>
    <mergeCell ref="P28:V28"/>
  </mergeCells>
  <phoneticPr fontId="20"/>
  <conditionalFormatting sqref="G1">
    <cfRule type="cellIs" dxfId="10" priority="6" stopIfTrue="1" operator="equal">
      <formula>"科研費"</formula>
    </cfRule>
  </conditionalFormatting>
  <conditionalFormatting sqref="A1">
    <cfRule type="cellIs" dxfId="9" priority="5" stopIfTrue="1" operator="equal">
      <formula>"科研費"</formula>
    </cfRule>
  </conditionalFormatting>
  <conditionalFormatting sqref="A1:D1">
    <cfRule type="cellIs" dxfId="8" priority="4" stopIfTrue="1" operator="equal">
      <formula>"一般財源等"</formula>
    </cfRule>
  </conditionalFormatting>
  <conditionalFormatting sqref="X39">
    <cfRule type="cellIs" dxfId="7" priority="2" stopIfTrue="1" operator="equal">
      <formula>"科研費"</formula>
    </cfRule>
  </conditionalFormatting>
  <conditionalFormatting sqref="AD40">
    <cfRule type="cellIs" dxfId="6" priority="1" stopIfTrue="1" operator="equal">
      <formula>"科研費"</formula>
    </cfRule>
  </conditionalFormatting>
  <dataValidations count="26">
    <dataValidation type="list" allowBlank="1" showInputMessage="1" sqref="S65548 JO65549 TK65549 ADG65549 ANC65549 AWY65549 BGU65549 BQQ65549 CAM65549 CKI65549 CUE65549 DEA65549 DNW65549 DXS65549 EHO65549 ERK65549 FBG65549 FLC65549 FUY65549 GEU65549 GOQ65549 GYM65549 HII65549 HSE65549 ICA65549 ILW65549 IVS65549 JFO65549 JPK65549 JZG65549 KJC65549 KSY65549 LCU65549 LMQ65549 LWM65549 MGI65549 MQE65549 NAA65549 NJW65549 NTS65549 ODO65549 ONK65549 OXG65549 PHC65549 PQY65549 QAU65549 QKQ65549 QUM65549 REI65549 ROE65549 RYA65549 SHW65549 SRS65549 TBO65549 TLK65549 TVG65549 UFC65549 UOY65549 UYU65549 VIQ65549 VSM65549 WCI65549 WME65549 WWA65549 S131084 JO131085 TK131085 ADG131085 ANC131085 AWY131085 BGU131085 BQQ131085 CAM131085 CKI131085 CUE131085 DEA131085 DNW131085 DXS131085 EHO131085 ERK131085 FBG131085 FLC131085 FUY131085 GEU131085 GOQ131085 GYM131085 HII131085 HSE131085 ICA131085 ILW131085 IVS131085 JFO131085 JPK131085 JZG131085 KJC131085 KSY131085 LCU131085 LMQ131085 LWM131085 MGI131085 MQE131085 NAA131085 NJW131085 NTS131085 ODO131085 ONK131085 OXG131085 PHC131085 PQY131085 QAU131085 QKQ131085 QUM131085 REI131085 ROE131085 RYA131085 SHW131085 SRS131085 TBO131085 TLK131085 TVG131085 UFC131085 UOY131085 UYU131085 VIQ131085 VSM131085 WCI131085 WME131085 WWA131085 S196620 JO196621 TK196621 ADG196621 ANC196621 AWY196621 BGU196621 BQQ196621 CAM196621 CKI196621 CUE196621 DEA196621 DNW196621 DXS196621 EHO196621 ERK196621 FBG196621 FLC196621 FUY196621 GEU196621 GOQ196621 GYM196621 HII196621 HSE196621 ICA196621 ILW196621 IVS196621 JFO196621 JPK196621 JZG196621 KJC196621 KSY196621 LCU196621 LMQ196621 LWM196621 MGI196621 MQE196621 NAA196621 NJW196621 NTS196621 ODO196621 ONK196621 OXG196621 PHC196621 PQY196621 QAU196621 QKQ196621 QUM196621 REI196621 ROE196621 RYA196621 SHW196621 SRS196621 TBO196621 TLK196621 TVG196621 UFC196621 UOY196621 UYU196621 VIQ196621 VSM196621 WCI196621 WME196621 WWA196621 S262156 JO262157 TK262157 ADG262157 ANC262157 AWY262157 BGU262157 BQQ262157 CAM262157 CKI262157 CUE262157 DEA262157 DNW262157 DXS262157 EHO262157 ERK262157 FBG262157 FLC262157 FUY262157 GEU262157 GOQ262157 GYM262157 HII262157 HSE262157 ICA262157 ILW262157 IVS262157 JFO262157 JPK262157 JZG262157 KJC262157 KSY262157 LCU262157 LMQ262157 LWM262157 MGI262157 MQE262157 NAA262157 NJW262157 NTS262157 ODO262157 ONK262157 OXG262157 PHC262157 PQY262157 QAU262157 QKQ262157 QUM262157 REI262157 ROE262157 RYA262157 SHW262157 SRS262157 TBO262157 TLK262157 TVG262157 UFC262157 UOY262157 UYU262157 VIQ262157 VSM262157 WCI262157 WME262157 WWA262157 S327692 JO327693 TK327693 ADG327693 ANC327693 AWY327693 BGU327693 BQQ327693 CAM327693 CKI327693 CUE327693 DEA327693 DNW327693 DXS327693 EHO327693 ERK327693 FBG327693 FLC327693 FUY327693 GEU327693 GOQ327693 GYM327693 HII327693 HSE327693 ICA327693 ILW327693 IVS327693 JFO327693 JPK327693 JZG327693 KJC327693 KSY327693 LCU327693 LMQ327693 LWM327693 MGI327693 MQE327693 NAA327693 NJW327693 NTS327693 ODO327693 ONK327693 OXG327693 PHC327693 PQY327693 QAU327693 QKQ327693 QUM327693 REI327693 ROE327693 RYA327693 SHW327693 SRS327693 TBO327693 TLK327693 TVG327693 UFC327693 UOY327693 UYU327693 VIQ327693 VSM327693 WCI327693 WME327693 WWA327693 S393228 JO393229 TK393229 ADG393229 ANC393229 AWY393229 BGU393229 BQQ393229 CAM393229 CKI393229 CUE393229 DEA393229 DNW393229 DXS393229 EHO393229 ERK393229 FBG393229 FLC393229 FUY393229 GEU393229 GOQ393229 GYM393229 HII393229 HSE393229 ICA393229 ILW393229 IVS393229 JFO393229 JPK393229 JZG393229 KJC393229 KSY393229 LCU393229 LMQ393229 LWM393229 MGI393229 MQE393229 NAA393229 NJW393229 NTS393229 ODO393229 ONK393229 OXG393229 PHC393229 PQY393229 QAU393229 QKQ393229 QUM393229 REI393229 ROE393229 RYA393229 SHW393229 SRS393229 TBO393229 TLK393229 TVG393229 UFC393229 UOY393229 UYU393229 VIQ393229 VSM393229 WCI393229 WME393229 WWA393229 S458764 JO458765 TK458765 ADG458765 ANC458765 AWY458765 BGU458765 BQQ458765 CAM458765 CKI458765 CUE458765 DEA458765 DNW458765 DXS458765 EHO458765 ERK458765 FBG458765 FLC458765 FUY458765 GEU458765 GOQ458765 GYM458765 HII458765 HSE458765 ICA458765 ILW458765 IVS458765 JFO458765 JPK458765 JZG458765 KJC458765 KSY458765 LCU458765 LMQ458765 LWM458765 MGI458765 MQE458765 NAA458765 NJW458765 NTS458765 ODO458765 ONK458765 OXG458765 PHC458765 PQY458765 QAU458765 QKQ458765 QUM458765 REI458765 ROE458765 RYA458765 SHW458765 SRS458765 TBO458765 TLK458765 TVG458765 UFC458765 UOY458765 UYU458765 VIQ458765 VSM458765 WCI458765 WME458765 WWA458765 S524300 JO524301 TK524301 ADG524301 ANC524301 AWY524301 BGU524301 BQQ524301 CAM524301 CKI524301 CUE524301 DEA524301 DNW524301 DXS524301 EHO524301 ERK524301 FBG524301 FLC524301 FUY524301 GEU524301 GOQ524301 GYM524301 HII524301 HSE524301 ICA524301 ILW524301 IVS524301 JFO524301 JPK524301 JZG524301 KJC524301 KSY524301 LCU524301 LMQ524301 LWM524301 MGI524301 MQE524301 NAA524301 NJW524301 NTS524301 ODO524301 ONK524301 OXG524301 PHC524301 PQY524301 QAU524301 QKQ524301 QUM524301 REI524301 ROE524301 RYA524301 SHW524301 SRS524301 TBO524301 TLK524301 TVG524301 UFC524301 UOY524301 UYU524301 VIQ524301 VSM524301 WCI524301 WME524301 WWA524301 S589836 JO589837 TK589837 ADG589837 ANC589837 AWY589837 BGU589837 BQQ589837 CAM589837 CKI589837 CUE589837 DEA589837 DNW589837 DXS589837 EHO589837 ERK589837 FBG589837 FLC589837 FUY589837 GEU589837 GOQ589837 GYM589837 HII589837 HSE589837 ICA589837 ILW589837 IVS589837 JFO589837 JPK589837 JZG589837 KJC589837 KSY589837 LCU589837 LMQ589837 LWM589837 MGI589837 MQE589837 NAA589837 NJW589837 NTS589837 ODO589837 ONK589837 OXG589837 PHC589837 PQY589837 QAU589837 QKQ589837 QUM589837 REI589837 ROE589837 RYA589837 SHW589837 SRS589837 TBO589837 TLK589837 TVG589837 UFC589837 UOY589837 UYU589837 VIQ589837 VSM589837 WCI589837 WME589837 WWA589837 S655372 JO655373 TK655373 ADG655373 ANC655373 AWY655373 BGU655373 BQQ655373 CAM655373 CKI655373 CUE655373 DEA655373 DNW655373 DXS655373 EHO655373 ERK655373 FBG655373 FLC655373 FUY655373 GEU655373 GOQ655373 GYM655373 HII655373 HSE655373 ICA655373 ILW655373 IVS655373 JFO655373 JPK655373 JZG655373 KJC655373 KSY655373 LCU655373 LMQ655373 LWM655373 MGI655373 MQE655373 NAA655373 NJW655373 NTS655373 ODO655373 ONK655373 OXG655373 PHC655373 PQY655373 QAU655373 QKQ655373 QUM655373 REI655373 ROE655373 RYA655373 SHW655373 SRS655373 TBO655373 TLK655373 TVG655373 UFC655373 UOY655373 UYU655373 VIQ655373 VSM655373 WCI655373 WME655373 WWA655373 S720908 JO720909 TK720909 ADG720909 ANC720909 AWY720909 BGU720909 BQQ720909 CAM720909 CKI720909 CUE720909 DEA720909 DNW720909 DXS720909 EHO720909 ERK720909 FBG720909 FLC720909 FUY720909 GEU720909 GOQ720909 GYM720909 HII720909 HSE720909 ICA720909 ILW720909 IVS720909 JFO720909 JPK720909 JZG720909 KJC720909 KSY720909 LCU720909 LMQ720909 LWM720909 MGI720909 MQE720909 NAA720909 NJW720909 NTS720909 ODO720909 ONK720909 OXG720909 PHC720909 PQY720909 QAU720909 QKQ720909 QUM720909 REI720909 ROE720909 RYA720909 SHW720909 SRS720909 TBO720909 TLK720909 TVG720909 UFC720909 UOY720909 UYU720909 VIQ720909 VSM720909 WCI720909 WME720909 WWA720909 S786444 JO786445 TK786445 ADG786445 ANC786445 AWY786445 BGU786445 BQQ786445 CAM786445 CKI786445 CUE786445 DEA786445 DNW786445 DXS786445 EHO786445 ERK786445 FBG786445 FLC786445 FUY786445 GEU786445 GOQ786445 GYM786445 HII786445 HSE786445 ICA786445 ILW786445 IVS786445 JFO786445 JPK786445 JZG786445 KJC786445 KSY786445 LCU786445 LMQ786445 LWM786445 MGI786445 MQE786445 NAA786445 NJW786445 NTS786445 ODO786445 ONK786445 OXG786445 PHC786445 PQY786445 QAU786445 QKQ786445 QUM786445 REI786445 ROE786445 RYA786445 SHW786445 SRS786445 TBO786445 TLK786445 TVG786445 UFC786445 UOY786445 UYU786445 VIQ786445 VSM786445 WCI786445 WME786445 WWA786445 S851980 JO851981 TK851981 ADG851981 ANC851981 AWY851981 BGU851981 BQQ851981 CAM851981 CKI851981 CUE851981 DEA851981 DNW851981 DXS851981 EHO851981 ERK851981 FBG851981 FLC851981 FUY851981 GEU851981 GOQ851981 GYM851981 HII851981 HSE851981 ICA851981 ILW851981 IVS851981 JFO851981 JPK851981 JZG851981 KJC851981 KSY851981 LCU851981 LMQ851981 LWM851981 MGI851981 MQE851981 NAA851981 NJW851981 NTS851981 ODO851981 ONK851981 OXG851981 PHC851981 PQY851981 QAU851981 QKQ851981 QUM851981 REI851981 ROE851981 RYA851981 SHW851981 SRS851981 TBO851981 TLK851981 TVG851981 UFC851981 UOY851981 UYU851981 VIQ851981 VSM851981 WCI851981 WME851981 WWA851981 S917516 JO917517 TK917517 ADG917517 ANC917517 AWY917517 BGU917517 BQQ917517 CAM917517 CKI917517 CUE917517 DEA917517 DNW917517 DXS917517 EHO917517 ERK917517 FBG917517 FLC917517 FUY917517 GEU917517 GOQ917517 GYM917517 HII917517 HSE917517 ICA917517 ILW917517 IVS917517 JFO917517 JPK917517 JZG917517 KJC917517 KSY917517 LCU917517 LMQ917517 LWM917517 MGI917517 MQE917517 NAA917517 NJW917517 NTS917517 ODO917517 ONK917517 OXG917517 PHC917517 PQY917517 QAU917517 QKQ917517 QUM917517 REI917517 ROE917517 RYA917517 SHW917517 SRS917517 TBO917517 TLK917517 TVG917517 UFC917517 UOY917517 UYU917517 VIQ917517 VSM917517 WCI917517 WME917517 WWA917517 S983052 JO983053 TK983053 ADG983053 ANC983053 AWY983053 BGU983053 BQQ983053 CAM983053 CKI983053 CUE983053 DEA983053 DNW983053 DXS983053 EHO983053 ERK983053 FBG983053 FLC983053 FUY983053 GEU983053 GOQ983053 GYM983053 HII983053 HSE983053 ICA983053 ILW983053 IVS983053 JFO983053 JPK983053 JZG983053 KJC983053 KSY983053 LCU983053 LMQ983053 LWM983053 MGI983053 MQE983053 NAA983053 NJW983053 NTS983053 ODO983053 ONK983053 OXG983053 PHC983053 PQY983053 QAU983053 QKQ983053 QUM983053 REI983053 ROE983053 RYA983053 SHW983053 SRS983053 TBO983053 TLK983053 TVG983053 UFC983053 UOY983053 UYU983053 VIQ983053 VSM983053 WCI983053 WME983053 WWA983053" xr:uid="{930392AC-07DA-4CF8-91C2-9B61CA134467}">
      <formula1>INDIRECT(A65548)</formula1>
    </dataValidation>
    <dataValidation type="list" allowBlank="1" showInputMessage="1" sqref="E65560:N65560 JA65561:JJ65561 SW65561:TF65561 ACS65561:ADB65561 AMO65561:AMX65561 AWK65561:AWT65561 BGG65561:BGP65561 BQC65561:BQL65561 BZY65561:CAH65561 CJU65561:CKD65561 CTQ65561:CTZ65561 DDM65561:DDV65561 DNI65561:DNR65561 DXE65561:DXN65561 EHA65561:EHJ65561 EQW65561:ERF65561 FAS65561:FBB65561 FKO65561:FKX65561 FUK65561:FUT65561 GEG65561:GEP65561 GOC65561:GOL65561 GXY65561:GYH65561 HHU65561:HID65561 HRQ65561:HRZ65561 IBM65561:IBV65561 ILI65561:ILR65561 IVE65561:IVN65561 JFA65561:JFJ65561 JOW65561:JPF65561 JYS65561:JZB65561 KIO65561:KIX65561 KSK65561:KST65561 LCG65561:LCP65561 LMC65561:LML65561 LVY65561:LWH65561 MFU65561:MGD65561 MPQ65561:MPZ65561 MZM65561:MZV65561 NJI65561:NJR65561 NTE65561:NTN65561 ODA65561:ODJ65561 OMW65561:ONF65561 OWS65561:OXB65561 PGO65561:PGX65561 PQK65561:PQT65561 QAG65561:QAP65561 QKC65561:QKL65561 QTY65561:QUH65561 RDU65561:RED65561 RNQ65561:RNZ65561 RXM65561:RXV65561 SHI65561:SHR65561 SRE65561:SRN65561 TBA65561:TBJ65561 TKW65561:TLF65561 TUS65561:TVB65561 UEO65561:UEX65561 UOK65561:UOT65561 UYG65561:UYP65561 VIC65561:VIL65561 VRY65561:VSH65561 WBU65561:WCD65561 WLQ65561:WLZ65561 WVM65561:WVV65561 E131096:N131096 JA131097:JJ131097 SW131097:TF131097 ACS131097:ADB131097 AMO131097:AMX131097 AWK131097:AWT131097 BGG131097:BGP131097 BQC131097:BQL131097 BZY131097:CAH131097 CJU131097:CKD131097 CTQ131097:CTZ131097 DDM131097:DDV131097 DNI131097:DNR131097 DXE131097:DXN131097 EHA131097:EHJ131097 EQW131097:ERF131097 FAS131097:FBB131097 FKO131097:FKX131097 FUK131097:FUT131097 GEG131097:GEP131097 GOC131097:GOL131097 GXY131097:GYH131097 HHU131097:HID131097 HRQ131097:HRZ131097 IBM131097:IBV131097 ILI131097:ILR131097 IVE131097:IVN131097 JFA131097:JFJ131097 JOW131097:JPF131097 JYS131097:JZB131097 KIO131097:KIX131097 KSK131097:KST131097 LCG131097:LCP131097 LMC131097:LML131097 LVY131097:LWH131097 MFU131097:MGD131097 MPQ131097:MPZ131097 MZM131097:MZV131097 NJI131097:NJR131097 NTE131097:NTN131097 ODA131097:ODJ131097 OMW131097:ONF131097 OWS131097:OXB131097 PGO131097:PGX131097 PQK131097:PQT131097 QAG131097:QAP131097 QKC131097:QKL131097 QTY131097:QUH131097 RDU131097:RED131097 RNQ131097:RNZ131097 RXM131097:RXV131097 SHI131097:SHR131097 SRE131097:SRN131097 TBA131097:TBJ131097 TKW131097:TLF131097 TUS131097:TVB131097 UEO131097:UEX131097 UOK131097:UOT131097 UYG131097:UYP131097 VIC131097:VIL131097 VRY131097:VSH131097 WBU131097:WCD131097 WLQ131097:WLZ131097 WVM131097:WVV131097 E196632:N196632 JA196633:JJ196633 SW196633:TF196633 ACS196633:ADB196633 AMO196633:AMX196633 AWK196633:AWT196633 BGG196633:BGP196633 BQC196633:BQL196633 BZY196633:CAH196633 CJU196633:CKD196633 CTQ196633:CTZ196633 DDM196633:DDV196633 DNI196633:DNR196633 DXE196633:DXN196633 EHA196633:EHJ196633 EQW196633:ERF196633 FAS196633:FBB196633 FKO196633:FKX196633 FUK196633:FUT196633 GEG196633:GEP196633 GOC196633:GOL196633 GXY196633:GYH196633 HHU196633:HID196633 HRQ196633:HRZ196633 IBM196633:IBV196633 ILI196633:ILR196633 IVE196633:IVN196633 JFA196633:JFJ196633 JOW196633:JPF196633 JYS196633:JZB196633 KIO196633:KIX196633 KSK196633:KST196633 LCG196633:LCP196633 LMC196633:LML196633 LVY196633:LWH196633 MFU196633:MGD196633 MPQ196633:MPZ196633 MZM196633:MZV196633 NJI196633:NJR196633 NTE196633:NTN196633 ODA196633:ODJ196633 OMW196633:ONF196633 OWS196633:OXB196633 PGO196633:PGX196633 PQK196633:PQT196633 QAG196633:QAP196633 QKC196633:QKL196633 QTY196633:QUH196633 RDU196633:RED196633 RNQ196633:RNZ196633 RXM196633:RXV196633 SHI196633:SHR196633 SRE196633:SRN196633 TBA196633:TBJ196633 TKW196633:TLF196633 TUS196633:TVB196633 UEO196633:UEX196633 UOK196633:UOT196633 UYG196633:UYP196633 VIC196633:VIL196633 VRY196633:VSH196633 WBU196633:WCD196633 WLQ196633:WLZ196633 WVM196633:WVV196633 E262168:N262168 JA262169:JJ262169 SW262169:TF262169 ACS262169:ADB262169 AMO262169:AMX262169 AWK262169:AWT262169 BGG262169:BGP262169 BQC262169:BQL262169 BZY262169:CAH262169 CJU262169:CKD262169 CTQ262169:CTZ262169 DDM262169:DDV262169 DNI262169:DNR262169 DXE262169:DXN262169 EHA262169:EHJ262169 EQW262169:ERF262169 FAS262169:FBB262169 FKO262169:FKX262169 FUK262169:FUT262169 GEG262169:GEP262169 GOC262169:GOL262169 GXY262169:GYH262169 HHU262169:HID262169 HRQ262169:HRZ262169 IBM262169:IBV262169 ILI262169:ILR262169 IVE262169:IVN262169 JFA262169:JFJ262169 JOW262169:JPF262169 JYS262169:JZB262169 KIO262169:KIX262169 KSK262169:KST262169 LCG262169:LCP262169 LMC262169:LML262169 LVY262169:LWH262169 MFU262169:MGD262169 MPQ262169:MPZ262169 MZM262169:MZV262169 NJI262169:NJR262169 NTE262169:NTN262169 ODA262169:ODJ262169 OMW262169:ONF262169 OWS262169:OXB262169 PGO262169:PGX262169 PQK262169:PQT262169 QAG262169:QAP262169 QKC262169:QKL262169 QTY262169:QUH262169 RDU262169:RED262169 RNQ262169:RNZ262169 RXM262169:RXV262169 SHI262169:SHR262169 SRE262169:SRN262169 TBA262169:TBJ262169 TKW262169:TLF262169 TUS262169:TVB262169 UEO262169:UEX262169 UOK262169:UOT262169 UYG262169:UYP262169 VIC262169:VIL262169 VRY262169:VSH262169 WBU262169:WCD262169 WLQ262169:WLZ262169 WVM262169:WVV262169 E327704:N327704 JA327705:JJ327705 SW327705:TF327705 ACS327705:ADB327705 AMO327705:AMX327705 AWK327705:AWT327705 BGG327705:BGP327705 BQC327705:BQL327705 BZY327705:CAH327705 CJU327705:CKD327705 CTQ327705:CTZ327705 DDM327705:DDV327705 DNI327705:DNR327705 DXE327705:DXN327705 EHA327705:EHJ327705 EQW327705:ERF327705 FAS327705:FBB327705 FKO327705:FKX327705 FUK327705:FUT327705 GEG327705:GEP327705 GOC327705:GOL327705 GXY327705:GYH327705 HHU327705:HID327705 HRQ327705:HRZ327705 IBM327705:IBV327705 ILI327705:ILR327705 IVE327705:IVN327705 JFA327705:JFJ327705 JOW327705:JPF327705 JYS327705:JZB327705 KIO327705:KIX327705 KSK327705:KST327705 LCG327705:LCP327705 LMC327705:LML327705 LVY327705:LWH327705 MFU327705:MGD327705 MPQ327705:MPZ327705 MZM327705:MZV327705 NJI327705:NJR327705 NTE327705:NTN327705 ODA327705:ODJ327705 OMW327705:ONF327705 OWS327705:OXB327705 PGO327705:PGX327705 PQK327705:PQT327705 QAG327705:QAP327705 QKC327705:QKL327705 QTY327705:QUH327705 RDU327705:RED327705 RNQ327705:RNZ327705 RXM327705:RXV327705 SHI327705:SHR327705 SRE327705:SRN327705 TBA327705:TBJ327705 TKW327705:TLF327705 TUS327705:TVB327705 UEO327705:UEX327705 UOK327705:UOT327705 UYG327705:UYP327705 VIC327705:VIL327705 VRY327705:VSH327705 WBU327705:WCD327705 WLQ327705:WLZ327705 WVM327705:WVV327705 E393240:N393240 JA393241:JJ393241 SW393241:TF393241 ACS393241:ADB393241 AMO393241:AMX393241 AWK393241:AWT393241 BGG393241:BGP393241 BQC393241:BQL393241 BZY393241:CAH393241 CJU393241:CKD393241 CTQ393241:CTZ393241 DDM393241:DDV393241 DNI393241:DNR393241 DXE393241:DXN393241 EHA393241:EHJ393241 EQW393241:ERF393241 FAS393241:FBB393241 FKO393241:FKX393241 FUK393241:FUT393241 GEG393241:GEP393241 GOC393241:GOL393241 GXY393241:GYH393241 HHU393241:HID393241 HRQ393241:HRZ393241 IBM393241:IBV393241 ILI393241:ILR393241 IVE393241:IVN393241 JFA393241:JFJ393241 JOW393241:JPF393241 JYS393241:JZB393241 KIO393241:KIX393241 KSK393241:KST393241 LCG393241:LCP393241 LMC393241:LML393241 LVY393241:LWH393241 MFU393241:MGD393241 MPQ393241:MPZ393241 MZM393241:MZV393241 NJI393241:NJR393241 NTE393241:NTN393241 ODA393241:ODJ393241 OMW393241:ONF393241 OWS393241:OXB393241 PGO393241:PGX393241 PQK393241:PQT393241 QAG393241:QAP393241 QKC393241:QKL393241 QTY393241:QUH393241 RDU393241:RED393241 RNQ393241:RNZ393241 RXM393241:RXV393241 SHI393241:SHR393241 SRE393241:SRN393241 TBA393241:TBJ393241 TKW393241:TLF393241 TUS393241:TVB393241 UEO393241:UEX393241 UOK393241:UOT393241 UYG393241:UYP393241 VIC393241:VIL393241 VRY393241:VSH393241 WBU393241:WCD393241 WLQ393241:WLZ393241 WVM393241:WVV393241 E458776:N458776 JA458777:JJ458777 SW458777:TF458777 ACS458777:ADB458777 AMO458777:AMX458777 AWK458777:AWT458777 BGG458777:BGP458777 BQC458777:BQL458777 BZY458777:CAH458777 CJU458777:CKD458777 CTQ458777:CTZ458777 DDM458777:DDV458777 DNI458777:DNR458777 DXE458777:DXN458777 EHA458777:EHJ458777 EQW458777:ERF458777 FAS458777:FBB458777 FKO458777:FKX458777 FUK458777:FUT458777 GEG458777:GEP458777 GOC458777:GOL458777 GXY458777:GYH458777 HHU458777:HID458777 HRQ458777:HRZ458777 IBM458777:IBV458777 ILI458777:ILR458777 IVE458777:IVN458777 JFA458777:JFJ458777 JOW458777:JPF458777 JYS458777:JZB458777 KIO458777:KIX458777 KSK458777:KST458777 LCG458777:LCP458777 LMC458777:LML458777 LVY458777:LWH458777 MFU458777:MGD458777 MPQ458777:MPZ458777 MZM458777:MZV458777 NJI458777:NJR458777 NTE458777:NTN458777 ODA458777:ODJ458777 OMW458777:ONF458777 OWS458777:OXB458777 PGO458777:PGX458777 PQK458777:PQT458777 QAG458777:QAP458777 QKC458777:QKL458777 QTY458777:QUH458777 RDU458777:RED458777 RNQ458777:RNZ458777 RXM458777:RXV458777 SHI458777:SHR458777 SRE458777:SRN458777 TBA458777:TBJ458777 TKW458777:TLF458777 TUS458777:TVB458777 UEO458777:UEX458777 UOK458777:UOT458777 UYG458777:UYP458777 VIC458777:VIL458777 VRY458777:VSH458777 WBU458777:WCD458777 WLQ458777:WLZ458777 WVM458777:WVV458777 E524312:N524312 JA524313:JJ524313 SW524313:TF524313 ACS524313:ADB524313 AMO524313:AMX524313 AWK524313:AWT524313 BGG524313:BGP524313 BQC524313:BQL524313 BZY524313:CAH524313 CJU524313:CKD524313 CTQ524313:CTZ524313 DDM524313:DDV524313 DNI524313:DNR524313 DXE524313:DXN524313 EHA524313:EHJ524313 EQW524313:ERF524313 FAS524313:FBB524313 FKO524313:FKX524313 FUK524313:FUT524313 GEG524313:GEP524313 GOC524313:GOL524313 GXY524313:GYH524313 HHU524313:HID524313 HRQ524313:HRZ524313 IBM524313:IBV524313 ILI524313:ILR524313 IVE524313:IVN524313 JFA524313:JFJ524313 JOW524313:JPF524313 JYS524313:JZB524313 KIO524313:KIX524313 KSK524313:KST524313 LCG524313:LCP524313 LMC524313:LML524313 LVY524313:LWH524313 MFU524313:MGD524313 MPQ524313:MPZ524313 MZM524313:MZV524313 NJI524313:NJR524313 NTE524313:NTN524313 ODA524313:ODJ524313 OMW524313:ONF524313 OWS524313:OXB524313 PGO524313:PGX524313 PQK524313:PQT524313 QAG524313:QAP524313 QKC524313:QKL524313 QTY524313:QUH524313 RDU524313:RED524313 RNQ524313:RNZ524313 RXM524313:RXV524313 SHI524313:SHR524313 SRE524313:SRN524313 TBA524313:TBJ524313 TKW524313:TLF524313 TUS524313:TVB524313 UEO524313:UEX524313 UOK524313:UOT524313 UYG524313:UYP524313 VIC524313:VIL524313 VRY524313:VSH524313 WBU524313:WCD524313 WLQ524313:WLZ524313 WVM524313:WVV524313 E589848:N589848 JA589849:JJ589849 SW589849:TF589849 ACS589849:ADB589849 AMO589849:AMX589849 AWK589849:AWT589849 BGG589849:BGP589849 BQC589849:BQL589849 BZY589849:CAH589849 CJU589849:CKD589849 CTQ589849:CTZ589849 DDM589849:DDV589849 DNI589849:DNR589849 DXE589849:DXN589849 EHA589849:EHJ589849 EQW589849:ERF589849 FAS589849:FBB589849 FKO589849:FKX589849 FUK589849:FUT589849 GEG589849:GEP589849 GOC589849:GOL589849 GXY589849:GYH589849 HHU589849:HID589849 HRQ589849:HRZ589849 IBM589849:IBV589849 ILI589849:ILR589849 IVE589849:IVN589849 JFA589849:JFJ589849 JOW589849:JPF589849 JYS589849:JZB589849 KIO589849:KIX589849 KSK589849:KST589849 LCG589849:LCP589849 LMC589849:LML589849 LVY589849:LWH589849 MFU589849:MGD589849 MPQ589849:MPZ589849 MZM589849:MZV589849 NJI589849:NJR589849 NTE589849:NTN589849 ODA589849:ODJ589849 OMW589849:ONF589849 OWS589849:OXB589849 PGO589849:PGX589849 PQK589849:PQT589849 QAG589849:QAP589849 QKC589849:QKL589849 QTY589849:QUH589849 RDU589849:RED589849 RNQ589849:RNZ589849 RXM589849:RXV589849 SHI589849:SHR589849 SRE589849:SRN589849 TBA589849:TBJ589849 TKW589849:TLF589849 TUS589849:TVB589849 UEO589849:UEX589849 UOK589849:UOT589849 UYG589849:UYP589849 VIC589849:VIL589849 VRY589849:VSH589849 WBU589849:WCD589849 WLQ589849:WLZ589849 WVM589849:WVV589849 E655384:N655384 JA655385:JJ655385 SW655385:TF655385 ACS655385:ADB655385 AMO655385:AMX655385 AWK655385:AWT655385 BGG655385:BGP655385 BQC655385:BQL655385 BZY655385:CAH655385 CJU655385:CKD655385 CTQ655385:CTZ655385 DDM655385:DDV655385 DNI655385:DNR655385 DXE655385:DXN655385 EHA655385:EHJ655385 EQW655385:ERF655385 FAS655385:FBB655385 FKO655385:FKX655385 FUK655385:FUT655385 GEG655385:GEP655385 GOC655385:GOL655385 GXY655385:GYH655385 HHU655385:HID655385 HRQ655385:HRZ655385 IBM655385:IBV655385 ILI655385:ILR655385 IVE655385:IVN655385 JFA655385:JFJ655385 JOW655385:JPF655385 JYS655385:JZB655385 KIO655385:KIX655385 KSK655385:KST655385 LCG655385:LCP655385 LMC655385:LML655385 LVY655385:LWH655385 MFU655385:MGD655385 MPQ655385:MPZ655385 MZM655385:MZV655385 NJI655385:NJR655385 NTE655385:NTN655385 ODA655385:ODJ655385 OMW655385:ONF655385 OWS655385:OXB655385 PGO655385:PGX655385 PQK655385:PQT655385 QAG655385:QAP655385 QKC655385:QKL655385 QTY655385:QUH655385 RDU655385:RED655385 RNQ655385:RNZ655385 RXM655385:RXV655385 SHI655385:SHR655385 SRE655385:SRN655385 TBA655385:TBJ655385 TKW655385:TLF655385 TUS655385:TVB655385 UEO655385:UEX655385 UOK655385:UOT655385 UYG655385:UYP655385 VIC655385:VIL655385 VRY655385:VSH655385 WBU655385:WCD655385 WLQ655385:WLZ655385 WVM655385:WVV655385 E720920:N720920 JA720921:JJ720921 SW720921:TF720921 ACS720921:ADB720921 AMO720921:AMX720921 AWK720921:AWT720921 BGG720921:BGP720921 BQC720921:BQL720921 BZY720921:CAH720921 CJU720921:CKD720921 CTQ720921:CTZ720921 DDM720921:DDV720921 DNI720921:DNR720921 DXE720921:DXN720921 EHA720921:EHJ720921 EQW720921:ERF720921 FAS720921:FBB720921 FKO720921:FKX720921 FUK720921:FUT720921 GEG720921:GEP720921 GOC720921:GOL720921 GXY720921:GYH720921 HHU720921:HID720921 HRQ720921:HRZ720921 IBM720921:IBV720921 ILI720921:ILR720921 IVE720921:IVN720921 JFA720921:JFJ720921 JOW720921:JPF720921 JYS720921:JZB720921 KIO720921:KIX720921 KSK720921:KST720921 LCG720921:LCP720921 LMC720921:LML720921 LVY720921:LWH720921 MFU720921:MGD720921 MPQ720921:MPZ720921 MZM720921:MZV720921 NJI720921:NJR720921 NTE720921:NTN720921 ODA720921:ODJ720921 OMW720921:ONF720921 OWS720921:OXB720921 PGO720921:PGX720921 PQK720921:PQT720921 QAG720921:QAP720921 QKC720921:QKL720921 QTY720921:QUH720921 RDU720921:RED720921 RNQ720921:RNZ720921 RXM720921:RXV720921 SHI720921:SHR720921 SRE720921:SRN720921 TBA720921:TBJ720921 TKW720921:TLF720921 TUS720921:TVB720921 UEO720921:UEX720921 UOK720921:UOT720921 UYG720921:UYP720921 VIC720921:VIL720921 VRY720921:VSH720921 WBU720921:WCD720921 WLQ720921:WLZ720921 WVM720921:WVV720921 E786456:N786456 JA786457:JJ786457 SW786457:TF786457 ACS786457:ADB786457 AMO786457:AMX786457 AWK786457:AWT786457 BGG786457:BGP786457 BQC786457:BQL786457 BZY786457:CAH786457 CJU786457:CKD786457 CTQ786457:CTZ786457 DDM786457:DDV786457 DNI786457:DNR786457 DXE786457:DXN786457 EHA786457:EHJ786457 EQW786457:ERF786457 FAS786457:FBB786457 FKO786457:FKX786457 FUK786457:FUT786457 GEG786457:GEP786457 GOC786457:GOL786457 GXY786457:GYH786457 HHU786457:HID786457 HRQ786457:HRZ786457 IBM786457:IBV786457 ILI786457:ILR786457 IVE786457:IVN786457 JFA786457:JFJ786457 JOW786457:JPF786457 JYS786457:JZB786457 KIO786457:KIX786457 KSK786457:KST786457 LCG786457:LCP786457 LMC786457:LML786457 LVY786457:LWH786457 MFU786457:MGD786457 MPQ786457:MPZ786457 MZM786457:MZV786457 NJI786457:NJR786457 NTE786457:NTN786457 ODA786457:ODJ786457 OMW786457:ONF786457 OWS786457:OXB786457 PGO786457:PGX786457 PQK786457:PQT786457 QAG786457:QAP786457 QKC786457:QKL786457 QTY786457:QUH786457 RDU786457:RED786457 RNQ786457:RNZ786457 RXM786457:RXV786457 SHI786457:SHR786457 SRE786457:SRN786457 TBA786457:TBJ786457 TKW786457:TLF786457 TUS786457:TVB786457 UEO786457:UEX786457 UOK786457:UOT786457 UYG786457:UYP786457 VIC786457:VIL786457 VRY786457:VSH786457 WBU786457:WCD786457 WLQ786457:WLZ786457 WVM786457:WVV786457 E851992:N851992 JA851993:JJ851993 SW851993:TF851993 ACS851993:ADB851993 AMO851993:AMX851993 AWK851993:AWT851993 BGG851993:BGP851993 BQC851993:BQL851993 BZY851993:CAH851993 CJU851993:CKD851993 CTQ851993:CTZ851993 DDM851993:DDV851993 DNI851993:DNR851993 DXE851993:DXN851993 EHA851993:EHJ851993 EQW851993:ERF851993 FAS851993:FBB851993 FKO851993:FKX851993 FUK851993:FUT851993 GEG851993:GEP851993 GOC851993:GOL851993 GXY851993:GYH851993 HHU851993:HID851993 HRQ851993:HRZ851993 IBM851993:IBV851993 ILI851993:ILR851993 IVE851993:IVN851993 JFA851993:JFJ851993 JOW851993:JPF851993 JYS851993:JZB851993 KIO851993:KIX851993 KSK851993:KST851993 LCG851993:LCP851993 LMC851993:LML851993 LVY851993:LWH851993 MFU851993:MGD851993 MPQ851993:MPZ851993 MZM851993:MZV851993 NJI851993:NJR851993 NTE851993:NTN851993 ODA851993:ODJ851993 OMW851993:ONF851993 OWS851993:OXB851993 PGO851993:PGX851993 PQK851993:PQT851993 QAG851993:QAP851993 QKC851993:QKL851993 QTY851993:QUH851993 RDU851993:RED851993 RNQ851993:RNZ851993 RXM851993:RXV851993 SHI851993:SHR851993 SRE851993:SRN851993 TBA851993:TBJ851993 TKW851993:TLF851993 TUS851993:TVB851993 UEO851993:UEX851993 UOK851993:UOT851993 UYG851993:UYP851993 VIC851993:VIL851993 VRY851993:VSH851993 WBU851993:WCD851993 WLQ851993:WLZ851993 WVM851993:WVV851993 E917528:N917528 JA917529:JJ917529 SW917529:TF917529 ACS917529:ADB917529 AMO917529:AMX917529 AWK917529:AWT917529 BGG917529:BGP917529 BQC917529:BQL917529 BZY917529:CAH917529 CJU917529:CKD917529 CTQ917529:CTZ917529 DDM917529:DDV917529 DNI917529:DNR917529 DXE917529:DXN917529 EHA917529:EHJ917529 EQW917529:ERF917529 FAS917529:FBB917529 FKO917529:FKX917529 FUK917529:FUT917529 GEG917529:GEP917529 GOC917529:GOL917529 GXY917529:GYH917529 HHU917529:HID917529 HRQ917529:HRZ917529 IBM917529:IBV917529 ILI917529:ILR917529 IVE917529:IVN917529 JFA917529:JFJ917529 JOW917529:JPF917529 JYS917529:JZB917529 KIO917529:KIX917529 KSK917529:KST917529 LCG917529:LCP917529 LMC917529:LML917529 LVY917529:LWH917529 MFU917529:MGD917529 MPQ917529:MPZ917529 MZM917529:MZV917529 NJI917529:NJR917529 NTE917529:NTN917529 ODA917529:ODJ917529 OMW917529:ONF917529 OWS917529:OXB917529 PGO917529:PGX917529 PQK917529:PQT917529 QAG917529:QAP917529 QKC917529:QKL917529 QTY917529:QUH917529 RDU917529:RED917529 RNQ917529:RNZ917529 RXM917529:RXV917529 SHI917529:SHR917529 SRE917529:SRN917529 TBA917529:TBJ917529 TKW917529:TLF917529 TUS917529:TVB917529 UEO917529:UEX917529 UOK917529:UOT917529 UYG917529:UYP917529 VIC917529:VIL917529 VRY917529:VSH917529 WBU917529:WCD917529 WLQ917529:WLZ917529 WVM917529:WVV917529 E983064:N983064 JA983065:JJ983065 SW983065:TF983065 ACS983065:ADB983065 AMO983065:AMX983065 AWK983065:AWT983065 BGG983065:BGP983065 BQC983065:BQL983065 BZY983065:CAH983065 CJU983065:CKD983065 CTQ983065:CTZ983065 DDM983065:DDV983065 DNI983065:DNR983065 DXE983065:DXN983065 EHA983065:EHJ983065 EQW983065:ERF983065 FAS983065:FBB983065 FKO983065:FKX983065 FUK983065:FUT983065 GEG983065:GEP983065 GOC983065:GOL983065 GXY983065:GYH983065 HHU983065:HID983065 HRQ983065:HRZ983065 IBM983065:IBV983065 ILI983065:ILR983065 IVE983065:IVN983065 JFA983065:JFJ983065 JOW983065:JPF983065 JYS983065:JZB983065 KIO983065:KIX983065 KSK983065:KST983065 LCG983065:LCP983065 LMC983065:LML983065 LVY983065:LWH983065 MFU983065:MGD983065 MPQ983065:MPZ983065 MZM983065:MZV983065 NJI983065:NJR983065 NTE983065:NTN983065 ODA983065:ODJ983065 OMW983065:ONF983065 OWS983065:OXB983065 PGO983065:PGX983065 PQK983065:PQT983065 QAG983065:QAP983065 QKC983065:QKL983065 QTY983065:QUH983065 RDU983065:RED983065 RNQ983065:RNZ983065 RXM983065:RXV983065 SHI983065:SHR983065 SRE983065:SRN983065 TBA983065:TBJ983065 TKW983065:TLF983065 TUS983065:TVB983065 UEO983065:UEX983065 UOK983065:UOT983065 UYG983065:UYP983065 VIC983065:VIL983065 VRY983065:VSH983065 WBU983065:WCD983065 WLQ983065:WLZ983065 WVM983065:WVV983065" xr:uid="{93744F41-401A-4097-B442-65730BBB5577}">
      <formula1>INDIRECT(A65548)</formula1>
    </dataValidation>
    <dataValidation type="list" allowBlank="1" showInputMessage="1" sqref="M65568 JI65569 TE65569 ADA65569 AMW65569 AWS65569 BGO65569 BQK65569 CAG65569 CKC65569 CTY65569 DDU65569 DNQ65569 DXM65569 EHI65569 ERE65569 FBA65569 FKW65569 FUS65569 GEO65569 GOK65569 GYG65569 HIC65569 HRY65569 IBU65569 ILQ65569 IVM65569 JFI65569 JPE65569 JZA65569 KIW65569 KSS65569 LCO65569 LMK65569 LWG65569 MGC65569 MPY65569 MZU65569 NJQ65569 NTM65569 ODI65569 ONE65569 OXA65569 PGW65569 PQS65569 QAO65569 QKK65569 QUG65569 REC65569 RNY65569 RXU65569 SHQ65569 SRM65569 TBI65569 TLE65569 TVA65569 UEW65569 UOS65569 UYO65569 VIK65569 VSG65569 WCC65569 WLY65569 WVU65569 M131104 JI131105 TE131105 ADA131105 AMW131105 AWS131105 BGO131105 BQK131105 CAG131105 CKC131105 CTY131105 DDU131105 DNQ131105 DXM131105 EHI131105 ERE131105 FBA131105 FKW131105 FUS131105 GEO131105 GOK131105 GYG131105 HIC131105 HRY131105 IBU131105 ILQ131105 IVM131105 JFI131105 JPE131105 JZA131105 KIW131105 KSS131105 LCO131105 LMK131105 LWG131105 MGC131105 MPY131105 MZU131105 NJQ131105 NTM131105 ODI131105 ONE131105 OXA131105 PGW131105 PQS131105 QAO131105 QKK131105 QUG131105 REC131105 RNY131105 RXU131105 SHQ131105 SRM131105 TBI131105 TLE131105 TVA131105 UEW131105 UOS131105 UYO131105 VIK131105 VSG131105 WCC131105 WLY131105 WVU131105 M196640 JI196641 TE196641 ADA196641 AMW196641 AWS196641 BGO196641 BQK196641 CAG196641 CKC196641 CTY196641 DDU196641 DNQ196641 DXM196641 EHI196641 ERE196641 FBA196641 FKW196641 FUS196641 GEO196641 GOK196641 GYG196641 HIC196641 HRY196641 IBU196641 ILQ196641 IVM196641 JFI196641 JPE196641 JZA196641 KIW196641 KSS196641 LCO196641 LMK196641 LWG196641 MGC196641 MPY196641 MZU196641 NJQ196641 NTM196641 ODI196641 ONE196641 OXA196641 PGW196641 PQS196641 QAO196641 QKK196641 QUG196641 REC196641 RNY196641 RXU196641 SHQ196641 SRM196641 TBI196641 TLE196641 TVA196641 UEW196641 UOS196641 UYO196641 VIK196641 VSG196641 WCC196641 WLY196641 WVU196641 M262176 JI262177 TE262177 ADA262177 AMW262177 AWS262177 BGO262177 BQK262177 CAG262177 CKC262177 CTY262177 DDU262177 DNQ262177 DXM262177 EHI262177 ERE262177 FBA262177 FKW262177 FUS262177 GEO262177 GOK262177 GYG262177 HIC262177 HRY262177 IBU262177 ILQ262177 IVM262177 JFI262177 JPE262177 JZA262177 KIW262177 KSS262177 LCO262177 LMK262177 LWG262177 MGC262177 MPY262177 MZU262177 NJQ262177 NTM262177 ODI262177 ONE262177 OXA262177 PGW262177 PQS262177 QAO262177 QKK262177 QUG262177 REC262177 RNY262177 RXU262177 SHQ262177 SRM262177 TBI262177 TLE262177 TVA262177 UEW262177 UOS262177 UYO262177 VIK262177 VSG262177 WCC262177 WLY262177 WVU262177 M327712 JI327713 TE327713 ADA327713 AMW327713 AWS327713 BGO327713 BQK327713 CAG327713 CKC327713 CTY327713 DDU327713 DNQ327713 DXM327713 EHI327713 ERE327713 FBA327713 FKW327713 FUS327713 GEO327713 GOK327713 GYG327713 HIC327713 HRY327713 IBU327713 ILQ327713 IVM327713 JFI327713 JPE327713 JZA327713 KIW327713 KSS327713 LCO327713 LMK327713 LWG327713 MGC327713 MPY327713 MZU327713 NJQ327713 NTM327713 ODI327713 ONE327713 OXA327713 PGW327713 PQS327713 QAO327713 QKK327713 QUG327713 REC327713 RNY327713 RXU327713 SHQ327713 SRM327713 TBI327713 TLE327713 TVA327713 UEW327713 UOS327713 UYO327713 VIK327713 VSG327713 WCC327713 WLY327713 WVU327713 M393248 JI393249 TE393249 ADA393249 AMW393249 AWS393249 BGO393249 BQK393249 CAG393249 CKC393249 CTY393249 DDU393249 DNQ393249 DXM393249 EHI393249 ERE393249 FBA393249 FKW393249 FUS393249 GEO393249 GOK393249 GYG393249 HIC393249 HRY393249 IBU393249 ILQ393249 IVM393249 JFI393249 JPE393249 JZA393249 KIW393249 KSS393249 LCO393249 LMK393249 LWG393249 MGC393249 MPY393249 MZU393249 NJQ393249 NTM393249 ODI393249 ONE393249 OXA393249 PGW393249 PQS393249 QAO393249 QKK393249 QUG393249 REC393249 RNY393249 RXU393249 SHQ393249 SRM393249 TBI393249 TLE393249 TVA393249 UEW393249 UOS393249 UYO393249 VIK393249 VSG393249 WCC393249 WLY393249 WVU393249 M458784 JI458785 TE458785 ADA458785 AMW458785 AWS458785 BGO458785 BQK458785 CAG458785 CKC458785 CTY458785 DDU458785 DNQ458785 DXM458785 EHI458785 ERE458785 FBA458785 FKW458785 FUS458785 GEO458785 GOK458785 GYG458785 HIC458785 HRY458785 IBU458785 ILQ458785 IVM458785 JFI458785 JPE458785 JZA458785 KIW458785 KSS458785 LCO458785 LMK458785 LWG458785 MGC458785 MPY458785 MZU458785 NJQ458785 NTM458785 ODI458785 ONE458785 OXA458785 PGW458785 PQS458785 QAO458785 QKK458785 QUG458785 REC458785 RNY458785 RXU458785 SHQ458785 SRM458785 TBI458785 TLE458785 TVA458785 UEW458785 UOS458785 UYO458785 VIK458785 VSG458785 WCC458785 WLY458785 WVU458785 M524320 JI524321 TE524321 ADA524321 AMW524321 AWS524321 BGO524321 BQK524321 CAG524321 CKC524321 CTY524321 DDU524321 DNQ524321 DXM524321 EHI524321 ERE524321 FBA524321 FKW524321 FUS524321 GEO524321 GOK524321 GYG524321 HIC524321 HRY524321 IBU524321 ILQ524321 IVM524321 JFI524321 JPE524321 JZA524321 KIW524321 KSS524321 LCO524321 LMK524321 LWG524321 MGC524321 MPY524321 MZU524321 NJQ524321 NTM524321 ODI524321 ONE524321 OXA524321 PGW524321 PQS524321 QAO524321 QKK524321 QUG524321 REC524321 RNY524321 RXU524321 SHQ524321 SRM524321 TBI524321 TLE524321 TVA524321 UEW524321 UOS524321 UYO524321 VIK524321 VSG524321 WCC524321 WLY524321 WVU524321 M589856 JI589857 TE589857 ADA589857 AMW589857 AWS589857 BGO589857 BQK589857 CAG589857 CKC589857 CTY589857 DDU589857 DNQ589857 DXM589857 EHI589857 ERE589857 FBA589857 FKW589857 FUS589857 GEO589857 GOK589857 GYG589857 HIC589857 HRY589857 IBU589857 ILQ589857 IVM589857 JFI589857 JPE589857 JZA589857 KIW589857 KSS589857 LCO589857 LMK589857 LWG589857 MGC589857 MPY589857 MZU589857 NJQ589857 NTM589857 ODI589857 ONE589857 OXA589857 PGW589857 PQS589857 QAO589857 QKK589857 QUG589857 REC589857 RNY589857 RXU589857 SHQ589857 SRM589857 TBI589857 TLE589857 TVA589857 UEW589857 UOS589857 UYO589857 VIK589857 VSG589857 WCC589857 WLY589857 WVU589857 M655392 JI655393 TE655393 ADA655393 AMW655393 AWS655393 BGO655393 BQK655393 CAG655393 CKC655393 CTY655393 DDU655393 DNQ655393 DXM655393 EHI655393 ERE655393 FBA655393 FKW655393 FUS655393 GEO655393 GOK655393 GYG655393 HIC655393 HRY655393 IBU655393 ILQ655393 IVM655393 JFI655393 JPE655393 JZA655393 KIW655393 KSS655393 LCO655393 LMK655393 LWG655393 MGC655393 MPY655393 MZU655393 NJQ655393 NTM655393 ODI655393 ONE655393 OXA655393 PGW655393 PQS655393 QAO655393 QKK655393 QUG655393 REC655393 RNY655393 RXU655393 SHQ655393 SRM655393 TBI655393 TLE655393 TVA655393 UEW655393 UOS655393 UYO655393 VIK655393 VSG655393 WCC655393 WLY655393 WVU655393 M720928 JI720929 TE720929 ADA720929 AMW720929 AWS720929 BGO720929 BQK720929 CAG720929 CKC720929 CTY720929 DDU720929 DNQ720929 DXM720929 EHI720929 ERE720929 FBA720929 FKW720929 FUS720929 GEO720929 GOK720929 GYG720929 HIC720929 HRY720929 IBU720929 ILQ720929 IVM720929 JFI720929 JPE720929 JZA720929 KIW720929 KSS720929 LCO720929 LMK720929 LWG720929 MGC720929 MPY720929 MZU720929 NJQ720929 NTM720929 ODI720929 ONE720929 OXA720929 PGW720929 PQS720929 QAO720929 QKK720929 QUG720929 REC720929 RNY720929 RXU720929 SHQ720929 SRM720929 TBI720929 TLE720929 TVA720929 UEW720929 UOS720929 UYO720929 VIK720929 VSG720929 WCC720929 WLY720929 WVU720929 M786464 JI786465 TE786465 ADA786465 AMW786465 AWS786465 BGO786465 BQK786465 CAG786465 CKC786465 CTY786465 DDU786465 DNQ786465 DXM786465 EHI786465 ERE786465 FBA786465 FKW786465 FUS786465 GEO786465 GOK786465 GYG786465 HIC786465 HRY786465 IBU786465 ILQ786465 IVM786465 JFI786465 JPE786465 JZA786465 KIW786465 KSS786465 LCO786465 LMK786465 LWG786465 MGC786465 MPY786465 MZU786465 NJQ786465 NTM786465 ODI786465 ONE786465 OXA786465 PGW786465 PQS786465 QAO786465 QKK786465 QUG786465 REC786465 RNY786465 RXU786465 SHQ786465 SRM786465 TBI786465 TLE786465 TVA786465 UEW786465 UOS786465 UYO786465 VIK786465 VSG786465 WCC786465 WLY786465 WVU786465 M852000 JI852001 TE852001 ADA852001 AMW852001 AWS852001 BGO852001 BQK852001 CAG852001 CKC852001 CTY852001 DDU852001 DNQ852001 DXM852001 EHI852001 ERE852001 FBA852001 FKW852001 FUS852001 GEO852001 GOK852001 GYG852001 HIC852001 HRY852001 IBU852001 ILQ852001 IVM852001 JFI852001 JPE852001 JZA852001 KIW852001 KSS852001 LCO852001 LMK852001 LWG852001 MGC852001 MPY852001 MZU852001 NJQ852001 NTM852001 ODI852001 ONE852001 OXA852001 PGW852001 PQS852001 QAO852001 QKK852001 QUG852001 REC852001 RNY852001 RXU852001 SHQ852001 SRM852001 TBI852001 TLE852001 TVA852001 UEW852001 UOS852001 UYO852001 VIK852001 VSG852001 WCC852001 WLY852001 WVU852001 M917536 JI917537 TE917537 ADA917537 AMW917537 AWS917537 BGO917537 BQK917537 CAG917537 CKC917537 CTY917537 DDU917537 DNQ917537 DXM917537 EHI917537 ERE917537 FBA917537 FKW917537 FUS917537 GEO917537 GOK917537 GYG917537 HIC917537 HRY917537 IBU917537 ILQ917537 IVM917537 JFI917537 JPE917537 JZA917537 KIW917537 KSS917537 LCO917537 LMK917537 LWG917537 MGC917537 MPY917537 MZU917537 NJQ917537 NTM917537 ODI917537 ONE917537 OXA917537 PGW917537 PQS917537 QAO917537 QKK917537 QUG917537 REC917537 RNY917537 RXU917537 SHQ917537 SRM917537 TBI917537 TLE917537 TVA917537 UEW917537 UOS917537 UYO917537 VIK917537 VSG917537 WCC917537 WLY917537 WVU917537 M983072 JI983073 TE983073 ADA983073 AMW983073 AWS983073 BGO983073 BQK983073 CAG983073 CKC983073 CTY983073 DDU983073 DNQ983073 DXM983073 EHI983073 ERE983073 FBA983073 FKW983073 FUS983073 GEO983073 GOK983073 GYG983073 HIC983073 HRY983073 IBU983073 ILQ983073 IVM983073 JFI983073 JPE983073 JZA983073 KIW983073 KSS983073 LCO983073 LMK983073 LWG983073 MGC983073 MPY983073 MZU983073 NJQ983073 NTM983073 ODI983073 ONE983073 OXA983073 PGW983073 PQS983073 QAO983073 QKK983073 QUG983073 REC983073 RNY983073 RXU983073 SHQ983073 SRM983073 TBI983073 TLE983073 TVA983073 UEW983073 UOS983073 UYO983073 VIK983073 VSG983073 WCC983073 WLY983073 WVU983073 AA65568 JW65569 TS65569 ADO65569 ANK65569 AXG65569 BHC65569 BQY65569 CAU65569 CKQ65569 CUM65569 DEI65569 DOE65569 DYA65569 EHW65569 ERS65569 FBO65569 FLK65569 FVG65569 GFC65569 GOY65569 GYU65569 HIQ65569 HSM65569 ICI65569 IME65569 IWA65569 JFW65569 JPS65569 JZO65569 KJK65569 KTG65569 LDC65569 LMY65569 LWU65569 MGQ65569 MQM65569 NAI65569 NKE65569 NUA65569 ODW65569 ONS65569 OXO65569 PHK65569 PRG65569 QBC65569 QKY65569 QUU65569 REQ65569 ROM65569 RYI65569 SIE65569 SSA65569 TBW65569 TLS65569 TVO65569 UFK65569 UPG65569 UZC65569 VIY65569 VSU65569 WCQ65569 WMM65569 WWI65569 AA131104 JW131105 TS131105 ADO131105 ANK131105 AXG131105 BHC131105 BQY131105 CAU131105 CKQ131105 CUM131105 DEI131105 DOE131105 DYA131105 EHW131105 ERS131105 FBO131105 FLK131105 FVG131105 GFC131105 GOY131105 GYU131105 HIQ131105 HSM131105 ICI131105 IME131105 IWA131105 JFW131105 JPS131105 JZO131105 KJK131105 KTG131105 LDC131105 LMY131105 LWU131105 MGQ131105 MQM131105 NAI131105 NKE131105 NUA131105 ODW131105 ONS131105 OXO131105 PHK131105 PRG131105 QBC131105 QKY131105 QUU131105 REQ131105 ROM131105 RYI131105 SIE131105 SSA131105 TBW131105 TLS131105 TVO131105 UFK131105 UPG131105 UZC131105 VIY131105 VSU131105 WCQ131105 WMM131105 WWI131105 AA196640 JW196641 TS196641 ADO196641 ANK196641 AXG196641 BHC196641 BQY196641 CAU196641 CKQ196641 CUM196641 DEI196641 DOE196641 DYA196641 EHW196641 ERS196641 FBO196641 FLK196641 FVG196641 GFC196641 GOY196641 GYU196641 HIQ196641 HSM196641 ICI196641 IME196641 IWA196641 JFW196641 JPS196641 JZO196641 KJK196641 KTG196641 LDC196641 LMY196641 LWU196641 MGQ196641 MQM196641 NAI196641 NKE196641 NUA196641 ODW196641 ONS196641 OXO196641 PHK196641 PRG196641 QBC196641 QKY196641 QUU196641 REQ196641 ROM196641 RYI196641 SIE196641 SSA196641 TBW196641 TLS196641 TVO196641 UFK196641 UPG196641 UZC196641 VIY196641 VSU196641 WCQ196641 WMM196641 WWI196641 AA262176 JW262177 TS262177 ADO262177 ANK262177 AXG262177 BHC262177 BQY262177 CAU262177 CKQ262177 CUM262177 DEI262177 DOE262177 DYA262177 EHW262177 ERS262177 FBO262177 FLK262177 FVG262177 GFC262177 GOY262177 GYU262177 HIQ262177 HSM262177 ICI262177 IME262177 IWA262177 JFW262177 JPS262177 JZO262177 KJK262177 KTG262177 LDC262177 LMY262177 LWU262177 MGQ262177 MQM262177 NAI262177 NKE262177 NUA262177 ODW262177 ONS262177 OXO262177 PHK262177 PRG262177 QBC262177 QKY262177 QUU262177 REQ262177 ROM262177 RYI262177 SIE262177 SSA262177 TBW262177 TLS262177 TVO262177 UFK262177 UPG262177 UZC262177 VIY262177 VSU262177 WCQ262177 WMM262177 WWI262177 AA327712 JW327713 TS327713 ADO327713 ANK327713 AXG327713 BHC327713 BQY327713 CAU327713 CKQ327713 CUM327713 DEI327713 DOE327713 DYA327713 EHW327713 ERS327713 FBO327713 FLK327713 FVG327713 GFC327713 GOY327713 GYU327713 HIQ327713 HSM327713 ICI327713 IME327713 IWA327713 JFW327713 JPS327713 JZO327713 KJK327713 KTG327713 LDC327713 LMY327713 LWU327713 MGQ327713 MQM327713 NAI327713 NKE327713 NUA327713 ODW327713 ONS327713 OXO327713 PHK327713 PRG327713 QBC327713 QKY327713 QUU327713 REQ327713 ROM327713 RYI327713 SIE327713 SSA327713 TBW327713 TLS327713 TVO327713 UFK327713 UPG327713 UZC327713 VIY327713 VSU327713 WCQ327713 WMM327713 WWI327713 AA393248 JW393249 TS393249 ADO393249 ANK393249 AXG393249 BHC393249 BQY393249 CAU393249 CKQ393249 CUM393249 DEI393249 DOE393249 DYA393249 EHW393249 ERS393249 FBO393249 FLK393249 FVG393249 GFC393249 GOY393249 GYU393249 HIQ393249 HSM393249 ICI393249 IME393249 IWA393249 JFW393249 JPS393249 JZO393249 KJK393249 KTG393249 LDC393249 LMY393249 LWU393249 MGQ393249 MQM393249 NAI393249 NKE393249 NUA393249 ODW393249 ONS393249 OXO393249 PHK393249 PRG393249 QBC393249 QKY393249 QUU393249 REQ393249 ROM393249 RYI393249 SIE393249 SSA393249 TBW393249 TLS393249 TVO393249 UFK393249 UPG393249 UZC393249 VIY393249 VSU393249 WCQ393249 WMM393249 WWI393249 AA458784 JW458785 TS458785 ADO458785 ANK458785 AXG458785 BHC458785 BQY458785 CAU458785 CKQ458785 CUM458785 DEI458785 DOE458785 DYA458785 EHW458785 ERS458785 FBO458785 FLK458785 FVG458785 GFC458785 GOY458785 GYU458785 HIQ458785 HSM458785 ICI458785 IME458785 IWA458785 JFW458785 JPS458785 JZO458785 KJK458785 KTG458785 LDC458785 LMY458785 LWU458785 MGQ458785 MQM458785 NAI458785 NKE458785 NUA458785 ODW458785 ONS458785 OXO458785 PHK458785 PRG458785 QBC458785 QKY458785 QUU458785 REQ458785 ROM458785 RYI458785 SIE458785 SSA458785 TBW458785 TLS458785 TVO458785 UFK458785 UPG458785 UZC458785 VIY458785 VSU458785 WCQ458785 WMM458785 WWI458785 AA524320 JW524321 TS524321 ADO524321 ANK524321 AXG524321 BHC524321 BQY524321 CAU524321 CKQ524321 CUM524321 DEI524321 DOE524321 DYA524321 EHW524321 ERS524321 FBO524321 FLK524321 FVG524321 GFC524321 GOY524321 GYU524321 HIQ524321 HSM524321 ICI524321 IME524321 IWA524321 JFW524321 JPS524321 JZO524321 KJK524321 KTG524321 LDC524321 LMY524321 LWU524321 MGQ524321 MQM524321 NAI524321 NKE524321 NUA524321 ODW524321 ONS524321 OXO524321 PHK524321 PRG524321 QBC524321 QKY524321 QUU524321 REQ524321 ROM524321 RYI524321 SIE524321 SSA524321 TBW524321 TLS524321 TVO524321 UFK524321 UPG524321 UZC524321 VIY524321 VSU524321 WCQ524321 WMM524321 WWI524321 AA589856 JW589857 TS589857 ADO589857 ANK589857 AXG589857 BHC589857 BQY589857 CAU589857 CKQ589857 CUM589857 DEI589857 DOE589857 DYA589857 EHW589857 ERS589857 FBO589857 FLK589857 FVG589857 GFC589857 GOY589857 GYU589857 HIQ589857 HSM589857 ICI589857 IME589857 IWA589857 JFW589857 JPS589857 JZO589857 KJK589857 KTG589857 LDC589857 LMY589857 LWU589857 MGQ589857 MQM589857 NAI589857 NKE589857 NUA589857 ODW589857 ONS589857 OXO589857 PHK589857 PRG589857 QBC589857 QKY589857 QUU589857 REQ589857 ROM589857 RYI589857 SIE589857 SSA589857 TBW589857 TLS589857 TVO589857 UFK589857 UPG589857 UZC589857 VIY589857 VSU589857 WCQ589857 WMM589857 WWI589857 AA655392 JW655393 TS655393 ADO655393 ANK655393 AXG655393 BHC655393 BQY655393 CAU655393 CKQ655393 CUM655393 DEI655393 DOE655393 DYA655393 EHW655393 ERS655393 FBO655393 FLK655393 FVG655393 GFC655393 GOY655393 GYU655393 HIQ655393 HSM655393 ICI655393 IME655393 IWA655393 JFW655393 JPS655393 JZO655393 KJK655393 KTG655393 LDC655393 LMY655393 LWU655393 MGQ655393 MQM655393 NAI655393 NKE655393 NUA655393 ODW655393 ONS655393 OXO655393 PHK655393 PRG655393 QBC655393 QKY655393 QUU655393 REQ655393 ROM655393 RYI655393 SIE655393 SSA655393 TBW655393 TLS655393 TVO655393 UFK655393 UPG655393 UZC655393 VIY655393 VSU655393 WCQ655393 WMM655393 WWI655393 AA720928 JW720929 TS720929 ADO720929 ANK720929 AXG720929 BHC720929 BQY720929 CAU720929 CKQ720929 CUM720929 DEI720929 DOE720929 DYA720929 EHW720929 ERS720929 FBO720929 FLK720929 FVG720929 GFC720929 GOY720929 GYU720929 HIQ720929 HSM720929 ICI720929 IME720929 IWA720929 JFW720929 JPS720929 JZO720929 KJK720929 KTG720929 LDC720929 LMY720929 LWU720929 MGQ720929 MQM720929 NAI720929 NKE720929 NUA720929 ODW720929 ONS720929 OXO720929 PHK720929 PRG720929 QBC720929 QKY720929 QUU720929 REQ720929 ROM720929 RYI720929 SIE720929 SSA720929 TBW720929 TLS720929 TVO720929 UFK720929 UPG720929 UZC720929 VIY720929 VSU720929 WCQ720929 WMM720929 WWI720929 AA786464 JW786465 TS786465 ADO786465 ANK786465 AXG786465 BHC786465 BQY786465 CAU786465 CKQ786465 CUM786465 DEI786465 DOE786465 DYA786465 EHW786465 ERS786465 FBO786465 FLK786465 FVG786465 GFC786465 GOY786465 GYU786465 HIQ786465 HSM786465 ICI786465 IME786465 IWA786465 JFW786465 JPS786465 JZO786465 KJK786465 KTG786465 LDC786465 LMY786465 LWU786465 MGQ786465 MQM786465 NAI786465 NKE786465 NUA786465 ODW786465 ONS786465 OXO786465 PHK786465 PRG786465 QBC786465 QKY786465 QUU786465 REQ786465 ROM786465 RYI786465 SIE786465 SSA786465 TBW786465 TLS786465 TVO786465 UFK786465 UPG786465 UZC786465 VIY786465 VSU786465 WCQ786465 WMM786465 WWI786465 AA852000 JW852001 TS852001 ADO852001 ANK852001 AXG852001 BHC852001 BQY852001 CAU852001 CKQ852001 CUM852001 DEI852001 DOE852001 DYA852001 EHW852001 ERS852001 FBO852001 FLK852001 FVG852001 GFC852001 GOY852001 GYU852001 HIQ852001 HSM852001 ICI852001 IME852001 IWA852001 JFW852001 JPS852001 JZO852001 KJK852001 KTG852001 LDC852001 LMY852001 LWU852001 MGQ852001 MQM852001 NAI852001 NKE852001 NUA852001 ODW852001 ONS852001 OXO852001 PHK852001 PRG852001 QBC852001 QKY852001 QUU852001 REQ852001 ROM852001 RYI852001 SIE852001 SSA852001 TBW852001 TLS852001 TVO852001 UFK852001 UPG852001 UZC852001 VIY852001 VSU852001 WCQ852001 WMM852001 WWI852001 AA917536 JW917537 TS917537 ADO917537 ANK917537 AXG917537 BHC917537 BQY917537 CAU917537 CKQ917537 CUM917537 DEI917537 DOE917537 DYA917537 EHW917537 ERS917537 FBO917537 FLK917537 FVG917537 GFC917537 GOY917537 GYU917537 HIQ917537 HSM917537 ICI917537 IME917537 IWA917537 JFW917537 JPS917537 JZO917537 KJK917537 KTG917537 LDC917537 LMY917537 LWU917537 MGQ917537 MQM917537 NAI917537 NKE917537 NUA917537 ODW917537 ONS917537 OXO917537 PHK917537 PRG917537 QBC917537 QKY917537 QUU917537 REQ917537 ROM917537 RYI917537 SIE917537 SSA917537 TBW917537 TLS917537 TVO917537 UFK917537 UPG917537 UZC917537 VIY917537 VSU917537 WCQ917537 WMM917537 WWI917537 AA983072 JW983073 TS983073 ADO983073 ANK983073 AXG983073 BHC983073 BQY983073 CAU983073 CKQ983073 CUM983073 DEI983073 DOE983073 DYA983073 EHW983073 ERS983073 FBO983073 FLK983073 FVG983073 GFC983073 GOY983073 GYU983073 HIQ983073 HSM983073 ICI983073 IME983073 IWA983073 JFW983073 JPS983073 JZO983073 KJK983073 KTG983073 LDC983073 LMY983073 LWU983073 MGQ983073 MQM983073 NAI983073 NKE983073 NUA983073 ODW983073 ONS983073 OXO983073 PHK983073 PRG983073 QBC983073 QKY983073 QUU983073 REQ983073 ROM983073 RYI983073 SIE983073 SSA983073 TBW983073 TLS983073 TVO983073 UFK983073 UPG983073 UZC983073 VIY983073 VSU983073 WCQ983073 WMM983073 WWI983073 Q24 H24" xr:uid="{36B0B37C-55E1-4FA7-99F7-C62FA4BBDE8B}">
      <formula1>"大学,自宅"</formula1>
    </dataValidation>
    <dataValidation type="list" allowBlank="1" showInputMessage="1" showErrorMessage="1" sqref="WVT32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J65565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1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7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3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09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5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1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7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3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89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5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1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7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3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69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WLX32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WCB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xr:uid="{92A67F5A-C088-4F56-A0BC-833D12045025}">
      <formula1>"学会参加,調査視察,情報収集,学会等での研究発表,その他"</formula1>
    </dataValidation>
    <dataValidation type="list" allowBlank="1" showInputMessage="1" sqref="JS35:JU36 TO35:TQ36 ADK35:ADM36 ANG35:ANI36 AXC35:AXE36 BGY35:BHA36 BQU35:BQW36 CAQ35:CAS36 CKM35:CKO36 CUI35:CUK36 DEE35:DEG36 DOA35:DOC36 DXW35:DXY36 EHS35:EHU36 ERO35:ERQ36 FBK35:FBM36 FLG35:FLI36 FVC35:FVE36 GEY35:GFA36 GOU35:GOW36 GYQ35:GYS36 HIM35:HIO36 HSI35:HSK36 ICE35:ICG36 IMA35:IMC36 IVW35:IVY36 JFS35:JFU36 JPO35:JPQ36 JZK35:JZM36 KJG35:KJI36 KTC35:KTE36 LCY35:LDA36 LMU35:LMW36 LWQ35:LWS36 MGM35:MGO36 MQI35:MQK36 NAE35:NAG36 NKA35:NKC36 NTW35:NTY36 ODS35:ODU36 ONO35:ONQ36 OXK35:OXM36 PHG35:PHI36 PRC35:PRE36 QAY35:QBA36 QKU35:QKW36 QUQ35:QUS36 REM35:REO36 ROI35:ROK36 RYE35:RYG36 SIA35:SIC36 SRW35:SRY36 TBS35:TBU36 TLO35:TLQ36 TVK35:TVM36 UFG35:UFI36 UPC35:UPE36 UYY35:UZA36 VIU35:VIW36 VSQ35:VSS36 WCM35:WCO36 WMI35:WMK36 WWE35:WWG36 T65570:V65570 JP65571:JR65571 TL65571:TN65571 ADH65571:ADJ65571 AND65571:ANF65571 AWZ65571:AXB65571 BGV65571:BGX65571 BQR65571:BQT65571 CAN65571:CAP65571 CKJ65571:CKL65571 CUF65571:CUH65571 DEB65571:DED65571 DNX65571:DNZ65571 DXT65571:DXV65571 EHP65571:EHR65571 ERL65571:ERN65571 FBH65571:FBJ65571 FLD65571:FLF65571 FUZ65571:FVB65571 GEV65571:GEX65571 GOR65571:GOT65571 GYN65571:GYP65571 HIJ65571:HIL65571 HSF65571:HSH65571 ICB65571:ICD65571 ILX65571:ILZ65571 IVT65571:IVV65571 JFP65571:JFR65571 JPL65571:JPN65571 JZH65571:JZJ65571 KJD65571:KJF65571 KSZ65571:KTB65571 LCV65571:LCX65571 LMR65571:LMT65571 LWN65571:LWP65571 MGJ65571:MGL65571 MQF65571:MQH65571 NAB65571:NAD65571 NJX65571:NJZ65571 NTT65571:NTV65571 ODP65571:ODR65571 ONL65571:ONN65571 OXH65571:OXJ65571 PHD65571:PHF65571 PQZ65571:PRB65571 QAV65571:QAX65571 QKR65571:QKT65571 QUN65571:QUP65571 REJ65571:REL65571 ROF65571:ROH65571 RYB65571:RYD65571 SHX65571:SHZ65571 SRT65571:SRV65571 TBP65571:TBR65571 TLL65571:TLN65571 TVH65571:TVJ65571 UFD65571:UFF65571 UOZ65571:UPB65571 UYV65571:UYX65571 VIR65571:VIT65571 VSN65571:VSP65571 WCJ65571:WCL65571 WMF65571:WMH65571 WWB65571:WWD65571 T131106:V131106 JP131107:JR131107 TL131107:TN131107 ADH131107:ADJ131107 AND131107:ANF131107 AWZ131107:AXB131107 BGV131107:BGX131107 BQR131107:BQT131107 CAN131107:CAP131107 CKJ131107:CKL131107 CUF131107:CUH131107 DEB131107:DED131107 DNX131107:DNZ131107 DXT131107:DXV131107 EHP131107:EHR131107 ERL131107:ERN131107 FBH131107:FBJ131107 FLD131107:FLF131107 FUZ131107:FVB131107 GEV131107:GEX131107 GOR131107:GOT131107 GYN131107:GYP131107 HIJ131107:HIL131107 HSF131107:HSH131107 ICB131107:ICD131107 ILX131107:ILZ131107 IVT131107:IVV131107 JFP131107:JFR131107 JPL131107:JPN131107 JZH131107:JZJ131107 KJD131107:KJF131107 KSZ131107:KTB131107 LCV131107:LCX131107 LMR131107:LMT131107 LWN131107:LWP131107 MGJ131107:MGL131107 MQF131107:MQH131107 NAB131107:NAD131107 NJX131107:NJZ131107 NTT131107:NTV131107 ODP131107:ODR131107 ONL131107:ONN131107 OXH131107:OXJ131107 PHD131107:PHF131107 PQZ131107:PRB131107 QAV131107:QAX131107 QKR131107:QKT131107 QUN131107:QUP131107 REJ131107:REL131107 ROF131107:ROH131107 RYB131107:RYD131107 SHX131107:SHZ131107 SRT131107:SRV131107 TBP131107:TBR131107 TLL131107:TLN131107 TVH131107:TVJ131107 UFD131107:UFF131107 UOZ131107:UPB131107 UYV131107:UYX131107 VIR131107:VIT131107 VSN131107:VSP131107 WCJ131107:WCL131107 WMF131107:WMH131107 WWB131107:WWD131107 T196642:V196642 JP196643:JR196643 TL196643:TN196643 ADH196643:ADJ196643 AND196643:ANF196643 AWZ196643:AXB196643 BGV196643:BGX196643 BQR196643:BQT196643 CAN196643:CAP196643 CKJ196643:CKL196643 CUF196643:CUH196643 DEB196643:DED196643 DNX196643:DNZ196643 DXT196643:DXV196643 EHP196643:EHR196643 ERL196643:ERN196643 FBH196643:FBJ196643 FLD196643:FLF196643 FUZ196643:FVB196643 GEV196643:GEX196643 GOR196643:GOT196643 GYN196643:GYP196643 HIJ196643:HIL196643 HSF196643:HSH196643 ICB196643:ICD196643 ILX196643:ILZ196643 IVT196643:IVV196643 JFP196643:JFR196643 JPL196643:JPN196643 JZH196643:JZJ196643 KJD196643:KJF196643 KSZ196643:KTB196643 LCV196643:LCX196643 LMR196643:LMT196643 LWN196643:LWP196643 MGJ196643:MGL196643 MQF196643:MQH196643 NAB196643:NAD196643 NJX196643:NJZ196643 NTT196643:NTV196643 ODP196643:ODR196643 ONL196643:ONN196643 OXH196643:OXJ196643 PHD196643:PHF196643 PQZ196643:PRB196643 QAV196643:QAX196643 QKR196643:QKT196643 QUN196643:QUP196643 REJ196643:REL196643 ROF196643:ROH196643 RYB196643:RYD196643 SHX196643:SHZ196643 SRT196643:SRV196643 TBP196643:TBR196643 TLL196643:TLN196643 TVH196643:TVJ196643 UFD196643:UFF196643 UOZ196643:UPB196643 UYV196643:UYX196643 VIR196643:VIT196643 VSN196643:VSP196643 WCJ196643:WCL196643 WMF196643:WMH196643 WWB196643:WWD196643 T262178:V262178 JP262179:JR262179 TL262179:TN262179 ADH262179:ADJ262179 AND262179:ANF262179 AWZ262179:AXB262179 BGV262179:BGX262179 BQR262179:BQT262179 CAN262179:CAP262179 CKJ262179:CKL262179 CUF262179:CUH262179 DEB262179:DED262179 DNX262179:DNZ262179 DXT262179:DXV262179 EHP262179:EHR262179 ERL262179:ERN262179 FBH262179:FBJ262179 FLD262179:FLF262179 FUZ262179:FVB262179 GEV262179:GEX262179 GOR262179:GOT262179 GYN262179:GYP262179 HIJ262179:HIL262179 HSF262179:HSH262179 ICB262179:ICD262179 ILX262179:ILZ262179 IVT262179:IVV262179 JFP262179:JFR262179 JPL262179:JPN262179 JZH262179:JZJ262179 KJD262179:KJF262179 KSZ262179:KTB262179 LCV262179:LCX262179 LMR262179:LMT262179 LWN262179:LWP262179 MGJ262179:MGL262179 MQF262179:MQH262179 NAB262179:NAD262179 NJX262179:NJZ262179 NTT262179:NTV262179 ODP262179:ODR262179 ONL262179:ONN262179 OXH262179:OXJ262179 PHD262179:PHF262179 PQZ262179:PRB262179 QAV262179:QAX262179 QKR262179:QKT262179 QUN262179:QUP262179 REJ262179:REL262179 ROF262179:ROH262179 RYB262179:RYD262179 SHX262179:SHZ262179 SRT262179:SRV262179 TBP262179:TBR262179 TLL262179:TLN262179 TVH262179:TVJ262179 UFD262179:UFF262179 UOZ262179:UPB262179 UYV262179:UYX262179 VIR262179:VIT262179 VSN262179:VSP262179 WCJ262179:WCL262179 WMF262179:WMH262179 WWB262179:WWD262179 T327714:V327714 JP327715:JR327715 TL327715:TN327715 ADH327715:ADJ327715 AND327715:ANF327715 AWZ327715:AXB327715 BGV327715:BGX327715 BQR327715:BQT327715 CAN327715:CAP327715 CKJ327715:CKL327715 CUF327715:CUH327715 DEB327715:DED327715 DNX327715:DNZ327715 DXT327715:DXV327715 EHP327715:EHR327715 ERL327715:ERN327715 FBH327715:FBJ327715 FLD327715:FLF327715 FUZ327715:FVB327715 GEV327715:GEX327715 GOR327715:GOT327715 GYN327715:GYP327715 HIJ327715:HIL327715 HSF327715:HSH327715 ICB327715:ICD327715 ILX327715:ILZ327715 IVT327715:IVV327715 JFP327715:JFR327715 JPL327715:JPN327715 JZH327715:JZJ327715 KJD327715:KJF327715 KSZ327715:KTB327715 LCV327715:LCX327715 LMR327715:LMT327715 LWN327715:LWP327715 MGJ327715:MGL327715 MQF327715:MQH327715 NAB327715:NAD327715 NJX327715:NJZ327715 NTT327715:NTV327715 ODP327715:ODR327715 ONL327715:ONN327715 OXH327715:OXJ327715 PHD327715:PHF327715 PQZ327715:PRB327715 QAV327715:QAX327715 QKR327715:QKT327715 QUN327715:QUP327715 REJ327715:REL327715 ROF327715:ROH327715 RYB327715:RYD327715 SHX327715:SHZ327715 SRT327715:SRV327715 TBP327715:TBR327715 TLL327715:TLN327715 TVH327715:TVJ327715 UFD327715:UFF327715 UOZ327715:UPB327715 UYV327715:UYX327715 VIR327715:VIT327715 VSN327715:VSP327715 WCJ327715:WCL327715 WMF327715:WMH327715 WWB327715:WWD327715 T393250:V393250 JP393251:JR393251 TL393251:TN393251 ADH393251:ADJ393251 AND393251:ANF393251 AWZ393251:AXB393251 BGV393251:BGX393251 BQR393251:BQT393251 CAN393251:CAP393251 CKJ393251:CKL393251 CUF393251:CUH393251 DEB393251:DED393251 DNX393251:DNZ393251 DXT393251:DXV393251 EHP393251:EHR393251 ERL393251:ERN393251 FBH393251:FBJ393251 FLD393251:FLF393251 FUZ393251:FVB393251 GEV393251:GEX393251 GOR393251:GOT393251 GYN393251:GYP393251 HIJ393251:HIL393251 HSF393251:HSH393251 ICB393251:ICD393251 ILX393251:ILZ393251 IVT393251:IVV393251 JFP393251:JFR393251 JPL393251:JPN393251 JZH393251:JZJ393251 KJD393251:KJF393251 KSZ393251:KTB393251 LCV393251:LCX393251 LMR393251:LMT393251 LWN393251:LWP393251 MGJ393251:MGL393251 MQF393251:MQH393251 NAB393251:NAD393251 NJX393251:NJZ393251 NTT393251:NTV393251 ODP393251:ODR393251 ONL393251:ONN393251 OXH393251:OXJ393251 PHD393251:PHF393251 PQZ393251:PRB393251 QAV393251:QAX393251 QKR393251:QKT393251 QUN393251:QUP393251 REJ393251:REL393251 ROF393251:ROH393251 RYB393251:RYD393251 SHX393251:SHZ393251 SRT393251:SRV393251 TBP393251:TBR393251 TLL393251:TLN393251 TVH393251:TVJ393251 UFD393251:UFF393251 UOZ393251:UPB393251 UYV393251:UYX393251 VIR393251:VIT393251 VSN393251:VSP393251 WCJ393251:WCL393251 WMF393251:WMH393251 WWB393251:WWD393251 T458786:V458786 JP458787:JR458787 TL458787:TN458787 ADH458787:ADJ458787 AND458787:ANF458787 AWZ458787:AXB458787 BGV458787:BGX458787 BQR458787:BQT458787 CAN458787:CAP458787 CKJ458787:CKL458787 CUF458787:CUH458787 DEB458787:DED458787 DNX458787:DNZ458787 DXT458787:DXV458787 EHP458787:EHR458787 ERL458787:ERN458787 FBH458787:FBJ458787 FLD458787:FLF458787 FUZ458787:FVB458787 GEV458787:GEX458787 GOR458787:GOT458787 GYN458787:GYP458787 HIJ458787:HIL458787 HSF458787:HSH458787 ICB458787:ICD458787 ILX458787:ILZ458787 IVT458787:IVV458787 JFP458787:JFR458787 JPL458787:JPN458787 JZH458787:JZJ458787 KJD458787:KJF458787 KSZ458787:KTB458787 LCV458787:LCX458787 LMR458787:LMT458787 LWN458787:LWP458787 MGJ458787:MGL458787 MQF458787:MQH458787 NAB458787:NAD458787 NJX458787:NJZ458787 NTT458787:NTV458787 ODP458787:ODR458787 ONL458787:ONN458787 OXH458787:OXJ458787 PHD458787:PHF458787 PQZ458787:PRB458787 QAV458787:QAX458787 QKR458787:QKT458787 QUN458787:QUP458787 REJ458787:REL458787 ROF458787:ROH458787 RYB458787:RYD458787 SHX458787:SHZ458787 SRT458787:SRV458787 TBP458787:TBR458787 TLL458787:TLN458787 TVH458787:TVJ458787 UFD458787:UFF458787 UOZ458787:UPB458787 UYV458787:UYX458787 VIR458787:VIT458787 VSN458787:VSP458787 WCJ458787:WCL458787 WMF458787:WMH458787 WWB458787:WWD458787 T524322:V524322 JP524323:JR524323 TL524323:TN524323 ADH524323:ADJ524323 AND524323:ANF524323 AWZ524323:AXB524323 BGV524323:BGX524323 BQR524323:BQT524323 CAN524323:CAP524323 CKJ524323:CKL524323 CUF524323:CUH524323 DEB524323:DED524323 DNX524323:DNZ524323 DXT524323:DXV524323 EHP524323:EHR524323 ERL524323:ERN524323 FBH524323:FBJ524323 FLD524323:FLF524323 FUZ524323:FVB524323 GEV524323:GEX524323 GOR524323:GOT524323 GYN524323:GYP524323 HIJ524323:HIL524323 HSF524323:HSH524323 ICB524323:ICD524323 ILX524323:ILZ524323 IVT524323:IVV524323 JFP524323:JFR524323 JPL524323:JPN524323 JZH524323:JZJ524323 KJD524323:KJF524323 KSZ524323:KTB524323 LCV524323:LCX524323 LMR524323:LMT524323 LWN524323:LWP524323 MGJ524323:MGL524323 MQF524323:MQH524323 NAB524323:NAD524323 NJX524323:NJZ524323 NTT524323:NTV524323 ODP524323:ODR524323 ONL524323:ONN524323 OXH524323:OXJ524323 PHD524323:PHF524323 PQZ524323:PRB524323 QAV524323:QAX524323 QKR524323:QKT524323 QUN524323:QUP524323 REJ524323:REL524323 ROF524323:ROH524323 RYB524323:RYD524323 SHX524323:SHZ524323 SRT524323:SRV524323 TBP524323:TBR524323 TLL524323:TLN524323 TVH524323:TVJ524323 UFD524323:UFF524323 UOZ524323:UPB524323 UYV524323:UYX524323 VIR524323:VIT524323 VSN524323:VSP524323 WCJ524323:WCL524323 WMF524323:WMH524323 WWB524323:WWD524323 T589858:V589858 JP589859:JR589859 TL589859:TN589859 ADH589859:ADJ589859 AND589859:ANF589859 AWZ589859:AXB589859 BGV589859:BGX589859 BQR589859:BQT589859 CAN589859:CAP589859 CKJ589859:CKL589859 CUF589859:CUH589859 DEB589859:DED589859 DNX589859:DNZ589859 DXT589859:DXV589859 EHP589859:EHR589859 ERL589859:ERN589859 FBH589859:FBJ589859 FLD589859:FLF589859 FUZ589859:FVB589859 GEV589859:GEX589859 GOR589859:GOT589859 GYN589859:GYP589859 HIJ589859:HIL589859 HSF589859:HSH589859 ICB589859:ICD589859 ILX589859:ILZ589859 IVT589859:IVV589859 JFP589859:JFR589859 JPL589859:JPN589859 JZH589859:JZJ589859 KJD589859:KJF589859 KSZ589859:KTB589859 LCV589859:LCX589859 LMR589859:LMT589859 LWN589859:LWP589859 MGJ589859:MGL589859 MQF589859:MQH589859 NAB589859:NAD589859 NJX589859:NJZ589859 NTT589859:NTV589859 ODP589859:ODR589859 ONL589859:ONN589859 OXH589859:OXJ589859 PHD589859:PHF589859 PQZ589859:PRB589859 QAV589859:QAX589859 QKR589859:QKT589859 QUN589859:QUP589859 REJ589859:REL589859 ROF589859:ROH589859 RYB589859:RYD589859 SHX589859:SHZ589859 SRT589859:SRV589859 TBP589859:TBR589859 TLL589859:TLN589859 TVH589859:TVJ589859 UFD589859:UFF589859 UOZ589859:UPB589859 UYV589859:UYX589859 VIR589859:VIT589859 VSN589859:VSP589859 WCJ589859:WCL589859 WMF589859:WMH589859 WWB589859:WWD589859 T655394:V655394 JP655395:JR655395 TL655395:TN655395 ADH655395:ADJ655395 AND655395:ANF655395 AWZ655395:AXB655395 BGV655395:BGX655395 BQR655395:BQT655395 CAN655395:CAP655395 CKJ655395:CKL655395 CUF655395:CUH655395 DEB655395:DED655395 DNX655395:DNZ655395 DXT655395:DXV655395 EHP655395:EHR655395 ERL655395:ERN655395 FBH655395:FBJ655395 FLD655395:FLF655395 FUZ655395:FVB655395 GEV655395:GEX655395 GOR655395:GOT655395 GYN655395:GYP655395 HIJ655395:HIL655395 HSF655395:HSH655395 ICB655395:ICD655395 ILX655395:ILZ655395 IVT655395:IVV655395 JFP655395:JFR655395 JPL655395:JPN655395 JZH655395:JZJ655395 KJD655395:KJF655395 KSZ655395:KTB655395 LCV655395:LCX655395 LMR655395:LMT655395 LWN655395:LWP655395 MGJ655395:MGL655395 MQF655395:MQH655395 NAB655395:NAD655395 NJX655395:NJZ655395 NTT655395:NTV655395 ODP655395:ODR655395 ONL655395:ONN655395 OXH655395:OXJ655395 PHD655395:PHF655395 PQZ655395:PRB655395 QAV655395:QAX655395 QKR655395:QKT655395 QUN655395:QUP655395 REJ655395:REL655395 ROF655395:ROH655395 RYB655395:RYD655395 SHX655395:SHZ655395 SRT655395:SRV655395 TBP655395:TBR655395 TLL655395:TLN655395 TVH655395:TVJ655395 UFD655395:UFF655395 UOZ655395:UPB655395 UYV655395:UYX655395 VIR655395:VIT655395 VSN655395:VSP655395 WCJ655395:WCL655395 WMF655395:WMH655395 WWB655395:WWD655395 T720930:V720930 JP720931:JR720931 TL720931:TN720931 ADH720931:ADJ720931 AND720931:ANF720931 AWZ720931:AXB720931 BGV720931:BGX720931 BQR720931:BQT720931 CAN720931:CAP720931 CKJ720931:CKL720931 CUF720931:CUH720931 DEB720931:DED720931 DNX720931:DNZ720931 DXT720931:DXV720931 EHP720931:EHR720931 ERL720931:ERN720931 FBH720931:FBJ720931 FLD720931:FLF720931 FUZ720931:FVB720931 GEV720931:GEX720931 GOR720931:GOT720931 GYN720931:GYP720931 HIJ720931:HIL720931 HSF720931:HSH720931 ICB720931:ICD720931 ILX720931:ILZ720931 IVT720931:IVV720931 JFP720931:JFR720931 JPL720931:JPN720931 JZH720931:JZJ720931 KJD720931:KJF720931 KSZ720931:KTB720931 LCV720931:LCX720931 LMR720931:LMT720931 LWN720931:LWP720931 MGJ720931:MGL720931 MQF720931:MQH720931 NAB720931:NAD720931 NJX720931:NJZ720931 NTT720931:NTV720931 ODP720931:ODR720931 ONL720931:ONN720931 OXH720931:OXJ720931 PHD720931:PHF720931 PQZ720931:PRB720931 QAV720931:QAX720931 QKR720931:QKT720931 QUN720931:QUP720931 REJ720931:REL720931 ROF720931:ROH720931 RYB720931:RYD720931 SHX720931:SHZ720931 SRT720931:SRV720931 TBP720931:TBR720931 TLL720931:TLN720931 TVH720931:TVJ720931 UFD720931:UFF720931 UOZ720931:UPB720931 UYV720931:UYX720931 VIR720931:VIT720931 VSN720931:VSP720931 WCJ720931:WCL720931 WMF720931:WMH720931 WWB720931:WWD720931 T786466:V786466 JP786467:JR786467 TL786467:TN786467 ADH786467:ADJ786467 AND786467:ANF786467 AWZ786467:AXB786467 BGV786467:BGX786467 BQR786467:BQT786467 CAN786467:CAP786467 CKJ786467:CKL786467 CUF786467:CUH786467 DEB786467:DED786467 DNX786467:DNZ786467 DXT786467:DXV786467 EHP786467:EHR786467 ERL786467:ERN786467 FBH786467:FBJ786467 FLD786467:FLF786467 FUZ786467:FVB786467 GEV786467:GEX786467 GOR786467:GOT786467 GYN786467:GYP786467 HIJ786467:HIL786467 HSF786467:HSH786467 ICB786467:ICD786467 ILX786467:ILZ786467 IVT786467:IVV786467 JFP786467:JFR786467 JPL786467:JPN786467 JZH786467:JZJ786467 KJD786467:KJF786467 KSZ786467:KTB786467 LCV786467:LCX786467 LMR786467:LMT786467 LWN786467:LWP786467 MGJ786467:MGL786467 MQF786467:MQH786467 NAB786467:NAD786467 NJX786467:NJZ786467 NTT786467:NTV786467 ODP786467:ODR786467 ONL786467:ONN786467 OXH786467:OXJ786467 PHD786467:PHF786467 PQZ786467:PRB786467 QAV786467:QAX786467 QKR786467:QKT786467 QUN786467:QUP786467 REJ786467:REL786467 ROF786467:ROH786467 RYB786467:RYD786467 SHX786467:SHZ786467 SRT786467:SRV786467 TBP786467:TBR786467 TLL786467:TLN786467 TVH786467:TVJ786467 UFD786467:UFF786467 UOZ786467:UPB786467 UYV786467:UYX786467 VIR786467:VIT786467 VSN786467:VSP786467 WCJ786467:WCL786467 WMF786467:WMH786467 WWB786467:WWD786467 T852002:V852002 JP852003:JR852003 TL852003:TN852003 ADH852003:ADJ852003 AND852003:ANF852003 AWZ852003:AXB852003 BGV852003:BGX852003 BQR852003:BQT852003 CAN852003:CAP852003 CKJ852003:CKL852003 CUF852003:CUH852003 DEB852003:DED852003 DNX852003:DNZ852003 DXT852003:DXV852003 EHP852003:EHR852003 ERL852003:ERN852003 FBH852003:FBJ852003 FLD852003:FLF852003 FUZ852003:FVB852003 GEV852003:GEX852003 GOR852003:GOT852003 GYN852003:GYP852003 HIJ852003:HIL852003 HSF852003:HSH852003 ICB852003:ICD852003 ILX852003:ILZ852003 IVT852003:IVV852003 JFP852003:JFR852003 JPL852003:JPN852003 JZH852003:JZJ852003 KJD852003:KJF852003 KSZ852003:KTB852003 LCV852003:LCX852003 LMR852003:LMT852003 LWN852003:LWP852003 MGJ852003:MGL852003 MQF852003:MQH852003 NAB852003:NAD852003 NJX852003:NJZ852003 NTT852003:NTV852003 ODP852003:ODR852003 ONL852003:ONN852003 OXH852003:OXJ852003 PHD852003:PHF852003 PQZ852003:PRB852003 QAV852003:QAX852003 QKR852003:QKT852003 QUN852003:QUP852003 REJ852003:REL852003 ROF852003:ROH852003 RYB852003:RYD852003 SHX852003:SHZ852003 SRT852003:SRV852003 TBP852003:TBR852003 TLL852003:TLN852003 TVH852003:TVJ852003 UFD852003:UFF852003 UOZ852003:UPB852003 UYV852003:UYX852003 VIR852003:VIT852003 VSN852003:VSP852003 WCJ852003:WCL852003 WMF852003:WMH852003 WWB852003:WWD852003 T917538:V917538 JP917539:JR917539 TL917539:TN917539 ADH917539:ADJ917539 AND917539:ANF917539 AWZ917539:AXB917539 BGV917539:BGX917539 BQR917539:BQT917539 CAN917539:CAP917539 CKJ917539:CKL917539 CUF917539:CUH917539 DEB917539:DED917539 DNX917539:DNZ917539 DXT917539:DXV917539 EHP917539:EHR917539 ERL917539:ERN917539 FBH917539:FBJ917539 FLD917539:FLF917539 FUZ917539:FVB917539 GEV917539:GEX917539 GOR917539:GOT917539 GYN917539:GYP917539 HIJ917539:HIL917539 HSF917539:HSH917539 ICB917539:ICD917539 ILX917539:ILZ917539 IVT917539:IVV917539 JFP917539:JFR917539 JPL917539:JPN917539 JZH917539:JZJ917539 KJD917539:KJF917539 KSZ917539:KTB917539 LCV917539:LCX917539 LMR917539:LMT917539 LWN917539:LWP917539 MGJ917539:MGL917539 MQF917539:MQH917539 NAB917539:NAD917539 NJX917539:NJZ917539 NTT917539:NTV917539 ODP917539:ODR917539 ONL917539:ONN917539 OXH917539:OXJ917539 PHD917539:PHF917539 PQZ917539:PRB917539 QAV917539:QAX917539 QKR917539:QKT917539 QUN917539:QUP917539 REJ917539:REL917539 ROF917539:ROH917539 RYB917539:RYD917539 SHX917539:SHZ917539 SRT917539:SRV917539 TBP917539:TBR917539 TLL917539:TLN917539 TVH917539:TVJ917539 UFD917539:UFF917539 UOZ917539:UPB917539 UYV917539:UYX917539 VIR917539:VIT917539 VSN917539:VSP917539 WCJ917539:WCL917539 WMF917539:WMH917539 WWB917539:WWD917539 T983074:V983074 JP983075:JR983075 TL983075:TN983075 ADH983075:ADJ983075 AND983075:ANF983075 AWZ983075:AXB983075 BGV983075:BGX983075 BQR983075:BQT983075 CAN983075:CAP983075 CKJ983075:CKL983075 CUF983075:CUH983075 DEB983075:DED983075 DNX983075:DNZ983075 DXT983075:DXV983075 EHP983075:EHR983075 ERL983075:ERN983075 FBH983075:FBJ983075 FLD983075:FLF983075 FUZ983075:FVB983075 GEV983075:GEX983075 GOR983075:GOT983075 GYN983075:GYP983075 HIJ983075:HIL983075 HSF983075:HSH983075 ICB983075:ICD983075 ILX983075:ILZ983075 IVT983075:IVV983075 JFP983075:JFR983075 JPL983075:JPN983075 JZH983075:JZJ983075 KJD983075:KJF983075 KSZ983075:KTB983075 LCV983075:LCX983075 LMR983075:LMT983075 LWN983075:LWP983075 MGJ983075:MGL983075 MQF983075:MQH983075 NAB983075:NAD983075 NJX983075:NJZ983075 NTT983075:NTV983075 ODP983075:ODR983075 ONL983075:ONN983075 OXH983075:OXJ983075 PHD983075:PHF983075 PQZ983075:PRB983075 QAV983075:QAX983075 QKR983075:QKT983075 QUN983075:QUP983075 REJ983075:REL983075 ROF983075:ROH983075 RYB983075:RYD983075 SHX983075:SHZ983075 SRT983075:SRV983075 TBP983075:TBR983075 TLL983075:TLN983075 TVH983075:TVJ983075 UFD983075:UFF983075 UOZ983075:UPB983075 UYV983075:UYX983075 VIR983075:VIT983075 VSN983075:VSP983075 WCJ983075:WCL983075 WMF983075:WMH983075 WWB983075:WWD983075 U35:W35" xr:uid="{BECB5B55-7A37-4581-9BC7-8441F526CD00}">
      <formula1>"定額,減額,不支給"</formula1>
    </dataValidation>
    <dataValidation type="list" allowBlank="1" sqref="JD35:JF36 SZ35:TB36 ACV35:ACX36 AMR35:AMT36 AWN35:AWP36 BGJ35:BGL36 BQF35:BQH36 CAB35:CAD36 CJX35:CJZ36 CTT35:CTV36 DDP35:DDR36 DNL35:DNN36 DXH35:DXJ36 EHD35:EHF36 EQZ35:ERB36 FAV35:FAX36 FKR35:FKT36 FUN35:FUP36 GEJ35:GEL36 GOF35:GOH36 GYB35:GYD36 HHX35:HHZ36 HRT35:HRV36 IBP35:IBR36 ILL35:ILN36 IVH35:IVJ36 JFD35:JFF36 JOZ35:JPB36 JYV35:JYX36 KIR35:KIT36 KSN35:KSP36 LCJ35:LCL36 LMF35:LMH36 LWB35:LWD36 MFX35:MFZ36 MPT35:MPV36 MZP35:MZR36 NJL35:NJN36 NTH35:NTJ36 ODD35:ODF36 OMZ35:ONB36 OWV35:OWX36 PGR35:PGT36 PQN35:PQP36 QAJ35:QAL36 QKF35:QKH36 QUB35:QUD36 RDX35:RDZ36 RNT35:RNV36 RXP35:RXR36 SHL35:SHN36 SRH35:SRJ36 TBD35:TBF36 TKZ35:TLB36 TUV35:TUX36 UER35:UET36 UON35:UOP36 UYJ35:UYL36 VIF35:VIH36 VSB35:VSD36 WBX35:WBZ36 WLT35:WLV36 WVP35:WVR36 E65570:G65570 JA65571:JC65571 SW65571:SY65571 ACS65571:ACU65571 AMO65571:AMQ65571 AWK65571:AWM65571 BGG65571:BGI65571 BQC65571:BQE65571 BZY65571:CAA65571 CJU65571:CJW65571 CTQ65571:CTS65571 DDM65571:DDO65571 DNI65571:DNK65571 DXE65571:DXG65571 EHA65571:EHC65571 EQW65571:EQY65571 FAS65571:FAU65571 FKO65571:FKQ65571 FUK65571:FUM65571 GEG65571:GEI65571 GOC65571:GOE65571 GXY65571:GYA65571 HHU65571:HHW65571 HRQ65571:HRS65571 IBM65571:IBO65571 ILI65571:ILK65571 IVE65571:IVG65571 JFA65571:JFC65571 JOW65571:JOY65571 JYS65571:JYU65571 KIO65571:KIQ65571 KSK65571:KSM65571 LCG65571:LCI65571 LMC65571:LME65571 LVY65571:LWA65571 MFU65571:MFW65571 MPQ65571:MPS65571 MZM65571:MZO65571 NJI65571:NJK65571 NTE65571:NTG65571 ODA65571:ODC65571 OMW65571:OMY65571 OWS65571:OWU65571 PGO65571:PGQ65571 PQK65571:PQM65571 QAG65571:QAI65571 QKC65571:QKE65571 QTY65571:QUA65571 RDU65571:RDW65571 RNQ65571:RNS65571 RXM65571:RXO65571 SHI65571:SHK65571 SRE65571:SRG65571 TBA65571:TBC65571 TKW65571:TKY65571 TUS65571:TUU65571 UEO65571:UEQ65571 UOK65571:UOM65571 UYG65571:UYI65571 VIC65571:VIE65571 VRY65571:VSA65571 WBU65571:WBW65571 WLQ65571:WLS65571 WVM65571:WVO65571 E131106:G131106 JA131107:JC131107 SW131107:SY131107 ACS131107:ACU131107 AMO131107:AMQ131107 AWK131107:AWM131107 BGG131107:BGI131107 BQC131107:BQE131107 BZY131107:CAA131107 CJU131107:CJW131107 CTQ131107:CTS131107 DDM131107:DDO131107 DNI131107:DNK131107 DXE131107:DXG131107 EHA131107:EHC131107 EQW131107:EQY131107 FAS131107:FAU131107 FKO131107:FKQ131107 FUK131107:FUM131107 GEG131107:GEI131107 GOC131107:GOE131107 GXY131107:GYA131107 HHU131107:HHW131107 HRQ131107:HRS131107 IBM131107:IBO131107 ILI131107:ILK131107 IVE131107:IVG131107 JFA131107:JFC131107 JOW131107:JOY131107 JYS131107:JYU131107 KIO131107:KIQ131107 KSK131107:KSM131107 LCG131107:LCI131107 LMC131107:LME131107 LVY131107:LWA131107 MFU131107:MFW131107 MPQ131107:MPS131107 MZM131107:MZO131107 NJI131107:NJK131107 NTE131107:NTG131107 ODA131107:ODC131107 OMW131107:OMY131107 OWS131107:OWU131107 PGO131107:PGQ131107 PQK131107:PQM131107 QAG131107:QAI131107 QKC131107:QKE131107 QTY131107:QUA131107 RDU131107:RDW131107 RNQ131107:RNS131107 RXM131107:RXO131107 SHI131107:SHK131107 SRE131107:SRG131107 TBA131107:TBC131107 TKW131107:TKY131107 TUS131107:TUU131107 UEO131107:UEQ131107 UOK131107:UOM131107 UYG131107:UYI131107 VIC131107:VIE131107 VRY131107:VSA131107 WBU131107:WBW131107 WLQ131107:WLS131107 WVM131107:WVO131107 E196642:G196642 JA196643:JC196643 SW196643:SY196643 ACS196643:ACU196643 AMO196643:AMQ196643 AWK196643:AWM196643 BGG196643:BGI196643 BQC196643:BQE196643 BZY196643:CAA196643 CJU196643:CJW196643 CTQ196643:CTS196643 DDM196643:DDO196643 DNI196643:DNK196643 DXE196643:DXG196643 EHA196643:EHC196643 EQW196643:EQY196643 FAS196643:FAU196643 FKO196643:FKQ196643 FUK196643:FUM196643 GEG196643:GEI196643 GOC196643:GOE196643 GXY196643:GYA196643 HHU196643:HHW196643 HRQ196643:HRS196643 IBM196643:IBO196643 ILI196643:ILK196643 IVE196643:IVG196643 JFA196643:JFC196643 JOW196643:JOY196643 JYS196643:JYU196643 KIO196643:KIQ196643 KSK196643:KSM196643 LCG196643:LCI196643 LMC196643:LME196643 LVY196643:LWA196643 MFU196643:MFW196643 MPQ196643:MPS196643 MZM196643:MZO196643 NJI196643:NJK196643 NTE196643:NTG196643 ODA196643:ODC196643 OMW196643:OMY196643 OWS196643:OWU196643 PGO196643:PGQ196643 PQK196643:PQM196643 QAG196643:QAI196643 QKC196643:QKE196643 QTY196643:QUA196643 RDU196643:RDW196643 RNQ196643:RNS196643 RXM196643:RXO196643 SHI196643:SHK196643 SRE196643:SRG196643 TBA196643:TBC196643 TKW196643:TKY196643 TUS196643:TUU196643 UEO196643:UEQ196643 UOK196643:UOM196643 UYG196643:UYI196643 VIC196643:VIE196643 VRY196643:VSA196643 WBU196643:WBW196643 WLQ196643:WLS196643 WVM196643:WVO196643 E262178:G262178 JA262179:JC262179 SW262179:SY262179 ACS262179:ACU262179 AMO262179:AMQ262179 AWK262179:AWM262179 BGG262179:BGI262179 BQC262179:BQE262179 BZY262179:CAA262179 CJU262179:CJW262179 CTQ262179:CTS262179 DDM262179:DDO262179 DNI262179:DNK262179 DXE262179:DXG262179 EHA262179:EHC262179 EQW262179:EQY262179 FAS262179:FAU262179 FKO262179:FKQ262179 FUK262179:FUM262179 GEG262179:GEI262179 GOC262179:GOE262179 GXY262179:GYA262179 HHU262179:HHW262179 HRQ262179:HRS262179 IBM262179:IBO262179 ILI262179:ILK262179 IVE262179:IVG262179 JFA262179:JFC262179 JOW262179:JOY262179 JYS262179:JYU262179 KIO262179:KIQ262179 KSK262179:KSM262179 LCG262179:LCI262179 LMC262179:LME262179 LVY262179:LWA262179 MFU262179:MFW262179 MPQ262179:MPS262179 MZM262179:MZO262179 NJI262179:NJK262179 NTE262179:NTG262179 ODA262179:ODC262179 OMW262179:OMY262179 OWS262179:OWU262179 PGO262179:PGQ262179 PQK262179:PQM262179 QAG262179:QAI262179 QKC262179:QKE262179 QTY262179:QUA262179 RDU262179:RDW262179 RNQ262179:RNS262179 RXM262179:RXO262179 SHI262179:SHK262179 SRE262179:SRG262179 TBA262179:TBC262179 TKW262179:TKY262179 TUS262179:TUU262179 UEO262179:UEQ262179 UOK262179:UOM262179 UYG262179:UYI262179 VIC262179:VIE262179 VRY262179:VSA262179 WBU262179:WBW262179 WLQ262179:WLS262179 WVM262179:WVO262179 E327714:G327714 JA327715:JC327715 SW327715:SY327715 ACS327715:ACU327715 AMO327715:AMQ327715 AWK327715:AWM327715 BGG327715:BGI327715 BQC327715:BQE327715 BZY327715:CAA327715 CJU327715:CJW327715 CTQ327715:CTS327715 DDM327715:DDO327715 DNI327715:DNK327715 DXE327715:DXG327715 EHA327715:EHC327715 EQW327715:EQY327715 FAS327715:FAU327715 FKO327715:FKQ327715 FUK327715:FUM327715 GEG327715:GEI327715 GOC327715:GOE327715 GXY327715:GYA327715 HHU327715:HHW327715 HRQ327715:HRS327715 IBM327715:IBO327715 ILI327715:ILK327715 IVE327715:IVG327715 JFA327715:JFC327715 JOW327715:JOY327715 JYS327715:JYU327715 KIO327715:KIQ327715 KSK327715:KSM327715 LCG327715:LCI327715 LMC327715:LME327715 LVY327715:LWA327715 MFU327715:MFW327715 MPQ327715:MPS327715 MZM327715:MZO327715 NJI327715:NJK327715 NTE327715:NTG327715 ODA327715:ODC327715 OMW327715:OMY327715 OWS327715:OWU327715 PGO327715:PGQ327715 PQK327715:PQM327715 QAG327715:QAI327715 QKC327715:QKE327715 QTY327715:QUA327715 RDU327715:RDW327715 RNQ327715:RNS327715 RXM327715:RXO327715 SHI327715:SHK327715 SRE327715:SRG327715 TBA327715:TBC327715 TKW327715:TKY327715 TUS327715:TUU327715 UEO327715:UEQ327715 UOK327715:UOM327715 UYG327715:UYI327715 VIC327715:VIE327715 VRY327715:VSA327715 WBU327715:WBW327715 WLQ327715:WLS327715 WVM327715:WVO327715 E393250:G393250 JA393251:JC393251 SW393251:SY393251 ACS393251:ACU393251 AMO393251:AMQ393251 AWK393251:AWM393251 BGG393251:BGI393251 BQC393251:BQE393251 BZY393251:CAA393251 CJU393251:CJW393251 CTQ393251:CTS393251 DDM393251:DDO393251 DNI393251:DNK393251 DXE393251:DXG393251 EHA393251:EHC393251 EQW393251:EQY393251 FAS393251:FAU393251 FKO393251:FKQ393251 FUK393251:FUM393251 GEG393251:GEI393251 GOC393251:GOE393251 GXY393251:GYA393251 HHU393251:HHW393251 HRQ393251:HRS393251 IBM393251:IBO393251 ILI393251:ILK393251 IVE393251:IVG393251 JFA393251:JFC393251 JOW393251:JOY393251 JYS393251:JYU393251 KIO393251:KIQ393251 KSK393251:KSM393251 LCG393251:LCI393251 LMC393251:LME393251 LVY393251:LWA393251 MFU393251:MFW393251 MPQ393251:MPS393251 MZM393251:MZO393251 NJI393251:NJK393251 NTE393251:NTG393251 ODA393251:ODC393251 OMW393251:OMY393251 OWS393251:OWU393251 PGO393251:PGQ393251 PQK393251:PQM393251 QAG393251:QAI393251 QKC393251:QKE393251 QTY393251:QUA393251 RDU393251:RDW393251 RNQ393251:RNS393251 RXM393251:RXO393251 SHI393251:SHK393251 SRE393251:SRG393251 TBA393251:TBC393251 TKW393251:TKY393251 TUS393251:TUU393251 UEO393251:UEQ393251 UOK393251:UOM393251 UYG393251:UYI393251 VIC393251:VIE393251 VRY393251:VSA393251 WBU393251:WBW393251 WLQ393251:WLS393251 WVM393251:WVO393251 E458786:G458786 JA458787:JC458787 SW458787:SY458787 ACS458787:ACU458787 AMO458787:AMQ458787 AWK458787:AWM458787 BGG458787:BGI458787 BQC458787:BQE458787 BZY458787:CAA458787 CJU458787:CJW458787 CTQ458787:CTS458787 DDM458787:DDO458787 DNI458787:DNK458787 DXE458787:DXG458787 EHA458787:EHC458787 EQW458787:EQY458787 FAS458787:FAU458787 FKO458787:FKQ458787 FUK458787:FUM458787 GEG458787:GEI458787 GOC458787:GOE458787 GXY458787:GYA458787 HHU458787:HHW458787 HRQ458787:HRS458787 IBM458787:IBO458787 ILI458787:ILK458787 IVE458787:IVG458787 JFA458787:JFC458787 JOW458787:JOY458787 JYS458787:JYU458787 KIO458787:KIQ458787 KSK458787:KSM458787 LCG458787:LCI458787 LMC458787:LME458787 LVY458787:LWA458787 MFU458787:MFW458787 MPQ458787:MPS458787 MZM458787:MZO458787 NJI458787:NJK458787 NTE458787:NTG458787 ODA458787:ODC458787 OMW458787:OMY458787 OWS458787:OWU458787 PGO458787:PGQ458787 PQK458787:PQM458787 QAG458787:QAI458787 QKC458787:QKE458787 QTY458787:QUA458787 RDU458787:RDW458787 RNQ458787:RNS458787 RXM458787:RXO458787 SHI458787:SHK458787 SRE458787:SRG458787 TBA458787:TBC458787 TKW458787:TKY458787 TUS458787:TUU458787 UEO458787:UEQ458787 UOK458787:UOM458787 UYG458787:UYI458787 VIC458787:VIE458787 VRY458787:VSA458787 WBU458787:WBW458787 WLQ458787:WLS458787 WVM458787:WVO458787 E524322:G524322 JA524323:JC524323 SW524323:SY524323 ACS524323:ACU524323 AMO524323:AMQ524323 AWK524323:AWM524323 BGG524323:BGI524323 BQC524323:BQE524323 BZY524323:CAA524323 CJU524323:CJW524323 CTQ524323:CTS524323 DDM524323:DDO524323 DNI524323:DNK524323 DXE524323:DXG524323 EHA524323:EHC524323 EQW524323:EQY524323 FAS524323:FAU524323 FKO524323:FKQ524323 FUK524323:FUM524323 GEG524323:GEI524323 GOC524323:GOE524323 GXY524323:GYA524323 HHU524323:HHW524323 HRQ524323:HRS524323 IBM524323:IBO524323 ILI524323:ILK524323 IVE524323:IVG524323 JFA524323:JFC524323 JOW524323:JOY524323 JYS524323:JYU524323 KIO524323:KIQ524323 KSK524323:KSM524323 LCG524323:LCI524323 LMC524323:LME524323 LVY524323:LWA524323 MFU524323:MFW524323 MPQ524323:MPS524323 MZM524323:MZO524323 NJI524323:NJK524323 NTE524323:NTG524323 ODA524323:ODC524323 OMW524323:OMY524323 OWS524323:OWU524323 PGO524323:PGQ524323 PQK524323:PQM524323 QAG524323:QAI524323 QKC524323:QKE524323 QTY524323:QUA524323 RDU524323:RDW524323 RNQ524323:RNS524323 RXM524323:RXO524323 SHI524323:SHK524323 SRE524323:SRG524323 TBA524323:TBC524323 TKW524323:TKY524323 TUS524323:TUU524323 UEO524323:UEQ524323 UOK524323:UOM524323 UYG524323:UYI524323 VIC524323:VIE524323 VRY524323:VSA524323 WBU524323:WBW524323 WLQ524323:WLS524323 WVM524323:WVO524323 E589858:G589858 JA589859:JC589859 SW589859:SY589859 ACS589859:ACU589859 AMO589859:AMQ589859 AWK589859:AWM589859 BGG589859:BGI589859 BQC589859:BQE589859 BZY589859:CAA589859 CJU589859:CJW589859 CTQ589859:CTS589859 DDM589859:DDO589859 DNI589859:DNK589859 DXE589859:DXG589859 EHA589859:EHC589859 EQW589859:EQY589859 FAS589859:FAU589859 FKO589859:FKQ589859 FUK589859:FUM589859 GEG589859:GEI589859 GOC589859:GOE589859 GXY589859:GYA589859 HHU589859:HHW589859 HRQ589859:HRS589859 IBM589859:IBO589859 ILI589859:ILK589859 IVE589859:IVG589859 JFA589859:JFC589859 JOW589859:JOY589859 JYS589859:JYU589859 KIO589859:KIQ589859 KSK589859:KSM589859 LCG589859:LCI589859 LMC589859:LME589859 LVY589859:LWA589859 MFU589859:MFW589859 MPQ589859:MPS589859 MZM589859:MZO589859 NJI589859:NJK589859 NTE589859:NTG589859 ODA589859:ODC589859 OMW589859:OMY589859 OWS589859:OWU589859 PGO589859:PGQ589859 PQK589859:PQM589859 QAG589859:QAI589859 QKC589859:QKE589859 QTY589859:QUA589859 RDU589859:RDW589859 RNQ589859:RNS589859 RXM589859:RXO589859 SHI589859:SHK589859 SRE589859:SRG589859 TBA589859:TBC589859 TKW589859:TKY589859 TUS589859:TUU589859 UEO589859:UEQ589859 UOK589859:UOM589859 UYG589859:UYI589859 VIC589859:VIE589859 VRY589859:VSA589859 WBU589859:WBW589859 WLQ589859:WLS589859 WVM589859:WVO589859 E655394:G655394 JA655395:JC655395 SW655395:SY655395 ACS655395:ACU655395 AMO655395:AMQ655395 AWK655395:AWM655395 BGG655395:BGI655395 BQC655395:BQE655395 BZY655395:CAA655395 CJU655395:CJW655395 CTQ655395:CTS655395 DDM655395:DDO655395 DNI655395:DNK655395 DXE655395:DXG655395 EHA655395:EHC655395 EQW655395:EQY655395 FAS655395:FAU655395 FKO655395:FKQ655395 FUK655395:FUM655395 GEG655395:GEI655395 GOC655395:GOE655395 GXY655395:GYA655395 HHU655395:HHW655395 HRQ655395:HRS655395 IBM655395:IBO655395 ILI655395:ILK655395 IVE655395:IVG655395 JFA655395:JFC655395 JOW655395:JOY655395 JYS655395:JYU655395 KIO655395:KIQ655395 KSK655395:KSM655395 LCG655395:LCI655395 LMC655395:LME655395 LVY655395:LWA655395 MFU655395:MFW655395 MPQ655395:MPS655395 MZM655395:MZO655395 NJI655395:NJK655395 NTE655395:NTG655395 ODA655395:ODC655395 OMW655395:OMY655395 OWS655395:OWU655395 PGO655395:PGQ655395 PQK655395:PQM655395 QAG655395:QAI655395 QKC655395:QKE655395 QTY655395:QUA655395 RDU655395:RDW655395 RNQ655395:RNS655395 RXM655395:RXO655395 SHI655395:SHK655395 SRE655395:SRG655395 TBA655395:TBC655395 TKW655395:TKY655395 TUS655395:TUU655395 UEO655395:UEQ655395 UOK655395:UOM655395 UYG655395:UYI655395 VIC655395:VIE655395 VRY655395:VSA655395 WBU655395:WBW655395 WLQ655395:WLS655395 WVM655395:WVO655395 E720930:G720930 JA720931:JC720931 SW720931:SY720931 ACS720931:ACU720931 AMO720931:AMQ720931 AWK720931:AWM720931 BGG720931:BGI720931 BQC720931:BQE720931 BZY720931:CAA720931 CJU720931:CJW720931 CTQ720931:CTS720931 DDM720931:DDO720931 DNI720931:DNK720931 DXE720931:DXG720931 EHA720931:EHC720931 EQW720931:EQY720931 FAS720931:FAU720931 FKO720931:FKQ720931 FUK720931:FUM720931 GEG720931:GEI720931 GOC720931:GOE720931 GXY720931:GYA720931 HHU720931:HHW720931 HRQ720931:HRS720931 IBM720931:IBO720931 ILI720931:ILK720931 IVE720931:IVG720931 JFA720931:JFC720931 JOW720931:JOY720931 JYS720931:JYU720931 KIO720931:KIQ720931 KSK720931:KSM720931 LCG720931:LCI720931 LMC720931:LME720931 LVY720931:LWA720931 MFU720931:MFW720931 MPQ720931:MPS720931 MZM720931:MZO720931 NJI720931:NJK720931 NTE720931:NTG720931 ODA720931:ODC720931 OMW720931:OMY720931 OWS720931:OWU720931 PGO720931:PGQ720931 PQK720931:PQM720931 QAG720931:QAI720931 QKC720931:QKE720931 QTY720931:QUA720931 RDU720931:RDW720931 RNQ720931:RNS720931 RXM720931:RXO720931 SHI720931:SHK720931 SRE720931:SRG720931 TBA720931:TBC720931 TKW720931:TKY720931 TUS720931:TUU720931 UEO720931:UEQ720931 UOK720931:UOM720931 UYG720931:UYI720931 VIC720931:VIE720931 VRY720931:VSA720931 WBU720931:WBW720931 WLQ720931:WLS720931 WVM720931:WVO720931 E786466:G786466 JA786467:JC786467 SW786467:SY786467 ACS786467:ACU786467 AMO786467:AMQ786467 AWK786467:AWM786467 BGG786467:BGI786467 BQC786467:BQE786467 BZY786467:CAA786467 CJU786467:CJW786467 CTQ786467:CTS786467 DDM786467:DDO786467 DNI786467:DNK786467 DXE786467:DXG786467 EHA786467:EHC786467 EQW786467:EQY786467 FAS786467:FAU786467 FKO786467:FKQ786467 FUK786467:FUM786467 GEG786467:GEI786467 GOC786467:GOE786467 GXY786467:GYA786467 HHU786467:HHW786467 HRQ786467:HRS786467 IBM786467:IBO786467 ILI786467:ILK786467 IVE786467:IVG786467 JFA786467:JFC786467 JOW786467:JOY786467 JYS786467:JYU786467 KIO786467:KIQ786467 KSK786467:KSM786467 LCG786467:LCI786467 LMC786467:LME786467 LVY786467:LWA786467 MFU786467:MFW786467 MPQ786467:MPS786467 MZM786467:MZO786467 NJI786467:NJK786467 NTE786467:NTG786467 ODA786467:ODC786467 OMW786467:OMY786467 OWS786467:OWU786467 PGO786467:PGQ786467 PQK786467:PQM786467 QAG786467:QAI786467 QKC786467:QKE786467 QTY786467:QUA786467 RDU786467:RDW786467 RNQ786467:RNS786467 RXM786467:RXO786467 SHI786467:SHK786467 SRE786467:SRG786467 TBA786467:TBC786467 TKW786467:TKY786467 TUS786467:TUU786467 UEO786467:UEQ786467 UOK786467:UOM786467 UYG786467:UYI786467 VIC786467:VIE786467 VRY786467:VSA786467 WBU786467:WBW786467 WLQ786467:WLS786467 WVM786467:WVO786467 E852002:G852002 JA852003:JC852003 SW852003:SY852003 ACS852003:ACU852003 AMO852003:AMQ852003 AWK852003:AWM852003 BGG852003:BGI852003 BQC852003:BQE852003 BZY852003:CAA852003 CJU852003:CJW852003 CTQ852003:CTS852003 DDM852003:DDO852003 DNI852003:DNK852003 DXE852003:DXG852003 EHA852003:EHC852003 EQW852003:EQY852003 FAS852003:FAU852003 FKO852003:FKQ852003 FUK852003:FUM852003 GEG852003:GEI852003 GOC852003:GOE852003 GXY852003:GYA852003 HHU852003:HHW852003 HRQ852003:HRS852003 IBM852003:IBO852003 ILI852003:ILK852003 IVE852003:IVG852003 JFA852003:JFC852003 JOW852003:JOY852003 JYS852003:JYU852003 KIO852003:KIQ852003 KSK852003:KSM852003 LCG852003:LCI852003 LMC852003:LME852003 LVY852003:LWA852003 MFU852003:MFW852003 MPQ852003:MPS852003 MZM852003:MZO852003 NJI852003:NJK852003 NTE852003:NTG852003 ODA852003:ODC852003 OMW852003:OMY852003 OWS852003:OWU852003 PGO852003:PGQ852003 PQK852003:PQM852003 QAG852003:QAI852003 QKC852003:QKE852003 QTY852003:QUA852003 RDU852003:RDW852003 RNQ852003:RNS852003 RXM852003:RXO852003 SHI852003:SHK852003 SRE852003:SRG852003 TBA852003:TBC852003 TKW852003:TKY852003 TUS852003:TUU852003 UEO852003:UEQ852003 UOK852003:UOM852003 UYG852003:UYI852003 VIC852003:VIE852003 VRY852003:VSA852003 WBU852003:WBW852003 WLQ852003:WLS852003 WVM852003:WVO852003 E917538:G917538 JA917539:JC917539 SW917539:SY917539 ACS917539:ACU917539 AMO917539:AMQ917539 AWK917539:AWM917539 BGG917539:BGI917539 BQC917539:BQE917539 BZY917539:CAA917539 CJU917539:CJW917539 CTQ917539:CTS917539 DDM917539:DDO917539 DNI917539:DNK917539 DXE917539:DXG917539 EHA917539:EHC917539 EQW917539:EQY917539 FAS917539:FAU917539 FKO917539:FKQ917539 FUK917539:FUM917539 GEG917539:GEI917539 GOC917539:GOE917539 GXY917539:GYA917539 HHU917539:HHW917539 HRQ917539:HRS917539 IBM917539:IBO917539 ILI917539:ILK917539 IVE917539:IVG917539 JFA917539:JFC917539 JOW917539:JOY917539 JYS917539:JYU917539 KIO917539:KIQ917539 KSK917539:KSM917539 LCG917539:LCI917539 LMC917539:LME917539 LVY917539:LWA917539 MFU917539:MFW917539 MPQ917539:MPS917539 MZM917539:MZO917539 NJI917539:NJK917539 NTE917539:NTG917539 ODA917539:ODC917539 OMW917539:OMY917539 OWS917539:OWU917539 PGO917539:PGQ917539 PQK917539:PQM917539 QAG917539:QAI917539 QKC917539:QKE917539 QTY917539:QUA917539 RDU917539:RDW917539 RNQ917539:RNS917539 RXM917539:RXO917539 SHI917539:SHK917539 SRE917539:SRG917539 TBA917539:TBC917539 TKW917539:TKY917539 TUS917539:TUU917539 UEO917539:UEQ917539 UOK917539:UOM917539 UYG917539:UYI917539 VIC917539:VIE917539 VRY917539:VSA917539 WBU917539:WBW917539 WLQ917539:WLS917539 WVM917539:WVO917539 E983074:G983074 JA983075:JC983075 SW983075:SY983075 ACS983075:ACU983075 AMO983075:AMQ983075 AWK983075:AWM983075 BGG983075:BGI983075 BQC983075:BQE983075 BZY983075:CAA983075 CJU983075:CJW983075 CTQ983075:CTS983075 DDM983075:DDO983075 DNI983075:DNK983075 DXE983075:DXG983075 EHA983075:EHC983075 EQW983075:EQY983075 FAS983075:FAU983075 FKO983075:FKQ983075 FUK983075:FUM983075 GEG983075:GEI983075 GOC983075:GOE983075 GXY983075:GYA983075 HHU983075:HHW983075 HRQ983075:HRS983075 IBM983075:IBO983075 ILI983075:ILK983075 IVE983075:IVG983075 JFA983075:JFC983075 JOW983075:JOY983075 JYS983075:JYU983075 KIO983075:KIQ983075 KSK983075:KSM983075 LCG983075:LCI983075 LMC983075:LME983075 LVY983075:LWA983075 MFU983075:MFW983075 MPQ983075:MPS983075 MZM983075:MZO983075 NJI983075:NJK983075 NTE983075:NTG983075 ODA983075:ODC983075 OMW983075:OMY983075 OWS983075:OWU983075 PGO983075:PGQ983075 PQK983075:PQM983075 QAG983075:QAI983075 QKC983075:QKE983075 QTY983075:QUA983075 RDU983075:RDW983075 RNQ983075:RNS983075 RXM983075:RXO983075 SHI983075:SHK983075 SRE983075:SRG983075 TBA983075:TBC983075 TKW983075:TKY983075 TUS983075:TUU983075 UEO983075:UEQ983075 UOK983075:UOM983075 UYG983075:UYI983075 VIC983075:VIE983075 VRY983075:VSA983075 WBU983075:WBW983075 WLQ983075:WLS983075 WVM983075:WVO983075 E35:G35" xr:uid="{EEB12B2A-0DC7-4A47-BA92-DEC5C986E4A3}">
      <formula1>"定額,減額,不支給"</formula1>
    </dataValidation>
    <dataValidation type="list" allowBlank="1" showInputMessage="1" showErrorMessage="1" sqref="AF65569 KB65570 TX65570 ADT65570 ANP65570 AXL65570 BHH65570 BRD65570 CAZ65570 CKV65570 CUR65570 DEN65570 DOJ65570 DYF65570 EIB65570 ERX65570 FBT65570 FLP65570 FVL65570 GFH65570 GPD65570 GYZ65570 HIV65570 HSR65570 ICN65570 IMJ65570 IWF65570 JGB65570 JPX65570 JZT65570 KJP65570 KTL65570 LDH65570 LND65570 LWZ65570 MGV65570 MQR65570 NAN65570 NKJ65570 NUF65570 OEB65570 ONX65570 OXT65570 PHP65570 PRL65570 QBH65570 QLD65570 QUZ65570 REV65570 ROR65570 RYN65570 SIJ65570 SSF65570 TCB65570 TLX65570 TVT65570 UFP65570 UPL65570 UZH65570 VJD65570 VSZ65570 WCV65570 WMR65570 WWN65570 AF131105 KB131106 TX131106 ADT131106 ANP131106 AXL131106 BHH131106 BRD131106 CAZ131106 CKV131106 CUR131106 DEN131106 DOJ131106 DYF131106 EIB131106 ERX131106 FBT131106 FLP131106 FVL131106 GFH131106 GPD131106 GYZ131106 HIV131106 HSR131106 ICN131106 IMJ131106 IWF131106 JGB131106 JPX131106 JZT131106 KJP131106 KTL131106 LDH131106 LND131106 LWZ131106 MGV131106 MQR131106 NAN131106 NKJ131106 NUF131106 OEB131106 ONX131106 OXT131106 PHP131106 PRL131106 QBH131106 QLD131106 QUZ131106 REV131106 ROR131106 RYN131106 SIJ131106 SSF131106 TCB131106 TLX131106 TVT131106 UFP131106 UPL131106 UZH131106 VJD131106 VSZ131106 WCV131106 WMR131106 WWN131106 AF196641 KB196642 TX196642 ADT196642 ANP196642 AXL196642 BHH196642 BRD196642 CAZ196642 CKV196642 CUR196642 DEN196642 DOJ196642 DYF196642 EIB196642 ERX196642 FBT196642 FLP196642 FVL196642 GFH196642 GPD196642 GYZ196642 HIV196642 HSR196642 ICN196642 IMJ196642 IWF196642 JGB196642 JPX196642 JZT196642 KJP196642 KTL196642 LDH196642 LND196642 LWZ196642 MGV196642 MQR196642 NAN196642 NKJ196642 NUF196642 OEB196642 ONX196642 OXT196642 PHP196642 PRL196642 QBH196642 QLD196642 QUZ196642 REV196642 ROR196642 RYN196642 SIJ196642 SSF196642 TCB196642 TLX196642 TVT196642 UFP196642 UPL196642 UZH196642 VJD196642 VSZ196642 WCV196642 WMR196642 WWN196642 AF262177 KB262178 TX262178 ADT262178 ANP262178 AXL262178 BHH262178 BRD262178 CAZ262178 CKV262178 CUR262178 DEN262178 DOJ262178 DYF262178 EIB262178 ERX262178 FBT262178 FLP262178 FVL262178 GFH262178 GPD262178 GYZ262178 HIV262178 HSR262178 ICN262178 IMJ262178 IWF262178 JGB262178 JPX262178 JZT262178 KJP262178 KTL262178 LDH262178 LND262178 LWZ262178 MGV262178 MQR262178 NAN262178 NKJ262178 NUF262178 OEB262178 ONX262178 OXT262178 PHP262178 PRL262178 QBH262178 QLD262178 QUZ262178 REV262178 ROR262178 RYN262178 SIJ262178 SSF262178 TCB262178 TLX262178 TVT262178 UFP262178 UPL262178 UZH262178 VJD262178 VSZ262178 WCV262178 WMR262178 WWN262178 AF327713 KB327714 TX327714 ADT327714 ANP327714 AXL327714 BHH327714 BRD327714 CAZ327714 CKV327714 CUR327714 DEN327714 DOJ327714 DYF327714 EIB327714 ERX327714 FBT327714 FLP327714 FVL327714 GFH327714 GPD327714 GYZ327714 HIV327714 HSR327714 ICN327714 IMJ327714 IWF327714 JGB327714 JPX327714 JZT327714 KJP327714 KTL327714 LDH327714 LND327714 LWZ327714 MGV327714 MQR327714 NAN327714 NKJ327714 NUF327714 OEB327714 ONX327714 OXT327714 PHP327714 PRL327714 QBH327714 QLD327714 QUZ327714 REV327714 ROR327714 RYN327714 SIJ327714 SSF327714 TCB327714 TLX327714 TVT327714 UFP327714 UPL327714 UZH327714 VJD327714 VSZ327714 WCV327714 WMR327714 WWN327714 AF393249 KB393250 TX393250 ADT393250 ANP393250 AXL393250 BHH393250 BRD393250 CAZ393250 CKV393250 CUR393250 DEN393250 DOJ393250 DYF393250 EIB393250 ERX393250 FBT393250 FLP393250 FVL393250 GFH393250 GPD393250 GYZ393250 HIV393250 HSR393250 ICN393250 IMJ393250 IWF393250 JGB393250 JPX393250 JZT393250 KJP393250 KTL393250 LDH393250 LND393250 LWZ393250 MGV393250 MQR393250 NAN393250 NKJ393250 NUF393250 OEB393250 ONX393250 OXT393250 PHP393250 PRL393250 QBH393250 QLD393250 QUZ393250 REV393250 ROR393250 RYN393250 SIJ393250 SSF393250 TCB393250 TLX393250 TVT393250 UFP393250 UPL393250 UZH393250 VJD393250 VSZ393250 WCV393250 WMR393250 WWN393250 AF458785 KB458786 TX458786 ADT458786 ANP458786 AXL458786 BHH458786 BRD458786 CAZ458786 CKV458786 CUR458786 DEN458786 DOJ458786 DYF458786 EIB458786 ERX458786 FBT458786 FLP458786 FVL458786 GFH458786 GPD458786 GYZ458786 HIV458786 HSR458786 ICN458786 IMJ458786 IWF458786 JGB458786 JPX458786 JZT458786 KJP458786 KTL458786 LDH458786 LND458786 LWZ458786 MGV458786 MQR458786 NAN458786 NKJ458786 NUF458786 OEB458786 ONX458786 OXT458786 PHP458786 PRL458786 QBH458786 QLD458786 QUZ458786 REV458786 ROR458786 RYN458786 SIJ458786 SSF458786 TCB458786 TLX458786 TVT458786 UFP458786 UPL458786 UZH458786 VJD458786 VSZ458786 WCV458786 WMR458786 WWN458786 AF524321 KB524322 TX524322 ADT524322 ANP524322 AXL524322 BHH524322 BRD524322 CAZ524322 CKV524322 CUR524322 DEN524322 DOJ524322 DYF524322 EIB524322 ERX524322 FBT524322 FLP524322 FVL524322 GFH524322 GPD524322 GYZ524322 HIV524322 HSR524322 ICN524322 IMJ524322 IWF524322 JGB524322 JPX524322 JZT524322 KJP524322 KTL524322 LDH524322 LND524322 LWZ524322 MGV524322 MQR524322 NAN524322 NKJ524322 NUF524322 OEB524322 ONX524322 OXT524322 PHP524322 PRL524322 QBH524322 QLD524322 QUZ524322 REV524322 ROR524322 RYN524322 SIJ524322 SSF524322 TCB524322 TLX524322 TVT524322 UFP524322 UPL524322 UZH524322 VJD524322 VSZ524322 WCV524322 WMR524322 WWN524322 AF589857 KB589858 TX589858 ADT589858 ANP589858 AXL589858 BHH589858 BRD589858 CAZ589858 CKV589858 CUR589858 DEN589858 DOJ589858 DYF589858 EIB589858 ERX589858 FBT589858 FLP589858 FVL589858 GFH589858 GPD589858 GYZ589858 HIV589858 HSR589858 ICN589858 IMJ589858 IWF589858 JGB589858 JPX589858 JZT589858 KJP589858 KTL589858 LDH589858 LND589858 LWZ589858 MGV589858 MQR589858 NAN589858 NKJ589858 NUF589858 OEB589858 ONX589858 OXT589858 PHP589858 PRL589858 QBH589858 QLD589858 QUZ589858 REV589858 ROR589858 RYN589858 SIJ589858 SSF589858 TCB589858 TLX589858 TVT589858 UFP589858 UPL589858 UZH589858 VJD589858 VSZ589858 WCV589858 WMR589858 WWN589858 AF655393 KB655394 TX655394 ADT655394 ANP655394 AXL655394 BHH655394 BRD655394 CAZ655394 CKV655394 CUR655394 DEN655394 DOJ655394 DYF655394 EIB655394 ERX655394 FBT655394 FLP655394 FVL655394 GFH655394 GPD655394 GYZ655394 HIV655394 HSR655394 ICN655394 IMJ655394 IWF655394 JGB655394 JPX655394 JZT655394 KJP655394 KTL655394 LDH655394 LND655394 LWZ655394 MGV655394 MQR655394 NAN655394 NKJ655394 NUF655394 OEB655394 ONX655394 OXT655394 PHP655394 PRL655394 QBH655394 QLD655394 QUZ655394 REV655394 ROR655394 RYN655394 SIJ655394 SSF655394 TCB655394 TLX655394 TVT655394 UFP655394 UPL655394 UZH655394 VJD655394 VSZ655394 WCV655394 WMR655394 WWN655394 AF720929 KB720930 TX720930 ADT720930 ANP720930 AXL720930 BHH720930 BRD720930 CAZ720930 CKV720930 CUR720930 DEN720930 DOJ720930 DYF720930 EIB720930 ERX720930 FBT720930 FLP720930 FVL720930 GFH720930 GPD720930 GYZ720930 HIV720930 HSR720930 ICN720930 IMJ720930 IWF720930 JGB720930 JPX720930 JZT720930 KJP720930 KTL720930 LDH720930 LND720930 LWZ720930 MGV720930 MQR720930 NAN720930 NKJ720930 NUF720930 OEB720930 ONX720930 OXT720930 PHP720930 PRL720930 QBH720930 QLD720930 QUZ720930 REV720930 ROR720930 RYN720930 SIJ720930 SSF720930 TCB720930 TLX720930 TVT720930 UFP720930 UPL720930 UZH720930 VJD720930 VSZ720930 WCV720930 WMR720930 WWN720930 AF786465 KB786466 TX786466 ADT786466 ANP786466 AXL786466 BHH786466 BRD786466 CAZ786466 CKV786466 CUR786466 DEN786466 DOJ786466 DYF786466 EIB786466 ERX786466 FBT786466 FLP786466 FVL786466 GFH786466 GPD786466 GYZ786466 HIV786466 HSR786466 ICN786466 IMJ786466 IWF786466 JGB786466 JPX786466 JZT786466 KJP786466 KTL786466 LDH786466 LND786466 LWZ786466 MGV786466 MQR786466 NAN786466 NKJ786466 NUF786466 OEB786466 ONX786466 OXT786466 PHP786466 PRL786466 QBH786466 QLD786466 QUZ786466 REV786466 ROR786466 RYN786466 SIJ786466 SSF786466 TCB786466 TLX786466 TVT786466 UFP786466 UPL786466 UZH786466 VJD786466 VSZ786466 WCV786466 WMR786466 WWN786466 AF852001 KB852002 TX852002 ADT852002 ANP852002 AXL852002 BHH852002 BRD852002 CAZ852002 CKV852002 CUR852002 DEN852002 DOJ852002 DYF852002 EIB852002 ERX852002 FBT852002 FLP852002 FVL852002 GFH852002 GPD852002 GYZ852002 HIV852002 HSR852002 ICN852002 IMJ852002 IWF852002 JGB852002 JPX852002 JZT852002 KJP852002 KTL852002 LDH852002 LND852002 LWZ852002 MGV852002 MQR852002 NAN852002 NKJ852002 NUF852002 OEB852002 ONX852002 OXT852002 PHP852002 PRL852002 QBH852002 QLD852002 QUZ852002 REV852002 ROR852002 RYN852002 SIJ852002 SSF852002 TCB852002 TLX852002 TVT852002 UFP852002 UPL852002 UZH852002 VJD852002 VSZ852002 WCV852002 WMR852002 WWN852002 AF917537 KB917538 TX917538 ADT917538 ANP917538 AXL917538 BHH917538 BRD917538 CAZ917538 CKV917538 CUR917538 DEN917538 DOJ917538 DYF917538 EIB917538 ERX917538 FBT917538 FLP917538 FVL917538 GFH917538 GPD917538 GYZ917538 HIV917538 HSR917538 ICN917538 IMJ917538 IWF917538 JGB917538 JPX917538 JZT917538 KJP917538 KTL917538 LDH917538 LND917538 LWZ917538 MGV917538 MQR917538 NAN917538 NKJ917538 NUF917538 OEB917538 ONX917538 OXT917538 PHP917538 PRL917538 QBH917538 QLD917538 QUZ917538 REV917538 ROR917538 RYN917538 SIJ917538 SSF917538 TCB917538 TLX917538 TVT917538 UFP917538 UPL917538 UZH917538 VJD917538 VSZ917538 WCV917538 WMR917538 WWN917538 AF983073 KB983074 TX983074 ADT983074 ANP983074 AXL983074 BHH983074 BRD983074 CAZ983074 CKV983074 CUR983074 DEN983074 DOJ983074 DYF983074 EIB983074 ERX983074 FBT983074 FLP983074 FVL983074 GFH983074 GPD983074 GYZ983074 HIV983074 HSR983074 ICN983074 IMJ983074 IWF983074 JGB983074 JPX983074 JZT983074 KJP983074 KTL983074 LDH983074 LND983074 LWZ983074 MGV983074 MQR983074 NAN983074 NKJ983074 NUF983074 OEB983074 ONX983074 OXT983074 PHP983074 PRL983074 QBH983074 QLD983074 QUZ983074 REV983074 ROR983074 RYN983074 SIJ983074 SSF983074 TCB983074 TLX983074 TVT983074 UFP983074 UPL983074 UZH983074 VJD983074 VSZ983074 WCV983074 WMR983074 WWN983074 AF22 KB22 TX22 ADT22 ANP22 AXL22 BHH22 BRD22 CAZ22 CKV22 CUR22 DEN22 DOJ22 DYF22 EIB22 ERX22 FBT22 FLP22 FVL22 GFH22 GPD22 GYZ22 HIV22 HSR22 ICN22 IMJ22 IWF22 JGB22 JPX22 JZT22 KJP22 KTL22 LDH22 LND22 LWZ22 MGV22 MQR22 NAN22 NKJ22 NUF22 OEB22 ONX22 OXT22 PHP22 PRL22 QBH22 QLD22 QUZ22 REV22 ROR22 RYN22 SIJ22 SSF22 TCB22 TLX22 TVT22 UFP22 UPL22 UZH22 VJD22 VSZ22 WCV22 WMR22 WWN22 AF65563 KB65564 TX65564 ADT65564 ANP65564 AXL65564 BHH65564 BRD65564 CAZ65564 CKV65564 CUR65564 DEN65564 DOJ65564 DYF65564 EIB65564 ERX65564 FBT65564 FLP65564 FVL65564 GFH65564 GPD65564 GYZ65564 HIV65564 HSR65564 ICN65564 IMJ65564 IWF65564 JGB65564 JPX65564 JZT65564 KJP65564 KTL65564 LDH65564 LND65564 LWZ65564 MGV65564 MQR65564 NAN65564 NKJ65564 NUF65564 OEB65564 ONX65564 OXT65564 PHP65564 PRL65564 QBH65564 QLD65564 QUZ65564 REV65564 ROR65564 RYN65564 SIJ65564 SSF65564 TCB65564 TLX65564 TVT65564 UFP65564 UPL65564 UZH65564 VJD65564 VSZ65564 WCV65564 WMR65564 WWN65564 AF131099 KB131100 TX131100 ADT131100 ANP131100 AXL131100 BHH131100 BRD131100 CAZ131100 CKV131100 CUR131100 DEN131100 DOJ131100 DYF131100 EIB131100 ERX131100 FBT131100 FLP131100 FVL131100 GFH131100 GPD131100 GYZ131100 HIV131100 HSR131100 ICN131100 IMJ131100 IWF131100 JGB131100 JPX131100 JZT131100 KJP131100 KTL131100 LDH131100 LND131100 LWZ131100 MGV131100 MQR131100 NAN131100 NKJ131100 NUF131100 OEB131100 ONX131100 OXT131100 PHP131100 PRL131100 QBH131100 QLD131100 QUZ131100 REV131100 ROR131100 RYN131100 SIJ131100 SSF131100 TCB131100 TLX131100 TVT131100 UFP131100 UPL131100 UZH131100 VJD131100 VSZ131100 WCV131100 WMR131100 WWN131100 AF196635 KB196636 TX196636 ADT196636 ANP196636 AXL196636 BHH196636 BRD196636 CAZ196636 CKV196636 CUR196636 DEN196636 DOJ196636 DYF196636 EIB196636 ERX196636 FBT196636 FLP196636 FVL196636 GFH196636 GPD196636 GYZ196636 HIV196636 HSR196636 ICN196636 IMJ196636 IWF196636 JGB196636 JPX196636 JZT196636 KJP196636 KTL196636 LDH196636 LND196636 LWZ196636 MGV196636 MQR196636 NAN196636 NKJ196636 NUF196636 OEB196636 ONX196636 OXT196636 PHP196636 PRL196636 QBH196636 QLD196636 QUZ196636 REV196636 ROR196636 RYN196636 SIJ196636 SSF196636 TCB196636 TLX196636 TVT196636 UFP196636 UPL196636 UZH196636 VJD196636 VSZ196636 WCV196636 WMR196636 WWN196636 AF262171 KB262172 TX262172 ADT262172 ANP262172 AXL262172 BHH262172 BRD262172 CAZ262172 CKV262172 CUR262172 DEN262172 DOJ262172 DYF262172 EIB262172 ERX262172 FBT262172 FLP262172 FVL262172 GFH262172 GPD262172 GYZ262172 HIV262172 HSR262172 ICN262172 IMJ262172 IWF262172 JGB262172 JPX262172 JZT262172 KJP262172 KTL262172 LDH262172 LND262172 LWZ262172 MGV262172 MQR262172 NAN262172 NKJ262172 NUF262172 OEB262172 ONX262172 OXT262172 PHP262172 PRL262172 QBH262172 QLD262172 QUZ262172 REV262172 ROR262172 RYN262172 SIJ262172 SSF262172 TCB262172 TLX262172 TVT262172 UFP262172 UPL262172 UZH262172 VJD262172 VSZ262172 WCV262172 WMR262172 WWN262172 AF327707 KB327708 TX327708 ADT327708 ANP327708 AXL327708 BHH327708 BRD327708 CAZ327708 CKV327708 CUR327708 DEN327708 DOJ327708 DYF327708 EIB327708 ERX327708 FBT327708 FLP327708 FVL327708 GFH327708 GPD327708 GYZ327708 HIV327708 HSR327708 ICN327708 IMJ327708 IWF327708 JGB327708 JPX327708 JZT327708 KJP327708 KTL327708 LDH327708 LND327708 LWZ327708 MGV327708 MQR327708 NAN327708 NKJ327708 NUF327708 OEB327708 ONX327708 OXT327708 PHP327708 PRL327708 QBH327708 QLD327708 QUZ327708 REV327708 ROR327708 RYN327708 SIJ327708 SSF327708 TCB327708 TLX327708 TVT327708 UFP327708 UPL327708 UZH327708 VJD327708 VSZ327708 WCV327708 WMR327708 WWN327708 AF393243 KB393244 TX393244 ADT393244 ANP393244 AXL393244 BHH393244 BRD393244 CAZ393244 CKV393244 CUR393244 DEN393244 DOJ393244 DYF393244 EIB393244 ERX393244 FBT393244 FLP393244 FVL393244 GFH393244 GPD393244 GYZ393244 HIV393244 HSR393244 ICN393244 IMJ393244 IWF393244 JGB393244 JPX393244 JZT393244 KJP393244 KTL393244 LDH393244 LND393244 LWZ393244 MGV393244 MQR393244 NAN393244 NKJ393244 NUF393244 OEB393244 ONX393244 OXT393244 PHP393244 PRL393244 QBH393244 QLD393244 QUZ393244 REV393244 ROR393244 RYN393244 SIJ393244 SSF393244 TCB393244 TLX393244 TVT393244 UFP393244 UPL393244 UZH393244 VJD393244 VSZ393244 WCV393244 WMR393244 WWN393244 AF458779 KB458780 TX458780 ADT458780 ANP458780 AXL458780 BHH458780 BRD458780 CAZ458780 CKV458780 CUR458780 DEN458780 DOJ458780 DYF458780 EIB458780 ERX458780 FBT458780 FLP458780 FVL458780 GFH458780 GPD458780 GYZ458780 HIV458780 HSR458780 ICN458780 IMJ458780 IWF458780 JGB458780 JPX458780 JZT458780 KJP458780 KTL458780 LDH458780 LND458780 LWZ458780 MGV458780 MQR458780 NAN458780 NKJ458780 NUF458780 OEB458780 ONX458780 OXT458780 PHP458780 PRL458780 QBH458780 QLD458780 QUZ458780 REV458780 ROR458780 RYN458780 SIJ458780 SSF458780 TCB458780 TLX458780 TVT458780 UFP458780 UPL458780 UZH458780 VJD458780 VSZ458780 WCV458780 WMR458780 WWN458780 AF524315 KB524316 TX524316 ADT524316 ANP524316 AXL524316 BHH524316 BRD524316 CAZ524316 CKV524316 CUR524316 DEN524316 DOJ524316 DYF524316 EIB524316 ERX524316 FBT524316 FLP524316 FVL524316 GFH524316 GPD524316 GYZ524316 HIV524316 HSR524316 ICN524316 IMJ524316 IWF524316 JGB524316 JPX524316 JZT524316 KJP524316 KTL524316 LDH524316 LND524316 LWZ524316 MGV524316 MQR524316 NAN524316 NKJ524316 NUF524316 OEB524316 ONX524316 OXT524316 PHP524316 PRL524316 QBH524316 QLD524316 QUZ524316 REV524316 ROR524316 RYN524316 SIJ524316 SSF524316 TCB524316 TLX524316 TVT524316 UFP524316 UPL524316 UZH524316 VJD524316 VSZ524316 WCV524316 WMR524316 WWN524316 AF589851 KB589852 TX589852 ADT589852 ANP589852 AXL589852 BHH589852 BRD589852 CAZ589852 CKV589852 CUR589852 DEN589852 DOJ589852 DYF589852 EIB589852 ERX589852 FBT589852 FLP589852 FVL589852 GFH589852 GPD589852 GYZ589852 HIV589852 HSR589852 ICN589852 IMJ589852 IWF589852 JGB589852 JPX589852 JZT589852 KJP589852 KTL589852 LDH589852 LND589852 LWZ589852 MGV589852 MQR589852 NAN589852 NKJ589852 NUF589852 OEB589852 ONX589852 OXT589852 PHP589852 PRL589852 QBH589852 QLD589852 QUZ589852 REV589852 ROR589852 RYN589852 SIJ589852 SSF589852 TCB589852 TLX589852 TVT589852 UFP589852 UPL589852 UZH589852 VJD589852 VSZ589852 WCV589852 WMR589852 WWN589852 AF655387 KB655388 TX655388 ADT655388 ANP655388 AXL655388 BHH655388 BRD655388 CAZ655388 CKV655388 CUR655388 DEN655388 DOJ655388 DYF655388 EIB655388 ERX655388 FBT655388 FLP655388 FVL655388 GFH655388 GPD655388 GYZ655388 HIV655388 HSR655388 ICN655388 IMJ655388 IWF655388 JGB655388 JPX655388 JZT655388 KJP655388 KTL655388 LDH655388 LND655388 LWZ655388 MGV655388 MQR655388 NAN655388 NKJ655388 NUF655388 OEB655388 ONX655388 OXT655388 PHP655388 PRL655388 QBH655388 QLD655388 QUZ655388 REV655388 ROR655388 RYN655388 SIJ655388 SSF655388 TCB655388 TLX655388 TVT655388 UFP655388 UPL655388 UZH655388 VJD655388 VSZ655388 WCV655388 WMR655388 WWN655388 AF720923 KB720924 TX720924 ADT720924 ANP720924 AXL720924 BHH720924 BRD720924 CAZ720924 CKV720924 CUR720924 DEN720924 DOJ720924 DYF720924 EIB720924 ERX720924 FBT720924 FLP720924 FVL720924 GFH720924 GPD720924 GYZ720924 HIV720924 HSR720924 ICN720924 IMJ720924 IWF720924 JGB720924 JPX720924 JZT720924 KJP720924 KTL720924 LDH720924 LND720924 LWZ720924 MGV720924 MQR720924 NAN720924 NKJ720924 NUF720924 OEB720924 ONX720924 OXT720924 PHP720924 PRL720924 QBH720924 QLD720924 QUZ720924 REV720924 ROR720924 RYN720924 SIJ720924 SSF720924 TCB720924 TLX720924 TVT720924 UFP720924 UPL720924 UZH720924 VJD720924 VSZ720924 WCV720924 WMR720924 WWN720924 AF786459 KB786460 TX786460 ADT786460 ANP786460 AXL786460 BHH786460 BRD786460 CAZ786460 CKV786460 CUR786460 DEN786460 DOJ786460 DYF786460 EIB786460 ERX786460 FBT786460 FLP786460 FVL786460 GFH786460 GPD786460 GYZ786460 HIV786460 HSR786460 ICN786460 IMJ786460 IWF786460 JGB786460 JPX786460 JZT786460 KJP786460 KTL786460 LDH786460 LND786460 LWZ786460 MGV786460 MQR786460 NAN786460 NKJ786460 NUF786460 OEB786460 ONX786460 OXT786460 PHP786460 PRL786460 QBH786460 QLD786460 QUZ786460 REV786460 ROR786460 RYN786460 SIJ786460 SSF786460 TCB786460 TLX786460 TVT786460 UFP786460 UPL786460 UZH786460 VJD786460 VSZ786460 WCV786460 WMR786460 WWN786460 AF851995 KB851996 TX851996 ADT851996 ANP851996 AXL851996 BHH851996 BRD851996 CAZ851996 CKV851996 CUR851996 DEN851996 DOJ851996 DYF851996 EIB851996 ERX851996 FBT851996 FLP851996 FVL851996 GFH851996 GPD851996 GYZ851996 HIV851996 HSR851996 ICN851996 IMJ851996 IWF851996 JGB851996 JPX851996 JZT851996 KJP851996 KTL851996 LDH851996 LND851996 LWZ851996 MGV851996 MQR851996 NAN851996 NKJ851996 NUF851996 OEB851996 ONX851996 OXT851996 PHP851996 PRL851996 QBH851996 QLD851996 QUZ851996 REV851996 ROR851996 RYN851996 SIJ851996 SSF851996 TCB851996 TLX851996 TVT851996 UFP851996 UPL851996 UZH851996 VJD851996 VSZ851996 WCV851996 WMR851996 WWN851996 AF917531 KB917532 TX917532 ADT917532 ANP917532 AXL917532 BHH917532 BRD917532 CAZ917532 CKV917532 CUR917532 DEN917532 DOJ917532 DYF917532 EIB917532 ERX917532 FBT917532 FLP917532 FVL917532 GFH917532 GPD917532 GYZ917532 HIV917532 HSR917532 ICN917532 IMJ917532 IWF917532 JGB917532 JPX917532 JZT917532 KJP917532 KTL917532 LDH917532 LND917532 LWZ917532 MGV917532 MQR917532 NAN917532 NKJ917532 NUF917532 OEB917532 ONX917532 OXT917532 PHP917532 PRL917532 QBH917532 QLD917532 QUZ917532 REV917532 ROR917532 RYN917532 SIJ917532 SSF917532 TCB917532 TLX917532 TVT917532 UFP917532 UPL917532 UZH917532 VJD917532 VSZ917532 WCV917532 WMR917532 WWN917532 AF983067 KB983068 TX983068 ADT983068 ANP983068 AXL983068 BHH983068 BRD983068 CAZ983068 CKV983068 CUR983068 DEN983068 DOJ983068 DYF983068 EIB983068 ERX983068 FBT983068 FLP983068 FVL983068 GFH983068 GPD983068 GYZ983068 HIV983068 HSR983068 ICN983068 IMJ983068 IWF983068 JGB983068 JPX983068 JZT983068 KJP983068 KTL983068 LDH983068 LND983068 LWZ983068 MGV983068 MQR983068 NAN983068 NKJ983068 NUF983068 OEB983068 ONX983068 OXT983068 PHP983068 PRL983068 QBH983068 QLD983068 QUZ983068 REV983068 ROR983068 RYN983068 SIJ983068 SSF983068 TCB983068 TLX983068 TVT983068 UFP983068 UPL983068 UZH983068 VJD983068 VSZ983068 WCV983068 WMR983068 WWN983068" xr:uid="{8E8F365A-5B22-418B-888B-15CBB1F5D6CE}">
      <formula1>"現金等による立替払い,法人カード(個人決裁型）"</formula1>
    </dataValidation>
    <dataValidation imeMode="halfAlpha" allowBlank="1" showInputMessage="1" showErrorMessage="1" sqref="F65564:L65564 JB65565:JH65565 SX65565:TD65565 ACT65565:ACZ65565 AMP65565:AMV65565 AWL65565:AWR65565 BGH65565:BGN65565 BQD65565:BQJ65565 BZZ65565:CAF65565 CJV65565:CKB65565 CTR65565:CTX65565 DDN65565:DDT65565 DNJ65565:DNP65565 DXF65565:DXL65565 EHB65565:EHH65565 EQX65565:ERD65565 FAT65565:FAZ65565 FKP65565:FKV65565 FUL65565:FUR65565 GEH65565:GEN65565 GOD65565:GOJ65565 GXZ65565:GYF65565 HHV65565:HIB65565 HRR65565:HRX65565 IBN65565:IBT65565 ILJ65565:ILP65565 IVF65565:IVL65565 JFB65565:JFH65565 JOX65565:JPD65565 JYT65565:JYZ65565 KIP65565:KIV65565 KSL65565:KSR65565 LCH65565:LCN65565 LMD65565:LMJ65565 LVZ65565:LWF65565 MFV65565:MGB65565 MPR65565:MPX65565 MZN65565:MZT65565 NJJ65565:NJP65565 NTF65565:NTL65565 ODB65565:ODH65565 OMX65565:OND65565 OWT65565:OWZ65565 PGP65565:PGV65565 PQL65565:PQR65565 QAH65565:QAN65565 QKD65565:QKJ65565 QTZ65565:QUF65565 RDV65565:REB65565 RNR65565:RNX65565 RXN65565:RXT65565 SHJ65565:SHP65565 SRF65565:SRL65565 TBB65565:TBH65565 TKX65565:TLD65565 TUT65565:TUZ65565 UEP65565:UEV65565 UOL65565:UOR65565 UYH65565:UYN65565 VID65565:VIJ65565 VRZ65565:VSF65565 WBV65565:WCB65565 WLR65565:WLX65565 WVN65565:WVT65565 F131100:L131100 JB131101:JH131101 SX131101:TD131101 ACT131101:ACZ131101 AMP131101:AMV131101 AWL131101:AWR131101 BGH131101:BGN131101 BQD131101:BQJ131101 BZZ131101:CAF131101 CJV131101:CKB131101 CTR131101:CTX131101 DDN131101:DDT131101 DNJ131101:DNP131101 DXF131101:DXL131101 EHB131101:EHH131101 EQX131101:ERD131101 FAT131101:FAZ131101 FKP131101:FKV131101 FUL131101:FUR131101 GEH131101:GEN131101 GOD131101:GOJ131101 GXZ131101:GYF131101 HHV131101:HIB131101 HRR131101:HRX131101 IBN131101:IBT131101 ILJ131101:ILP131101 IVF131101:IVL131101 JFB131101:JFH131101 JOX131101:JPD131101 JYT131101:JYZ131101 KIP131101:KIV131101 KSL131101:KSR131101 LCH131101:LCN131101 LMD131101:LMJ131101 LVZ131101:LWF131101 MFV131101:MGB131101 MPR131101:MPX131101 MZN131101:MZT131101 NJJ131101:NJP131101 NTF131101:NTL131101 ODB131101:ODH131101 OMX131101:OND131101 OWT131101:OWZ131101 PGP131101:PGV131101 PQL131101:PQR131101 QAH131101:QAN131101 QKD131101:QKJ131101 QTZ131101:QUF131101 RDV131101:REB131101 RNR131101:RNX131101 RXN131101:RXT131101 SHJ131101:SHP131101 SRF131101:SRL131101 TBB131101:TBH131101 TKX131101:TLD131101 TUT131101:TUZ131101 UEP131101:UEV131101 UOL131101:UOR131101 UYH131101:UYN131101 VID131101:VIJ131101 VRZ131101:VSF131101 WBV131101:WCB131101 WLR131101:WLX131101 WVN131101:WVT131101 F196636:L196636 JB196637:JH196637 SX196637:TD196637 ACT196637:ACZ196637 AMP196637:AMV196637 AWL196637:AWR196637 BGH196637:BGN196637 BQD196637:BQJ196637 BZZ196637:CAF196637 CJV196637:CKB196637 CTR196637:CTX196637 DDN196637:DDT196637 DNJ196637:DNP196637 DXF196637:DXL196637 EHB196637:EHH196637 EQX196637:ERD196637 FAT196637:FAZ196637 FKP196637:FKV196637 FUL196637:FUR196637 GEH196637:GEN196637 GOD196637:GOJ196637 GXZ196637:GYF196637 HHV196637:HIB196637 HRR196637:HRX196637 IBN196637:IBT196637 ILJ196637:ILP196637 IVF196637:IVL196637 JFB196637:JFH196637 JOX196637:JPD196637 JYT196637:JYZ196637 KIP196637:KIV196637 KSL196637:KSR196637 LCH196637:LCN196637 LMD196637:LMJ196637 LVZ196637:LWF196637 MFV196637:MGB196637 MPR196637:MPX196637 MZN196637:MZT196637 NJJ196637:NJP196637 NTF196637:NTL196637 ODB196637:ODH196637 OMX196637:OND196637 OWT196637:OWZ196637 PGP196637:PGV196637 PQL196637:PQR196637 QAH196637:QAN196637 QKD196637:QKJ196637 QTZ196637:QUF196637 RDV196637:REB196637 RNR196637:RNX196637 RXN196637:RXT196637 SHJ196637:SHP196637 SRF196637:SRL196637 TBB196637:TBH196637 TKX196637:TLD196637 TUT196637:TUZ196637 UEP196637:UEV196637 UOL196637:UOR196637 UYH196637:UYN196637 VID196637:VIJ196637 VRZ196637:VSF196637 WBV196637:WCB196637 WLR196637:WLX196637 WVN196637:WVT196637 F262172:L262172 JB262173:JH262173 SX262173:TD262173 ACT262173:ACZ262173 AMP262173:AMV262173 AWL262173:AWR262173 BGH262173:BGN262173 BQD262173:BQJ262173 BZZ262173:CAF262173 CJV262173:CKB262173 CTR262173:CTX262173 DDN262173:DDT262173 DNJ262173:DNP262173 DXF262173:DXL262173 EHB262173:EHH262173 EQX262173:ERD262173 FAT262173:FAZ262173 FKP262173:FKV262173 FUL262173:FUR262173 GEH262173:GEN262173 GOD262173:GOJ262173 GXZ262173:GYF262173 HHV262173:HIB262173 HRR262173:HRX262173 IBN262173:IBT262173 ILJ262173:ILP262173 IVF262173:IVL262173 JFB262173:JFH262173 JOX262173:JPD262173 JYT262173:JYZ262173 KIP262173:KIV262173 KSL262173:KSR262173 LCH262173:LCN262173 LMD262173:LMJ262173 LVZ262173:LWF262173 MFV262173:MGB262173 MPR262173:MPX262173 MZN262173:MZT262173 NJJ262173:NJP262173 NTF262173:NTL262173 ODB262173:ODH262173 OMX262173:OND262173 OWT262173:OWZ262173 PGP262173:PGV262173 PQL262173:PQR262173 QAH262173:QAN262173 QKD262173:QKJ262173 QTZ262173:QUF262173 RDV262173:REB262173 RNR262173:RNX262173 RXN262173:RXT262173 SHJ262173:SHP262173 SRF262173:SRL262173 TBB262173:TBH262173 TKX262173:TLD262173 TUT262173:TUZ262173 UEP262173:UEV262173 UOL262173:UOR262173 UYH262173:UYN262173 VID262173:VIJ262173 VRZ262173:VSF262173 WBV262173:WCB262173 WLR262173:WLX262173 WVN262173:WVT262173 F327708:L327708 JB327709:JH327709 SX327709:TD327709 ACT327709:ACZ327709 AMP327709:AMV327709 AWL327709:AWR327709 BGH327709:BGN327709 BQD327709:BQJ327709 BZZ327709:CAF327709 CJV327709:CKB327709 CTR327709:CTX327709 DDN327709:DDT327709 DNJ327709:DNP327709 DXF327709:DXL327709 EHB327709:EHH327709 EQX327709:ERD327709 FAT327709:FAZ327709 FKP327709:FKV327709 FUL327709:FUR327709 GEH327709:GEN327709 GOD327709:GOJ327709 GXZ327709:GYF327709 HHV327709:HIB327709 HRR327709:HRX327709 IBN327709:IBT327709 ILJ327709:ILP327709 IVF327709:IVL327709 JFB327709:JFH327709 JOX327709:JPD327709 JYT327709:JYZ327709 KIP327709:KIV327709 KSL327709:KSR327709 LCH327709:LCN327709 LMD327709:LMJ327709 LVZ327709:LWF327709 MFV327709:MGB327709 MPR327709:MPX327709 MZN327709:MZT327709 NJJ327709:NJP327709 NTF327709:NTL327709 ODB327709:ODH327709 OMX327709:OND327709 OWT327709:OWZ327709 PGP327709:PGV327709 PQL327709:PQR327709 QAH327709:QAN327709 QKD327709:QKJ327709 QTZ327709:QUF327709 RDV327709:REB327709 RNR327709:RNX327709 RXN327709:RXT327709 SHJ327709:SHP327709 SRF327709:SRL327709 TBB327709:TBH327709 TKX327709:TLD327709 TUT327709:TUZ327709 UEP327709:UEV327709 UOL327709:UOR327709 UYH327709:UYN327709 VID327709:VIJ327709 VRZ327709:VSF327709 WBV327709:WCB327709 WLR327709:WLX327709 WVN327709:WVT327709 F393244:L393244 JB393245:JH393245 SX393245:TD393245 ACT393245:ACZ393245 AMP393245:AMV393245 AWL393245:AWR393245 BGH393245:BGN393245 BQD393245:BQJ393245 BZZ393245:CAF393245 CJV393245:CKB393245 CTR393245:CTX393245 DDN393245:DDT393245 DNJ393245:DNP393245 DXF393245:DXL393245 EHB393245:EHH393245 EQX393245:ERD393245 FAT393245:FAZ393245 FKP393245:FKV393245 FUL393245:FUR393245 GEH393245:GEN393245 GOD393245:GOJ393245 GXZ393245:GYF393245 HHV393245:HIB393245 HRR393245:HRX393245 IBN393245:IBT393245 ILJ393245:ILP393245 IVF393245:IVL393245 JFB393245:JFH393245 JOX393245:JPD393245 JYT393245:JYZ393245 KIP393245:KIV393245 KSL393245:KSR393245 LCH393245:LCN393245 LMD393245:LMJ393245 LVZ393245:LWF393245 MFV393245:MGB393245 MPR393245:MPX393245 MZN393245:MZT393245 NJJ393245:NJP393245 NTF393245:NTL393245 ODB393245:ODH393245 OMX393245:OND393245 OWT393245:OWZ393245 PGP393245:PGV393245 PQL393245:PQR393245 QAH393245:QAN393245 QKD393245:QKJ393245 QTZ393245:QUF393245 RDV393245:REB393245 RNR393245:RNX393245 RXN393245:RXT393245 SHJ393245:SHP393245 SRF393245:SRL393245 TBB393245:TBH393245 TKX393245:TLD393245 TUT393245:TUZ393245 UEP393245:UEV393245 UOL393245:UOR393245 UYH393245:UYN393245 VID393245:VIJ393245 VRZ393245:VSF393245 WBV393245:WCB393245 WLR393245:WLX393245 WVN393245:WVT393245 F458780:L458780 JB458781:JH458781 SX458781:TD458781 ACT458781:ACZ458781 AMP458781:AMV458781 AWL458781:AWR458781 BGH458781:BGN458781 BQD458781:BQJ458781 BZZ458781:CAF458781 CJV458781:CKB458781 CTR458781:CTX458781 DDN458781:DDT458781 DNJ458781:DNP458781 DXF458781:DXL458781 EHB458781:EHH458781 EQX458781:ERD458781 FAT458781:FAZ458781 FKP458781:FKV458781 FUL458781:FUR458781 GEH458781:GEN458781 GOD458781:GOJ458781 GXZ458781:GYF458781 HHV458781:HIB458781 HRR458781:HRX458781 IBN458781:IBT458781 ILJ458781:ILP458781 IVF458781:IVL458781 JFB458781:JFH458781 JOX458781:JPD458781 JYT458781:JYZ458781 KIP458781:KIV458781 KSL458781:KSR458781 LCH458781:LCN458781 LMD458781:LMJ458781 LVZ458781:LWF458781 MFV458781:MGB458781 MPR458781:MPX458781 MZN458781:MZT458781 NJJ458781:NJP458781 NTF458781:NTL458781 ODB458781:ODH458781 OMX458781:OND458781 OWT458781:OWZ458781 PGP458781:PGV458781 PQL458781:PQR458781 QAH458781:QAN458781 QKD458781:QKJ458781 QTZ458781:QUF458781 RDV458781:REB458781 RNR458781:RNX458781 RXN458781:RXT458781 SHJ458781:SHP458781 SRF458781:SRL458781 TBB458781:TBH458781 TKX458781:TLD458781 TUT458781:TUZ458781 UEP458781:UEV458781 UOL458781:UOR458781 UYH458781:UYN458781 VID458781:VIJ458781 VRZ458781:VSF458781 WBV458781:WCB458781 WLR458781:WLX458781 WVN458781:WVT458781 F524316:L524316 JB524317:JH524317 SX524317:TD524317 ACT524317:ACZ524317 AMP524317:AMV524317 AWL524317:AWR524317 BGH524317:BGN524317 BQD524317:BQJ524317 BZZ524317:CAF524317 CJV524317:CKB524317 CTR524317:CTX524317 DDN524317:DDT524317 DNJ524317:DNP524317 DXF524317:DXL524317 EHB524317:EHH524317 EQX524317:ERD524317 FAT524317:FAZ524317 FKP524317:FKV524317 FUL524317:FUR524317 GEH524317:GEN524317 GOD524317:GOJ524317 GXZ524317:GYF524317 HHV524317:HIB524317 HRR524317:HRX524317 IBN524317:IBT524317 ILJ524317:ILP524317 IVF524317:IVL524317 JFB524317:JFH524317 JOX524317:JPD524317 JYT524317:JYZ524317 KIP524317:KIV524317 KSL524317:KSR524317 LCH524317:LCN524317 LMD524317:LMJ524317 LVZ524317:LWF524317 MFV524317:MGB524317 MPR524317:MPX524317 MZN524317:MZT524317 NJJ524317:NJP524317 NTF524317:NTL524317 ODB524317:ODH524317 OMX524317:OND524317 OWT524317:OWZ524317 PGP524317:PGV524317 PQL524317:PQR524317 QAH524317:QAN524317 QKD524317:QKJ524317 QTZ524317:QUF524317 RDV524317:REB524317 RNR524317:RNX524317 RXN524317:RXT524317 SHJ524317:SHP524317 SRF524317:SRL524317 TBB524317:TBH524317 TKX524317:TLD524317 TUT524317:TUZ524317 UEP524317:UEV524317 UOL524317:UOR524317 UYH524317:UYN524317 VID524317:VIJ524317 VRZ524317:VSF524317 WBV524317:WCB524317 WLR524317:WLX524317 WVN524317:WVT524317 F589852:L589852 JB589853:JH589853 SX589853:TD589853 ACT589853:ACZ589853 AMP589853:AMV589853 AWL589853:AWR589853 BGH589853:BGN589853 BQD589853:BQJ589853 BZZ589853:CAF589853 CJV589853:CKB589853 CTR589853:CTX589853 DDN589853:DDT589853 DNJ589853:DNP589853 DXF589853:DXL589853 EHB589853:EHH589853 EQX589853:ERD589853 FAT589853:FAZ589853 FKP589853:FKV589853 FUL589853:FUR589853 GEH589853:GEN589853 GOD589853:GOJ589853 GXZ589853:GYF589853 HHV589853:HIB589853 HRR589853:HRX589853 IBN589853:IBT589853 ILJ589853:ILP589853 IVF589853:IVL589853 JFB589853:JFH589853 JOX589853:JPD589853 JYT589853:JYZ589853 KIP589853:KIV589853 KSL589853:KSR589853 LCH589853:LCN589853 LMD589853:LMJ589853 LVZ589853:LWF589853 MFV589853:MGB589853 MPR589853:MPX589853 MZN589853:MZT589853 NJJ589853:NJP589853 NTF589853:NTL589853 ODB589853:ODH589853 OMX589853:OND589853 OWT589853:OWZ589853 PGP589853:PGV589853 PQL589853:PQR589853 QAH589853:QAN589853 QKD589853:QKJ589853 QTZ589853:QUF589853 RDV589853:REB589853 RNR589853:RNX589853 RXN589853:RXT589853 SHJ589853:SHP589853 SRF589853:SRL589853 TBB589853:TBH589853 TKX589853:TLD589853 TUT589853:TUZ589853 UEP589853:UEV589853 UOL589853:UOR589853 UYH589853:UYN589853 VID589853:VIJ589853 VRZ589853:VSF589853 WBV589853:WCB589853 WLR589853:WLX589853 WVN589853:WVT589853 F655388:L655388 JB655389:JH655389 SX655389:TD655389 ACT655389:ACZ655389 AMP655389:AMV655389 AWL655389:AWR655389 BGH655389:BGN655389 BQD655389:BQJ655389 BZZ655389:CAF655389 CJV655389:CKB655389 CTR655389:CTX655389 DDN655389:DDT655389 DNJ655389:DNP655389 DXF655389:DXL655389 EHB655389:EHH655389 EQX655389:ERD655389 FAT655389:FAZ655389 FKP655389:FKV655389 FUL655389:FUR655389 GEH655389:GEN655389 GOD655389:GOJ655389 GXZ655389:GYF655389 HHV655389:HIB655389 HRR655389:HRX655389 IBN655389:IBT655389 ILJ655389:ILP655389 IVF655389:IVL655389 JFB655389:JFH655389 JOX655389:JPD655389 JYT655389:JYZ655389 KIP655389:KIV655389 KSL655389:KSR655389 LCH655389:LCN655389 LMD655389:LMJ655389 LVZ655389:LWF655389 MFV655389:MGB655389 MPR655389:MPX655389 MZN655389:MZT655389 NJJ655389:NJP655389 NTF655389:NTL655389 ODB655389:ODH655389 OMX655389:OND655389 OWT655389:OWZ655389 PGP655389:PGV655389 PQL655389:PQR655389 QAH655389:QAN655389 QKD655389:QKJ655389 QTZ655389:QUF655389 RDV655389:REB655389 RNR655389:RNX655389 RXN655389:RXT655389 SHJ655389:SHP655389 SRF655389:SRL655389 TBB655389:TBH655389 TKX655389:TLD655389 TUT655389:TUZ655389 UEP655389:UEV655389 UOL655389:UOR655389 UYH655389:UYN655389 VID655389:VIJ655389 VRZ655389:VSF655389 WBV655389:WCB655389 WLR655389:WLX655389 WVN655389:WVT655389 F720924:L720924 JB720925:JH720925 SX720925:TD720925 ACT720925:ACZ720925 AMP720925:AMV720925 AWL720925:AWR720925 BGH720925:BGN720925 BQD720925:BQJ720925 BZZ720925:CAF720925 CJV720925:CKB720925 CTR720925:CTX720925 DDN720925:DDT720925 DNJ720925:DNP720925 DXF720925:DXL720925 EHB720925:EHH720925 EQX720925:ERD720925 FAT720925:FAZ720925 FKP720925:FKV720925 FUL720925:FUR720925 GEH720925:GEN720925 GOD720925:GOJ720925 GXZ720925:GYF720925 HHV720925:HIB720925 HRR720925:HRX720925 IBN720925:IBT720925 ILJ720925:ILP720925 IVF720925:IVL720925 JFB720925:JFH720925 JOX720925:JPD720925 JYT720925:JYZ720925 KIP720925:KIV720925 KSL720925:KSR720925 LCH720925:LCN720925 LMD720925:LMJ720925 LVZ720925:LWF720925 MFV720925:MGB720925 MPR720925:MPX720925 MZN720925:MZT720925 NJJ720925:NJP720925 NTF720925:NTL720925 ODB720925:ODH720925 OMX720925:OND720925 OWT720925:OWZ720925 PGP720925:PGV720925 PQL720925:PQR720925 QAH720925:QAN720925 QKD720925:QKJ720925 QTZ720925:QUF720925 RDV720925:REB720925 RNR720925:RNX720925 RXN720925:RXT720925 SHJ720925:SHP720925 SRF720925:SRL720925 TBB720925:TBH720925 TKX720925:TLD720925 TUT720925:TUZ720925 UEP720925:UEV720925 UOL720925:UOR720925 UYH720925:UYN720925 VID720925:VIJ720925 VRZ720925:VSF720925 WBV720925:WCB720925 WLR720925:WLX720925 WVN720925:WVT720925 F786460:L786460 JB786461:JH786461 SX786461:TD786461 ACT786461:ACZ786461 AMP786461:AMV786461 AWL786461:AWR786461 BGH786461:BGN786461 BQD786461:BQJ786461 BZZ786461:CAF786461 CJV786461:CKB786461 CTR786461:CTX786461 DDN786461:DDT786461 DNJ786461:DNP786461 DXF786461:DXL786461 EHB786461:EHH786461 EQX786461:ERD786461 FAT786461:FAZ786461 FKP786461:FKV786461 FUL786461:FUR786461 GEH786461:GEN786461 GOD786461:GOJ786461 GXZ786461:GYF786461 HHV786461:HIB786461 HRR786461:HRX786461 IBN786461:IBT786461 ILJ786461:ILP786461 IVF786461:IVL786461 JFB786461:JFH786461 JOX786461:JPD786461 JYT786461:JYZ786461 KIP786461:KIV786461 KSL786461:KSR786461 LCH786461:LCN786461 LMD786461:LMJ786461 LVZ786461:LWF786461 MFV786461:MGB786461 MPR786461:MPX786461 MZN786461:MZT786461 NJJ786461:NJP786461 NTF786461:NTL786461 ODB786461:ODH786461 OMX786461:OND786461 OWT786461:OWZ786461 PGP786461:PGV786461 PQL786461:PQR786461 QAH786461:QAN786461 QKD786461:QKJ786461 QTZ786461:QUF786461 RDV786461:REB786461 RNR786461:RNX786461 RXN786461:RXT786461 SHJ786461:SHP786461 SRF786461:SRL786461 TBB786461:TBH786461 TKX786461:TLD786461 TUT786461:TUZ786461 UEP786461:UEV786461 UOL786461:UOR786461 UYH786461:UYN786461 VID786461:VIJ786461 VRZ786461:VSF786461 WBV786461:WCB786461 WLR786461:WLX786461 WVN786461:WVT786461 F851996:L851996 JB851997:JH851997 SX851997:TD851997 ACT851997:ACZ851997 AMP851997:AMV851997 AWL851997:AWR851997 BGH851997:BGN851997 BQD851997:BQJ851997 BZZ851997:CAF851997 CJV851997:CKB851997 CTR851997:CTX851997 DDN851997:DDT851997 DNJ851997:DNP851997 DXF851997:DXL851997 EHB851997:EHH851997 EQX851997:ERD851997 FAT851997:FAZ851997 FKP851997:FKV851997 FUL851997:FUR851997 GEH851997:GEN851997 GOD851997:GOJ851997 GXZ851997:GYF851997 HHV851997:HIB851997 HRR851997:HRX851997 IBN851997:IBT851997 ILJ851997:ILP851997 IVF851997:IVL851997 JFB851997:JFH851997 JOX851997:JPD851997 JYT851997:JYZ851997 KIP851997:KIV851997 KSL851997:KSR851997 LCH851997:LCN851997 LMD851997:LMJ851997 LVZ851997:LWF851997 MFV851997:MGB851997 MPR851997:MPX851997 MZN851997:MZT851997 NJJ851997:NJP851997 NTF851997:NTL851997 ODB851997:ODH851997 OMX851997:OND851997 OWT851997:OWZ851997 PGP851997:PGV851997 PQL851997:PQR851997 QAH851997:QAN851997 QKD851997:QKJ851997 QTZ851997:QUF851997 RDV851997:REB851997 RNR851997:RNX851997 RXN851997:RXT851997 SHJ851997:SHP851997 SRF851997:SRL851997 TBB851997:TBH851997 TKX851997:TLD851997 TUT851997:TUZ851997 UEP851997:UEV851997 UOL851997:UOR851997 UYH851997:UYN851997 VID851997:VIJ851997 VRZ851997:VSF851997 WBV851997:WCB851997 WLR851997:WLX851997 WVN851997:WVT851997 F917532:L917532 JB917533:JH917533 SX917533:TD917533 ACT917533:ACZ917533 AMP917533:AMV917533 AWL917533:AWR917533 BGH917533:BGN917533 BQD917533:BQJ917533 BZZ917533:CAF917533 CJV917533:CKB917533 CTR917533:CTX917533 DDN917533:DDT917533 DNJ917533:DNP917533 DXF917533:DXL917533 EHB917533:EHH917533 EQX917533:ERD917533 FAT917533:FAZ917533 FKP917533:FKV917533 FUL917533:FUR917533 GEH917533:GEN917533 GOD917533:GOJ917533 GXZ917533:GYF917533 HHV917533:HIB917533 HRR917533:HRX917533 IBN917533:IBT917533 ILJ917533:ILP917533 IVF917533:IVL917533 JFB917533:JFH917533 JOX917533:JPD917533 JYT917533:JYZ917533 KIP917533:KIV917533 KSL917533:KSR917533 LCH917533:LCN917533 LMD917533:LMJ917533 LVZ917533:LWF917533 MFV917533:MGB917533 MPR917533:MPX917533 MZN917533:MZT917533 NJJ917533:NJP917533 NTF917533:NTL917533 ODB917533:ODH917533 OMX917533:OND917533 OWT917533:OWZ917533 PGP917533:PGV917533 PQL917533:PQR917533 QAH917533:QAN917533 QKD917533:QKJ917533 QTZ917533:QUF917533 RDV917533:REB917533 RNR917533:RNX917533 RXN917533:RXT917533 SHJ917533:SHP917533 SRF917533:SRL917533 TBB917533:TBH917533 TKX917533:TLD917533 TUT917533:TUZ917533 UEP917533:UEV917533 UOL917533:UOR917533 UYH917533:UYN917533 VID917533:VIJ917533 VRZ917533:VSF917533 WBV917533:WCB917533 WLR917533:WLX917533 WVN917533:WVT917533 F983068:L983068 JB983069:JH983069 SX983069:TD983069 ACT983069:ACZ983069 AMP983069:AMV983069 AWL983069:AWR983069 BGH983069:BGN983069 BQD983069:BQJ983069 BZZ983069:CAF983069 CJV983069:CKB983069 CTR983069:CTX983069 DDN983069:DDT983069 DNJ983069:DNP983069 DXF983069:DXL983069 EHB983069:EHH983069 EQX983069:ERD983069 FAT983069:FAZ983069 FKP983069:FKV983069 FUL983069:FUR983069 GEH983069:GEN983069 GOD983069:GOJ983069 GXZ983069:GYF983069 HHV983069:HIB983069 HRR983069:HRX983069 IBN983069:IBT983069 ILJ983069:ILP983069 IVF983069:IVL983069 JFB983069:JFH983069 JOX983069:JPD983069 JYT983069:JYZ983069 KIP983069:KIV983069 KSL983069:KSR983069 LCH983069:LCN983069 LMD983069:LMJ983069 LVZ983069:LWF983069 MFV983069:MGB983069 MPR983069:MPX983069 MZN983069:MZT983069 NJJ983069:NJP983069 NTF983069:NTL983069 ODB983069:ODH983069 OMX983069:OND983069 OWT983069:OWZ983069 PGP983069:PGV983069 PQL983069:PQR983069 QAH983069:QAN983069 QKD983069:QKJ983069 QTZ983069:QUF983069 RDV983069:REB983069 RNR983069:RNX983069 RXN983069:RXT983069 SHJ983069:SHP983069 SRF983069:SRL983069 TBB983069:TBH983069 TKX983069:TLD983069 TUT983069:TUZ983069 UEP983069:UEV983069 UOL983069:UOR983069 UYH983069:UYN983069 VID983069:VIJ983069 VRZ983069:VSF983069 WBV983069:WCB983069 WLR983069:WLX983069 WVN983069:WVT983069 A65545 IW65546 SS65546 ACO65546 AMK65546 AWG65546 BGC65546 BPY65546 BZU65546 CJQ65546 CTM65546 DDI65546 DNE65546 DXA65546 EGW65546 EQS65546 FAO65546 FKK65546 FUG65546 GEC65546 GNY65546 GXU65546 HHQ65546 HRM65546 IBI65546 ILE65546 IVA65546 JEW65546 JOS65546 JYO65546 KIK65546 KSG65546 LCC65546 LLY65546 LVU65546 MFQ65546 MPM65546 MZI65546 NJE65546 NTA65546 OCW65546 OMS65546 OWO65546 PGK65546 PQG65546 QAC65546 QJY65546 QTU65546 RDQ65546 RNM65546 RXI65546 SHE65546 SRA65546 TAW65546 TKS65546 TUO65546 UEK65546 UOG65546 UYC65546 VHY65546 VRU65546 WBQ65546 WLM65546 WVI65546 A131081 IW131082 SS131082 ACO131082 AMK131082 AWG131082 BGC131082 BPY131082 BZU131082 CJQ131082 CTM131082 DDI131082 DNE131082 DXA131082 EGW131082 EQS131082 FAO131082 FKK131082 FUG131082 GEC131082 GNY131082 GXU131082 HHQ131082 HRM131082 IBI131082 ILE131082 IVA131082 JEW131082 JOS131082 JYO131082 KIK131082 KSG131082 LCC131082 LLY131082 LVU131082 MFQ131082 MPM131082 MZI131082 NJE131082 NTA131082 OCW131082 OMS131082 OWO131082 PGK131082 PQG131082 QAC131082 QJY131082 QTU131082 RDQ131082 RNM131082 RXI131082 SHE131082 SRA131082 TAW131082 TKS131082 TUO131082 UEK131082 UOG131082 UYC131082 VHY131082 VRU131082 WBQ131082 WLM131082 WVI131082 A196617 IW196618 SS196618 ACO196618 AMK196618 AWG196618 BGC196618 BPY196618 BZU196618 CJQ196618 CTM196618 DDI196618 DNE196618 DXA196618 EGW196618 EQS196618 FAO196618 FKK196618 FUG196618 GEC196618 GNY196618 GXU196618 HHQ196618 HRM196618 IBI196618 ILE196618 IVA196618 JEW196618 JOS196618 JYO196618 KIK196618 KSG196618 LCC196618 LLY196618 LVU196618 MFQ196618 MPM196618 MZI196618 NJE196618 NTA196618 OCW196618 OMS196618 OWO196618 PGK196618 PQG196618 QAC196618 QJY196618 QTU196618 RDQ196618 RNM196618 RXI196618 SHE196618 SRA196618 TAW196618 TKS196618 TUO196618 UEK196618 UOG196618 UYC196618 VHY196618 VRU196618 WBQ196618 WLM196618 WVI196618 A262153 IW262154 SS262154 ACO262154 AMK262154 AWG262154 BGC262154 BPY262154 BZU262154 CJQ262154 CTM262154 DDI262154 DNE262154 DXA262154 EGW262154 EQS262154 FAO262154 FKK262154 FUG262154 GEC262154 GNY262154 GXU262154 HHQ262154 HRM262154 IBI262154 ILE262154 IVA262154 JEW262154 JOS262154 JYO262154 KIK262154 KSG262154 LCC262154 LLY262154 LVU262154 MFQ262154 MPM262154 MZI262154 NJE262154 NTA262154 OCW262154 OMS262154 OWO262154 PGK262154 PQG262154 QAC262154 QJY262154 QTU262154 RDQ262154 RNM262154 RXI262154 SHE262154 SRA262154 TAW262154 TKS262154 TUO262154 UEK262154 UOG262154 UYC262154 VHY262154 VRU262154 WBQ262154 WLM262154 WVI262154 A327689 IW327690 SS327690 ACO327690 AMK327690 AWG327690 BGC327690 BPY327690 BZU327690 CJQ327690 CTM327690 DDI327690 DNE327690 DXA327690 EGW327690 EQS327690 FAO327690 FKK327690 FUG327690 GEC327690 GNY327690 GXU327690 HHQ327690 HRM327690 IBI327690 ILE327690 IVA327690 JEW327690 JOS327690 JYO327690 KIK327690 KSG327690 LCC327690 LLY327690 LVU327690 MFQ327690 MPM327690 MZI327690 NJE327690 NTA327690 OCW327690 OMS327690 OWO327690 PGK327690 PQG327690 QAC327690 QJY327690 QTU327690 RDQ327690 RNM327690 RXI327690 SHE327690 SRA327690 TAW327690 TKS327690 TUO327690 UEK327690 UOG327690 UYC327690 VHY327690 VRU327690 WBQ327690 WLM327690 WVI327690 A393225 IW393226 SS393226 ACO393226 AMK393226 AWG393226 BGC393226 BPY393226 BZU393226 CJQ393226 CTM393226 DDI393226 DNE393226 DXA393226 EGW393226 EQS393226 FAO393226 FKK393226 FUG393226 GEC393226 GNY393226 GXU393226 HHQ393226 HRM393226 IBI393226 ILE393226 IVA393226 JEW393226 JOS393226 JYO393226 KIK393226 KSG393226 LCC393226 LLY393226 LVU393226 MFQ393226 MPM393226 MZI393226 NJE393226 NTA393226 OCW393226 OMS393226 OWO393226 PGK393226 PQG393226 QAC393226 QJY393226 QTU393226 RDQ393226 RNM393226 RXI393226 SHE393226 SRA393226 TAW393226 TKS393226 TUO393226 UEK393226 UOG393226 UYC393226 VHY393226 VRU393226 WBQ393226 WLM393226 WVI393226 A458761 IW458762 SS458762 ACO458762 AMK458762 AWG458762 BGC458762 BPY458762 BZU458762 CJQ458762 CTM458762 DDI458762 DNE458762 DXA458762 EGW458762 EQS458762 FAO458762 FKK458762 FUG458762 GEC458762 GNY458762 GXU458762 HHQ458762 HRM458762 IBI458762 ILE458762 IVA458762 JEW458762 JOS458762 JYO458762 KIK458762 KSG458762 LCC458762 LLY458762 LVU458762 MFQ458762 MPM458762 MZI458762 NJE458762 NTA458762 OCW458762 OMS458762 OWO458762 PGK458762 PQG458762 QAC458762 QJY458762 QTU458762 RDQ458762 RNM458762 RXI458762 SHE458762 SRA458762 TAW458762 TKS458762 TUO458762 UEK458762 UOG458762 UYC458762 VHY458762 VRU458762 WBQ458762 WLM458762 WVI458762 A524297 IW524298 SS524298 ACO524298 AMK524298 AWG524298 BGC524298 BPY524298 BZU524298 CJQ524298 CTM524298 DDI524298 DNE524298 DXA524298 EGW524298 EQS524298 FAO524298 FKK524298 FUG524298 GEC524298 GNY524298 GXU524298 HHQ524298 HRM524298 IBI524298 ILE524298 IVA524298 JEW524298 JOS524298 JYO524298 KIK524298 KSG524298 LCC524298 LLY524298 LVU524298 MFQ524298 MPM524298 MZI524298 NJE524298 NTA524298 OCW524298 OMS524298 OWO524298 PGK524298 PQG524298 QAC524298 QJY524298 QTU524298 RDQ524298 RNM524298 RXI524298 SHE524298 SRA524298 TAW524298 TKS524298 TUO524298 UEK524298 UOG524298 UYC524298 VHY524298 VRU524298 WBQ524298 WLM524298 WVI524298 A589833 IW589834 SS589834 ACO589834 AMK589834 AWG589834 BGC589834 BPY589834 BZU589834 CJQ589834 CTM589834 DDI589834 DNE589834 DXA589834 EGW589834 EQS589834 FAO589834 FKK589834 FUG589834 GEC589834 GNY589834 GXU589834 HHQ589834 HRM589834 IBI589834 ILE589834 IVA589834 JEW589834 JOS589834 JYO589834 KIK589834 KSG589834 LCC589834 LLY589834 LVU589834 MFQ589834 MPM589834 MZI589834 NJE589834 NTA589834 OCW589834 OMS589834 OWO589834 PGK589834 PQG589834 QAC589834 QJY589834 QTU589834 RDQ589834 RNM589834 RXI589834 SHE589834 SRA589834 TAW589834 TKS589834 TUO589834 UEK589834 UOG589834 UYC589834 VHY589834 VRU589834 WBQ589834 WLM589834 WVI589834 A655369 IW655370 SS655370 ACO655370 AMK655370 AWG655370 BGC655370 BPY655370 BZU655370 CJQ655370 CTM655370 DDI655370 DNE655370 DXA655370 EGW655370 EQS655370 FAO655370 FKK655370 FUG655370 GEC655370 GNY655370 GXU655370 HHQ655370 HRM655370 IBI655370 ILE655370 IVA655370 JEW655370 JOS655370 JYO655370 KIK655370 KSG655370 LCC655370 LLY655370 LVU655370 MFQ655370 MPM655370 MZI655370 NJE655370 NTA655370 OCW655370 OMS655370 OWO655370 PGK655370 PQG655370 QAC655370 QJY655370 QTU655370 RDQ655370 RNM655370 RXI655370 SHE655370 SRA655370 TAW655370 TKS655370 TUO655370 UEK655370 UOG655370 UYC655370 VHY655370 VRU655370 WBQ655370 WLM655370 WVI655370 A720905 IW720906 SS720906 ACO720906 AMK720906 AWG720906 BGC720906 BPY720906 BZU720906 CJQ720906 CTM720906 DDI720906 DNE720906 DXA720906 EGW720906 EQS720906 FAO720906 FKK720906 FUG720906 GEC720906 GNY720906 GXU720906 HHQ720906 HRM720906 IBI720906 ILE720906 IVA720906 JEW720906 JOS720906 JYO720906 KIK720906 KSG720906 LCC720906 LLY720906 LVU720906 MFQ720906 MPM720906 MZI720906 NJE720906 NTA720906 OCW720906 OMS720906 OWO720906 PGK720906 PQG720906 QAC720906 QJY720906 QTU720906 RDQ720906 RNM720906 RXI720906 SHE720906 SRA720906 TAW720906 TKS720906 TUO720906 UEK720906 UOG720906 UYC720906 VHY720906 VRU720906 WBQ720906 WLM720906 WVI720906 A786441 IW786442 SS786442 ACO786442 AMK786442 AWG786442 BGC786442 BPY786442 BZU786442 CJQ786442 CTM786442 DDI786442 DNE786442 DXA786442 EGW786442 EQS786442 FAO786442 FKK786442 FUG786442 GEC786442 GNY786442 GXU786442 HHQ786442 HRM786442 IBI786442 ILE786442 IVA786442 JEW786442 JOS786442 JYO786442 KIK786442 KSG786442 LCC786442 LLY786442 LVU786442 MFQ786442 MPM786442 MZI786442 NJE786442 NTA786442 OCW786442 OMS786442 OWO786442 PGK786442 PQG786442 QAC786442 QJY786442 QTU786442 RDQ786442 RNM786442 RXI786442 SHE786442 SRA786442 TAW786442 TKS786442 TUO786442 UEK786442 UOG786442 UYC786442 VHY786442 VRU786442 WBQ786442 WLM786442 WVI786442 A851977 IW851978 SS851978 ACO851978 AMK851978 AWG851978 BGC851978 BPY851978 BZU851978 CJQ851978 CTM851978 DDI851978 DNE851978 DXA851978 EGW851978 EQS851978 FAO851978 FKK851978 FUG851978 GEC851978 GNY851978 GXU851978 HHQ851978 HRM851978 IBI851978 ILE851978 IVA851978 JEW851978 JOS851978 JYO851978 KIK851978 KSG851978 LCC851978 LLY851978 LVU851978 MFQ851978 MPM851978 MZI851978 NJE851978 NTA851978 OCW851978 OMS851978 OWO851978 PGK851978 PQG851978 QAC851978 QJY851978 QTU851978 RDQ851978 RNM851978 RXI851978 SHE851978 SRA851978 TAW851978 TKS851978 TUO851978 UEK851978 UOG851978 UYC851978 VHY851978 VRU851978 WBQ851978 WLM851978 WVI851978 A917513 IW917514 SS917514 ACO917514 AMK917514 AWG917514 BGC917514 BPY917514 BZU917514 CJQ917514 CTM917514 DDI917514 DNE917514 DXA917514 EGW917514 EQS917514 FAO917514 FKK917514 FUG917514 GEC917514 GNY917514 GXU917514 HHQ917514 HRM917514 IBI917514 ILE917514 IVA917514 JEW917514 JOS917514 JYO917514 KIK917514 KSG917514 LCC917514 LLY917514 LVU917514 MFQ917514 MPM917514 MZI917514 NJE917514 NTA917514 OCW917514 OMS917514 OWO917514 PGK917514 PQG917514 QAC917514 QJY917514 QTU917514 RDQ917514 RNM917514 RXI917514 SHE917514 SRA917514 TAW917514 TKS917514 TUO917514 UEK917514 UOG917514 UYC917514 VHY917514 VRU917514 WBQ917514 WLM917514 WVI917514 A983049 IW983050 SS983050 ACO983050 AMK983050 AWG983050 BGC983050 BPY983050 BZU983050 CJQ983050 CTM983050 DDI983050 DNE983050 DXA983050 EGW983050 EQS983050 FAO983050 FKK983050 FUG983050 GEC983050 GNY983050 GXU983050 HHQ983050 HRM983050 IBI983050 ILE983050 IVA983050 JEW983050 JOS983050 JYO983050 KIK983050 KSG983050 LCC983050 LLY983050 LVU983050 MFQ983050 MPM983050 MZI983050 NJE983050 NTA983050 OCW983050 OMS983050 OWO983050 PGK983050 PQG983050 QAC983050 QJY983050 QTU983050 RDQ983050 RNM983050 RXI983050 SHE983050 SRA983050 TAW983050 TKS983050 TUO983050 UEK983050 UOG983050 UYC983050 VHY983050 VRU983050 WBQ983050 WLM983050 WVI983050 H25 O65564:V65564 JK65565:JR65565 TG65565:TN65565 ADC65565:ADJ65565 AMY65565:ANF65565 AWU65565:AXB65565 BGQ65565:BGX65565 BQM65565:BQT65565 CAI65565:CAP65565 CKE65565:CKL65565 CUA65565:CUH65565 DDW65565:DED65565 DNS65565:DNZ65565 DXO65565:DXV65565 EHK65565:EHR65565 ERG65565:ERN65565 FBC65565:FBJ65565 FKY65565:FLF65565 FUU65565:FVB65565 GEQ65565:GEX65565 GOM65565:GOT65565 GYI65565:GYP65565 HIE65565:HIL65565 HSA65565:HSH65565 IBW65565:ICD65565 ILS65565:ILZ65565 IVO65565:IVV65565 JFK65565:JFR65565 JPG65565:JPN65565 JZC65565:JZJ65565 KIY65565:KJF65565 KSU65565:KTB65565 LCQ65565:LCX65565 LMM65565:LMT65565 LWI65565:LWP65565 MGE65565:MGL65565 MQA65565:MQH65565 MZW65565:NAD65565 NJS65565:NJZ65565 NTO65565:NTV65565 ODK65565:ODR65565 ONG65565:ONN65565 OXC65565:OXJ65565 PGY65565:PHF65565 PQU65565:PRB65565 QAQ65565:QAX65565 QKM65565:QKT65565 QUI65565:QUP65565 REE65565:REL65565 ROA65565:ROH65565 RXW65565:RYD65565 SHS65565:SHZ65565 SRO65565:SRV65565 TBK65565:TBR65565 TLG65565:TLN65565 TVC65565:TVJ65565 UEY65565:UFF65565 UOU65565:UPB65565 UYQ65565:UYX65565 VIM65565:VIT65565 VSI65565:VSP65565 WCE65565:WCL65565 WMA65565:WMH65565 WVW65565:WWD65565 O131100:V131100 JK131101:JR131101 TG131101:TN131101 ADC131101:ADJ131101 AMY131101:ANF131101 AWU131101:AXB131101 BGQ131101:BGX131101 BQM131101:BQT131101 CAI131101:CAP131101 CKE131101:CKL131101 CUA131101:CUH131101 DDW131101:DED131101 DNS131101:DNZ131101 DXO131101:DXV131101 EHK131101:EHR131101 ERG131101:ERN131101 FBC131101:FBJ131101 FKY131101:FLF131101 FUU131101:FVB131101 GEQ131101:GEX131101 GOM131101:GOT131101 GYI131101:GYP131101 HIE131101:HIL131101 HSA131101:HSH131101 IBW131101:ICD131101 ILS131101:ILZ131101 IVO131101:IVV131101 JFK131101:JFR131101 JPG131101:JPN131101 JZC131101:JZJ131101 KIY131101:KJF131101 KSU131101:KTB131101 LCQ131101:LCX131101 LMM131101:LMT131101 LWI131101:LWP131101 MGE131101:MGL131101 MQA131101:MQH131101 MZW131101:NAD131101 NJS131101:NJZ131101 NTO131101:NTV131101 ODK131101:ODR131101 ONG131101:ONN131101 OXC131101:OXJ131101 PGY131101:PHF131101 PQU131101:PRB131101 QAQ131101:QAX131101 QKM131101:QKT131101 QUI131101:QUP131101 REE131101:REL131101 ROA131101:ROH131101 RXW131101:RYD131101 SHS131101:SHZ131101 SRO131101:SRV131101 TBK131101:TBR131101 TLG131101:TLN131101 TVC131101:TVJ131101 UEY131101:UFF131101 UOU131101:UPB131101 UYQ131101:UYX131101 VIM131101:VIT131101 VSI131101:VSP131101 WCE131101:WCL131101 WMA131101:WMH131101 WVW131101:WWD131101 O196636:V196636 JK196637:JR196637 TG196637:TN196637 ADC196637:ADJ196637 AMY196637:ANF196637 AWU196637:AXB196637 BGQ196637:BGX196637 BQM196637:BQT196637 CAI196637:CAP196637 CKE196637:CKL196637 CUA196637:CUH196637 DDW196637:DED196637 DNS196637:DNZ196637 DXO196637:DXV196637 EHK196637:EHR196637 ERG196637:ERN196637 FBC196637:FBJ196637 FKY196637:FLF196637 FUU196637:FVB196637 GEQ196637:GEX196637 GOM196637:GOT196637 GYI196637:GYP196637 HIE196637:HIL196637 HSA196637:HSH196637 IBW196637:ICD196637 ILS196637:ILZ196637 IVO196637:IVV196637 JFK196637:JFR196637 JPG196637:JPN196637 JZC196637:JZJ196637 KIY196637:KJF196637 KSU196637:KTB196637 LCQ196637:LCX196637 LMM196637:LMT196637 LWI196637:LWP196637 MGE196637:MGL196637 MQA196637:MQH196637 MZW196637:NAD196637 NJS196637:NJZ196637 NTO196637:NTV196637 ODK196637:ODR196637 ONG196637:ONN196637 OXC196637:OXJ196637 PGY196637:PHF196637 PQU196637:PRB196637 QAQ196637:QAX196637 QKM196637:QKT196637 QUI196637:QUP196637 REE196637:REL196637 ROA196637:ROH196637 RXW196637:RYD196637 SHS196637:SHZ196637 SRO196637:SRV196637 TBK196637:TBR196637 TLG196637:TLN196637 TVC196637:TVJ196637 UEY196637:UFF196637 UOU196637:UPB196637 UYQ196637:UYX196637 VIM196637:VIT196637 VSI196637:VSP196637 WCE196637:WCL196637 WMA196637:WMH196637 WVW196637:WWD196637 O262172:V262172 JK262173:JR262173 TG262173:TN262173 ADC262173:ADJ262173 AMY262173:ANF262173 AWU262173:AXB262173 BGQ262173:BGX262173 BQM262173:BQT262173 CAI262173:CAP262173 CKE262173:CKL262173 CUA262173:CUH262173 DDW262173:DED262173 DNS262173:DNZ262173 DXO262173:DXV262173 EHK262173:EHR262173 ERG262173:ERN262173 FBC262173:FBJ262173 FKY262173:FLF262173 FUU262173:FVB262173 GEQ262173:GEX262173 GOM262173:GOT262173 GYI262173:GYP262173 HIE262173:HIL262173 HSA262173:HSH262173 IBW262173:ICD262173 ILS262173:ILZ262173 IVO262173:IVV262173 JFK262173:JFR262173 JPG262173:JPN262173 JZC262173:JZJ262173 KIY262173:KJF262173 KSU262173:KTB262173 LCQ262173:LCX262173 LMM262173:LMT262173 LWI262173:LWP262173 MGE262173:MGL262173 MQA262173:MQH262173 MZW262173:NAD262173 NJS262173:NJZ262173 NTO262173:NTV262173 ODK262173:ODR262173 ONG262173:ONN262173 OXC262173:OXJ262173 PGY262173:PHF262173 PQU262173:PRB262173 QAQ262173:QAX262173 QKM262173:QKT262173 QUI262173:QUP262173 REE262173:REL262173 ROA262173:ROH262173 RXW262173:RYD262173 SHS262173:SHZ262173 SRO262173:SRV262173 TBK262173:TBR262173 TLG262173:TLN262173 TVC262173:TVJ262173 UEY262173:UFF262173 UOU262173:UPB262173 UYQ262173:UYX262173 VIM262173:VIT262173 VSI262173:VSP262173 WCE262173:WCL262173 WMA262173:WMH262173 WVW262173:WWD262173 O327708:V327708 JK327709:JR327709 TG327709:TN327709 ADC327709:ADJ327709 AMY327709:ANF327709 AWU327709:AXB327709 BGQ327709:BGX327709 BQM327709:BQT327709 CAI327709:CAP327709 CKE327709:CKL327709 CUA327709:CUH327709 DDW327709:DED327709 DNS327709:DNZ327709 DXO327709:DXV327709 EHK327709:EHR327709 ERG327709:ERN327709 FBC327709:FBJ327709 FKY327709:FLF327709 FUU327709:FVB327709 GEQ327709:GEX327709 GOM327709:GOT327709 GYI327709:GYP327709 HIE327709:HIL327709 HSA327709:HSH327709 IBW327709:ICD327709 ILS327709:ILZ327709 IVO327709:IVV327709 JFK327709:JFR327709 JPG327709:JPN327709 JZC327709:JZJ327709 KIY327709:KJF327709 KSU327709:KTB327709 LCQ327709:LCX327709 LMM327709:LMT327709 LWI327709:LWP327709 MGE327709:MGL327709 MQA327709:MQH327709 MZW327709:NAD327709 NJS327709:NJZ327709 NTO327709:NTV327709 ODK327709:ODR327709 ONG327709:ONN327709 OXC327709:OXJ327709 PGY327709:PHF327709 PQU327709:PRB327709 QAQ327709:QAX327709 QKM327709:QKT327709 QUI327709:QUP327709 REE327709:REL327709 ROA327709:ROH327709 RXW327709:RYD327709 SHS327709:SHZ327709 SRO327709:SRV327709 TBK327709:TBR327709 TLG327709:TLN327709 TVC327709:TVJ327709 UEY327709:UFF327709 UOU327709:UPB327709 UYQ327709:UYX327709 VIM327709:VIT327709 VSI327709:VSP327709 WCE327709:WCL327709 WMA327709:WMH327709 WVW327709:WWD327709 O393244:V393244 JK393245:JR393245 TG393245:TN393245 ADC393245:ADJ393245 AMY393245:ANF393245 AWU393245:AXB393245 BGQ393245:BGX393245 BQM393245:BQT393245 CAI393245:CAP393245 CKE393245:CKL393245 CUA393245:CUH393245 DDW393245:DED393245 DNS393245:DNZ393245 DXO393245:DXV393245 EHK393245:EHR393245 ERG393245:ERN393245 FBC393245:FBJ393245 FKY393245:FLF393245 FUU393245:FVB393245 GEQ393245:GEX393245 GOM393245:GOT393245 GYI393245:GYP393245 HIE393245:HIL393245 HSA393245:HSH393245 IBW393245:ICD393245 ILS393245:ILZ393245 IVO393245:IVV393245 JFK393245:JFR393245 JPG393245:JPN393245 JZC393245:JZJ393245 KIY393245:KJF393245 KSU393245:KTB393245 LCQ393245:LCX393245 LMM393245:LMT393245 LWI393245:LWP393245 MGE393245:MGL393245 MQA393245:MQH393245 MZW393245:NAD393245 NJS393245:NJZ393245 NTO393245:NTV393245 ODK393245:ODR393245 ONG393245:ONN393245 OXC393245:OXJ393245 PGY393245:PHF393245 PQU393245:PRB393245 QAQ393245:QAX393245 QKM393245:QKT393245 QUI393245:QUP393245 REE393245:REL393245 ROA393245:ROH393245 RXW393245:RYD393245 SHS393245:SHZ393245 SRO393245:SRV393245 TBK393245:TBR393245 TLG393245:TLN393245 TVC393245:TVJ393245 UEY393245:UFF393245 UOU393245:UPB393245 UYQ393245:UYX393245 VIM393245:VIT393245 VSI393245:VSP393245 WCE393245:WCL393245 WMA393245:WMH393245 WVW393245:WWD393245 O458780:V458780 JK458781:JR458781 TG458781:TN458781 ADC458781:ADJ458781 AMY458781:ANF458781 AWU458781:AXB458781 BGQ458781:BGX458781 BQM458781:BQT458781 CAI458781:CAP458781 CKE458781:CKL458781 CUA458781:CUH458781 DDW458781:DED458781 DNS458781:DNZ458781 DXO458781:DXV458781 EHK458781:EHR458781 ERG458781:ERN458781 FBC458781:FBJ458781 FKY458781:FLF458781 FUU458781:FVB458781 GEQ458781:GEX458781 GOM458781:GOT458781 GYI458781:GYP458781 HIE458781:HIL458781 HSA458781:HSH458781 IBW458781:ICD458781 ILS458781:ILZ458781 IVO458781:IVV458781 JFK458781:JFR458781 JPG458781:JPN458781 JZC458781:JZJ458781 KIY458781:KJF458781 KSU458781:KTB458781 LCQ458781:LCX458781 LMM458781:LMT458781 LWI458781:LWP458781 MGE458781:MGL458781 MQA458781:MQH458781 MZW458781:NAD458781 NJS458781:NJZ458781 NTO458781:NTV458781 ODK458781:ODR458781 ONG458781:ONN458781 OXC458781:OXJ458781 PGY458781:PHF458781 PQU458781:PRB458781 QAQ458781:QAX458781 QKM458781:QKT458781 QUI458781:QUP458781 REE458781:REL458781 ROA458781:ROH458781 RXW458781:RYD458781 SHS458781:SHZ458781 SRO458781:SRV458781 TBK458781:TBR458781 TLG458781:TLN458781 TVC458781:TVJ458781 UEY458781:UFF458781 UOU458781:UPB458781 UYQ458781:UYX458781 VIM458781:VIT458781 VSI458781:VSP458781 WCE458781:WCL458781 WMA458781:WMH458781 WVW458781:WWD458781 O524316:V524316 JK524317:JR524317 TG524317:TN524317 ADC524317:ADJ524317 AMY524317:ANF524317 AWU524317:AXB524317 BGQ524317:BGX524317 BQM524317:BQT524317 CAI524317:CAP524317 CKE524317:CKL524317 CUA524317:CUH524317 DDW524317:DED524317 DNS524317:DNZ524317 DXO524317:DXV524317 EHK524317:EHR524317 ERG524317:ERN524317 FBC524317:FBJ524317 FKY524317:FLF524317 FUU524317:FVB524317 GEQ524317:GEX524317 GOM524317:GOT524317 GYI524317:GYP524317 HIE524317:HIL524317 HSA524317:HSH524317 IBW524317:ICD524317 ILS524317:ILZ524317 IVO524317:IVV524317 JFK524317:JFR524317 JPG524317:JPN524317 JZC524317:JZJ524317 KIY524317:KJF524317 KSU524317:KTB524317 LCQ524317:LCX524317 LMM524317:LMT524317 LWI524317:LWP524317 MGE524317:MGL524317 MQA524317:MQH524317 MZW524317:NAD524317 NJS524317:NJZ524317 NTO524317:NTV524317 ODK524317:ODR524317 ONG524317:ONN524317 OXC524317:OXJ524317 PGY524317:PHF524317 PQU524317:PRB524317 QAQ524317:QAX524317 QKM524317:QKT524317 QUI524317:QUP524317 REE524317:REL524317 ROA524317:ROH524317 RXW524317:RYD524317 SHS524317:SHZ524317 SRO524317:SRV524317 TBK524317:TBR524317 TLG524317:TLN524317 TVC524317:TVJ524317 UEY524317:UFF524317 UOU524317:UPB524317 UYQ524317:UYX524317 VIM524317:VIT524317 VSI524317:VSP524317 WCE524317:WCL524317 WMA524317:WMH524317 WVW524317:WWD524317 O589852:V589852 JK589853:JR589853 TG589853:TN589853 ADC589853:ADJ589853 AMY589853:ANF589853 AWU589853:AXB589853 BGQ589853:BGX589853 BQM589853:BQT589853 CAI589853:CAP589853 CKE589853:CKL589853 CUA589853:CUH589853 DDW589853:DED589853 DNS589853:DNZ589853 DXO589853:DXV589853 EHK589853:EHR589853 ERG589853:ERN589853 FBC589853:FBJ589853 FKY589853:FLF589853 FUU589853:FVB589853 GEQ589853:GEX589853 GOM589853:GOT589853 GYI589853:GYP589853 HIE589853:HIL589853 HSA589853:HSH589853 IBW589853:ICD589853 ILS589853:ILZ589853 IVO589853:IVV589853 JFK589853:JFR589853 JPG589853:JPN589853 JZC589853:JZJ589853 KIY589853:KJF589853 KSU589853:KTB589853 LCQ589853:LCX589853 LMM589853:LMT589853 LWI589853:LWP589853 MGE589853:MGL589853 MQA589853:MQH589853 MZW589853:NAD589853 NJS589853:NJZ589853 NTO589853:NTV589853 ODK589853:ODR589853 ONG589853:ONN589853 OXC589853:OXJ589853 PGY589853:PHF589853 PQU589853:PRB589853 QAQ589853:QAX589853 QKM589853:QKT589853 QUI589853:QUP589853 REE589853:REL589853 ROA589853:ROH589853 RXW589853:RYD589853 SHS589853:SHZ589853 SRO589853:SRV589853 TBK589853:TBR589853 TLG589853:TLN589853 TVC589853:TVJ589853 UEY589853:UFF589853 UOU589853:UPB589853 UYQ589853:UYX589853 VIM589853:VIT589853 VSI589853:VSP589853 WCE589853:WCL589853 WMA589853:WMH589853 WVW589853:WWD589853 O655388:V655388 JK655389:JR655389 TG655389:TN655389 ADC655389:ADJ655389 AMY655389:ANF655389 AWU655389:AXB655389 BGQ655389:BGX655389 BQM655389:BQT655389 CAI655389:CAP655389 CKE655389:CKL655389 CUA655389:CUH655389 DDW655389:DED655389 DNS655389:DNZ655389 DXO655389:DXV655389 EHK655389:EHR655389 ERG655389:ERN655389 FBC655389:FBJ655389 FKY655389:FLF655389 FUU655389:FVB655389 GEQ655389:GEX655389 GOM655389:GOT655389 GYI655389:GYP655389 HIE655389:HIL655389 HSA655389:HSH655389 IBW655389:ICD655389 ILS655389:ILZ655389 IVO655389:IVV655389 JFK655389:JFR655389 JPG655389:JPN655389 JZC655389:JZJ655389 KIY655389:KJF655389 KSU655389:KTB655389 LCQ655389:LCX655389 LMM655389:LMT655389 LWI655389:LWP655389 MGE655389:MGL655389 MQA655389:MQH655389 MZW655389:NAD655389 NJS655389:NJZ655389 NTO655389:NTV655389 ODK655389:ODR655389 ONG655389:ONN655389 OXC655389:OXJ655389 PGY655389:PHF655389 PQU655389:PRB655389 QAQ655389:QAX655389 QKM655389:QKT655389 QUI655389:QUP655389 REE655389:REL655389 ROA655389:ROH655389 RXW655389:RYD655389 SHS655389:SHZ655389 SRO655389:SRV655389 TBK655389:TBR655389 TLG655389:TLN655389 TVC655389:TVJ655389 UEY655389:UFF655389 UOU655389:UPB655389 UYQ655389:UYX655389 VIM655389:VIT655389 VSI655389:VSP655389 WCE655389:WCL655389 WMA655389:WMH655389 WVW655389:WWD655389 O720924:V720924 JK720925:JR720925 TG720925:TN720925 ADC720925:ADJ720925 AMY720925:ANF720925 AWU720925:AXB720925 BGQ720925:BGX720925 BQM720925:BQT720925 CAI720925:CAP720925 CKE720925:CKL720925 CUA720925:CUH720925 DDW720925:DED720925 DNS720925:DNZ720925 DXO720925:DXV720925 EHK720925:EHR720925 ERG720925:ERN720925 FBC720925:FBJ720925 FKY720925:FLF720925 FUU720925:FVB720925 GEQ720925:GEX720925 GOM720925:GOT720925 GYI720925:GYP720925 HIE720925:HIL720925 HSA720925:HSH720925 IBW720925:ICD720925 ILS720925:ILZ720925 IVO720925:IVV720925 JFK720925:JFR720925 JPG720925:JPN720925 JZC720925:JZJ720925 KIY720925:KJF720925 KSU720925:KTB720925 LCQ720925:LCX720925 LMM720925:LMT720925 LWI720925:LWP720925 MGE720925:MGL720925 MQA720925:MQH720925 MZW720925:NAD720925 NJS720925:NJZ720925 NTO720925:NTV720925 ODK720925:ODR720925 ONG720925:ONN720925 OXC720925:OXJ720925 PGY720925:PHF720925 PQU720925:PRB720925 QAQ720925:QAX720925 QKM720925:QKT720925 QUI720925:QUP720925 REE720925:REL720925 ROA720925:ROH720925 RXW720925:RYD720925 SHS720925:SHZ720925 SRO720925:SRV720925 TBK720925:TBR720925 TLG720925:TLN720925 TVC720925:TVJ720925 UEY720925:UFF720925 UOU720925:UPB720925 UYQ720925:UYX720925 VIM720925:VIT720925 VSI720925:VSP720925 WCE720925:WCL720925 WMA720925:WMH720925 WVW720925:WWD720925 O786460:V786460 JK786461:JR786461 TG786461:TN786461 ADC786461:ADJ786461 AMY786461:ANF786461 AWU786461:AXB786461 BGQ786461:BGX786461 BQM786461:BQT786461 CAI786461:CAP786461 CKE786461:CKL786461 CUA786461:CUH786461 DDW786461:DED786461 DNS786461:DNZ786461 DXO786461:DXV786461 EHK786461:EHR786461 ERG786461:ERN786461 FBC786461:FBJ786461 FKY786461:FLF786461 FUU786461:FVB786461 GEQ786461:GEX786461 GOM786461:GOT786461 GYI786461:GYP786461 HIE786461:HIL786461 HSA786461:HSH786461 IBW786461:ICD786461 ILS786461:ILZ786461 IVO786461:IVV786461 JFK786461:JFR786461 JPG786461:JPN786461 JZC786461:JZJ786461 KIY786461:KJF786461 KSU786461:KTB786461 LCQ786461:LCX786461 LMM786461:LMT786461 LWI786461:LWP786461 MGE786461:MGL786461 MQA786461:MQH786461 MZW786461:NAD786461 NJS786461:NJZ786461 NTO786461:NTV786461 ODK786461:ODR786461 ONG786461:ONN786461 OXC786461:OXJ786461 PGY786461:PHF786461 PQU786461:PRB786461 QAQ786461:QAX786461 QKM786461:QKT786461 QUI786461:QUP786461 REE786461:REL786461 ROA786461:ROH786461 RXW786461:RYD786461 SHS786461:SHZ786461 SRO786461:SRV786461 TBK786461:TBR786461 TLG786461:TLN786461 TVC786461:TVJ786461 UEY786461:UFF786461 UOU786461:UPB786461 UYQ786461:UYX786461 VIM786461:VIT786461 VSI786461:VSP786461 WCE786461:WCL786461 WMA786461:WMH786461 WVW786461:WWD786461 O851996:V851996 JK851997:JR851997 TG851997:TN851997 ADC851997:ADJ851997 AMY851997:ANF851997 AWU851997:AXB851997 BGQ851997:BGX851997 BQM851997:BQT851997 CAI851997:CAP851997 CKE851997:CKL851997 CUA851997:CUH851997 DDW851997:DED851997 DNS851997:DNZ851997 DXO851997:DXV851997 EHK851997:EHR851997 ERG851997:ERN851997 FBC851997:FBJ851997 FKY851997:FLF851997 FUU851997:FVB851997 GEQ851997:GEX851997 GOM851997:GOT851997 GYI851997:GYP851997 HIE851997:HIL851997 HSA851997:HSH851997 IBW851997:ICD851997 ILS851997:ILZ851997 IVO851997:IVV851997 JFK851997:JFR851997 JPG851997:JPN851997 JZC851997:JZJ851997 KIY851997:KJF851997 KSU851997:KTB851997 LCQ851997:LCX851997 LMM851997:LMT851997 LWI851997:LWP851997 MGE851997:MGL851997 MQA851997:MQH851997 MZW851997:NAD851997 NJS851997:NJZ851997 NTO851997:NTV851997 ODK851997:ODR851997 ONG851997:ONN851997 OXC851997:OXJ851997 PGY851997:PHF851997 PQU851997:PRB851997 QAQ851997:QAX851997 QKM851997:QKT851997 QUI851997:QUP851997 REE851997:REL851997 ROA851997:ROH851997 RXW851997:RYD851997 SHS851997:SHZ851997 SRO851997:SRV851997 TBK851997:TBR851997 TLG851997:TLN851997 TVC851997:TVJ851997 UEY851997:UFF851997 UOU851997:UPB851997 UYQ851997:UYX851997 VIM851997:VIT851997 VSI851997:VSP851997 WCE851997:WCL851997 WMA851997:WMH851997 WVW851997:WWD851997 O917532:V917532 JK917533:JR917533 TG917533:TN917533 ADC917533:ADJ917533 AMY917533:ANF917533 AWU917533:AXB917533 BGQ917533:BGX917533 BQM917533:BQT917533 CAI917533:CAP917533 CKE917533:CKL917533 CUA917533:CUH917533 DDW917533:DED917533 DNS917533:DNZ917533 DXO917533:DXV917533 EHK917533:EHR917533 ERG917533:ERN917533 FBC917533:FBJ917533 FKY917533:FLF917533 FUU917533:FVB917533 GEQ917533:GEX917533 GOM917533:GOT917533 GYI917533:GYP917533 HIE917533:HIL917533 HSA917533:HSH917533 IBW917533:ICD917533 ILS917533:ILZ917533 IVO917533:IVV917533 JFK917533:JFR917533 JPG917533:JPN917533 JZC917533:JZJ917533 KIY917533:KJF917533 KSU917533:KTB917533 LCQ917533:LCX917533 LMM917533:LMT917533 LWI917533:LWP917533 MGE917533:MGL917533 MQA917533:MQH917533 MZW917533:NAD917533 NJS917533:NJZ917533 NTO917533:NTV917533 ODK917533:ODR917533 ONG917533:ONN917533 OXC917533:OXJ917533 PGY917533:PHF917533 PQU917533:PRB917533 QAQ917533:QAX917533 QKM917533:QKT917533 QUI917533:QUP917533 REE917533:REL917533 ROA917533:ROH917533 RXW917533:RYD917533 SHS917533:SHZ917533 SRO917533:SRV917533 TBK917533:TBR917533 TLG917533:TLN917533 TVC917533:TVJ917533 UEY917533:UFF917533 UOU917533:UPB917533 UYQ917533:UYX917533 VIM917533:VIT917533 VSI917533:VSP917533 WCE917533:WCL917533 WMA917533:WMH917533 WVW917533:WWD917533 O983068:V983068 JK983069:JR983069 TG983069:TN983069 ADC983069:ADJ983069 AMY983069:ANF983069 AWU983069:AXB983069 BGQ983069:BGX983069 BQM983069:BQT983069 CAI983069:CAP983069 CKE983069:CKL983069 CUA983069:CUH983069 DDW983069:DED983069 DNS983069:DNZ983069 DXO983069:DXV983069 EHK983069:EHR983069 ERG983069:ERN983069 FBC983069:FBJ983069 FKY983069:FLF983069 FUU983069:FVB983069 GEQ983069:GEX983069 GOM983069:GOT983069 GYI983069:GYP983069 HIE983069:HIL983069 HSA983069:HSH983069 IBW983069:ICD983069 ILS983069:ILZ983069 IVO983069:IVV983069 JFK983069:JFR983069 JPG983069:JPN983069 JZC983069:JZJ983069 KIY983069:KJF983069 KSU983069:KTB983069 LCQ983069:LCX983069 LMM983069:LMT983069 LWI983069:LWP983069 MGE983069:MGL983069 MQA983069:MQH983069 MZW983069:NAD983069 NJS983069:NJZ983069 NTO983069:NTV983069 ODK983069:ODR983069 ONG983069:ONN983069 OXC983069:OXJ983069 PGY983069:PHF983069 PQU983069:PRB983069 QAQ983069:QAX983069 QKM983069:QKT983069 QUI983069:QUP983069 REE983069:REL983069 ROA983069:ROH983069 RXW983069:RYD983069 SHS983069:SHZ983069 SRO983069:SRV983069 TBK983069:TBR983069 TLG983069:TLN983069 TVC983069:TVJ983069 UEY983069:UFF983069 UOU983069:UPB983069 UYQ983069:UYX983069 VIM983069:VIT983069 VSI983069:VSP983069 WCE983069:WCL983069 WMA983069:WMH983069 WVW983069:WWD983069 P31 P23 G23 W28 AWN31:AWT31 AMR31:AMX31 H31 WVZ23:WWG23 JG24:JM24 JE23:JK23 TC24:TI24 TA23:TG23 ACY24:ADE24 ACW23:ADC23 AMU24:ANA24 AMS23:AMY23 AWQ24:AWW24 AWO23:AWU23 BGM24:BGS24 BGK23:BGQ23 BQI24:BQO24 BQG23:BQM23 CAE24:CAK24 CAC23:CAI23 CKA24:CKG24 CJY23:CKE23 CTW24:CUC24 CTU23:CUA23 DDS24:DDY24 DDQ23:DDW23 DNO24:DNU24 DNM23:DNS23 DXK24:DXQ24 DXI23:DXO23 EHG24:EHM24 EHE23:EHK23 ERC24:ERI24 ERA23:ERG23 FAY24:FBE24 FAW23:FBC23 FKU24:FLA24 FKS23:FKY23 FUQ24:FUW24 FUO23:FUU23 GEM24:GES24 GEK23:GEQ23 GOI24:GOO24 GOG23:GOM23 GYE24:GYK24 GYC23:GYI23 HIA24:HIG24 HHY23:HIE23 HRW24:HSC24 HRU23:HSA23 IBS24:IBY24 IBQ23:IBW23 ILO24:ILU24 ILM23:ILS23 IVK24:IVQ24 IVI23:IVO23 JFG24:JFM24 JFE23:JFK23 JPC24:JPI24 JPA23:JPG23 JYY24:JZE24 JYW23:JZC23 KIU24:KJA24 KIS23:KIY23 KSQ24:KSW24 KSO23:KSU23 LCM24:LCS24 LCK23:LCQ23 LMI24:LMO24 LMG23:LMM23 LWE24:LWK24 LWC23:LWI23 MGA24:MGG24 MFY23:MGE23 MPW24:MQC24 MPU23:MQA23 MZS24:MZY24 MZQ23:MZW23 NJO24:NJU24 NJM23:NJS23 NTK24:NTQ24 NTI23:NTO23 ODG24:ODM24 ODE23:ODK23 ONC24:ONI24 ONA23:ONG23 OWY24:OXE24 OWW23:OXC23 PGU24:PHA24 PGS23:PGY23 PQQ24:PQW24 PQO23:PQU23 QAM24:QAS24 QAK23:QAQ23 QKI24:QKO24 QKG23:QKM23 QUE24:QUK24 QUC23:QUI23 REA24:REG24 RDY23:REE23 RNW24:ROC24 RNU23:ROA23 RXS24:RXY24 RXQ23:RXW23 SHO24:SHU24 SHM23:SHS23 SRK24:SRQ24 SRI23:SRO23 TBG24:TBM24 TBE23:TBK23 TLC24:TLI24 TLA23:TLG23 TUY24:TVE24 TUW23:TVC23 UEU24:UFA24 UES23:UEY23 UOQ24:UOW24 UOO23:UOU23 UYM24:UYS24 UYK23:UYQ23 VII24:VIO24 VIG23:VIM23 VSE24:VSK24 VSC23:VSI23 WCA24:WCG24 WBY23:WCE23 WLW24:WMC24 WLU23:WMA23 WVS24:WVY24 WVQ23:WVW23 JP24:JW24 JN23:JU23 TL24:TS24 TJ23:TQ23 ADH24:ADO24 ADF23:ADM23 AND24:ANK24 ANB23:ANI23 AWZ24:AXG24 AWX23:AXE23 BGV24:BHC24 BGT23:BHA23 BQR24:BQY24 BQP23:BQW23 CAN24:CAU24 CAL23:CAS23 CKJ24:CKQ24 CKH23:CKO23 CUF24:CUM24 CUD23:CUK23 DEB24:DEI24 DDZ23:DEG23 DNX24:DOE24 DNV23:DOC23 DXT24:DYA24 DXR23:DXY23 EHP24:EHW24 EHN23:EHU23 ERL24:ERS24 ERJ23:ERQ23 FBH24:FBO24 FBF23:FBM23 FLD24:FLK24 FLB23:FLI23 FUZ24:FVG24 FUX23:FVE23 GEV24:GFC24 GET23:GFA23 GOR24:GOY24 GOP23:GOW23 GYN24:GYU24 GYL23:GYS23 HIJ24:HIQ24 HIH23:HIO23 HSF24:HSM24 HSD23:HSK23 ICB24:ICI24 IBZ23:ICG23 ILX24:IME24 ILV23:IMC23 IVT24:IWA24 IVR23:IVY23 JFP24:JFW24 JFN23:JFU23 JPL24:JPS24 JPJ23:JPQ23 JZH24:JZO24 JZF23:JZM23 KJD24:KJK24 KJB23:KJI23 KSZ24:KTG24 KSX23:KTE23 LCV24:LDC24 LCT23:LDA23 LMR24:LMY24 LMP23:LMW23 LWN24:LWU24 LWL23:LWS23 MGJ24:MGQ24 MGH23:MGO23 MQF24:MQM24 MQD23:MQK23 NAB24:NAI24 MZZ23:NAG23 NJX24:NKE24 NJV23:NKC23 NTT24:NUA24 NTR23:NTY23 ODP24:ODW24 ODN23:ODU23 ONL24:ONS24 ONJ23:ONQ23 OXH24:OXO24 OXF23:OXM23 PHD24:PHK24 PHB23:PHI23 PQZ24:PRG24 PQX23:PRE23 QAV24:QBC24 QAT23:QBA23 QKR24:QKY24 QKP23:QKW23 QUN24:QUU24 QUL23:QUS23 REJ24:REQ24 REH23:REO23 ROF24:ROM24 ROD23:ROK23 RYB24:RYI24 RXZ23:RYG23 SHX24:SIE24 SHV23:SIC23 SRT24:SSA24 SRR23:SRY23 TBP24:TBW24 TBN23:TBU23 TLL24:TLS24 TLJ23:TLQ23 TVH24:TVO24 TVF23:TVM23 UFD24:UFK24 UFB23:UFI23 UOZ24:UPG24 UOX23:UPE23 UYV24:UZC24 UYT23:UZA23 VIR24:VIY24 VIP23:VIW23 VSN24:VSU24 VSL23:VSS23 WCJ24:WCQ24 WCH23:WCO23 WMF24:WMM24 WMD23:WMK23 WWB24:WWI24 W24:AA24 P25 ACV31:ADB31 TA25:TG25 JE25:JK25 WVZ25:WWG25 WMD25:WMK25 WCH25:WCO25 VSL25:VSS25 VIP25:VIW25 UYT25:UZA25 UOX25:UPE25 UFB25:UFI25 TVF25:TVM25 TLJ25:TLQ25 TBN25:TBU25 SRR25:SRY25 SHV25:SIC25 RXZ25:RYG25 ROD25:ROK25 REH25:REO25 QUL25:QUS25 QKP25:QKW25 QAT25:QBA25 PQX25:PRE25 PHB25:PHI25 OXF25:OXM25 ONJ25:ONQ25 ODN25:ODU25 NTR25:NTY25 NJV25:NKC25 MZZ25:NAG25 MQD25:MQK25 MGH25:MGO25 LWL25:LWS25 LMP25:LMW25 LCT25:LDA25 KSX25:KTE25 KJB25:KJI25 JZF25:JZM25 JPJ25:JPQ25 JFN25:JFU25 IVR25:IVY25 ILV25:IMC25 IBZ25:ICG25 HSD25:HSK25 HIH25:HIO25 GYL25:GYS25 GOP25:GOW25 GET25:GFA25 FUX25:FVE25 FLB25:FLI25 FBF25:FBM25 ERJ25:ERQ25 EHN25:EHU25 DXR25:DXY25 DNV25:DOC25 DDZ25:DEG25 CUD25:CUK25 CKH25:CKO25 CAL25:CAS25 BQP25:BQW25 BGT25:BHA25 AWX25:AXE25 ANB25:ANI25 ADF25:ADM25 TJ25:TQ25 JN25:JU25 WVQ25:WVW25 WLU25:WMA25 WBY25:WCE25 VSC25:VSI25 VIG25:VIM25 UYK25:UYQ25 UOO25:UOU25 UES25:UEY25 TUW25:TVC25 TLA25:TLG25 TBE25:TBK25 SRI25:SRO25 SHM25:SHS25 RXQ25:RXW25 RNU25:ROA25 RDY25:REE25 QUC25:QUI25 QKG25:QKM25 QAK25:QAQ25 PQO25:PQU25 PGS25:PGY25 OWW25:OXC25 ONA25:ONG25 ODE25:ODK25 NTI25:NTO25 NJM25:NJS25 MZQ25:MZW25 MPU25:MQA25 MFY25:MGE25 LWC25:LWI25 LMG25:LMM25 LCK25:LCQ25 KSO25:KSU25 KIS25:KIY25 JYW25:JZC25 JPA25:JPG25 JFE25:JFK25 IVI25:IVO25 ILM25:ILS25 IBQ25:IBW25 HRU25:HSA25 HHY25:HIE25 GYC25:GYI25 GOG25:GOM25 GEK25:GEQ25 FUO25:FUU25 FKS25:FKY25 FAW25:FBC25 ERA25:ERG25 EHE25:EHK25 DXI25:DXO25 DNM25:DNS25 DDQ25:DDW25 CTU25:CUA25 CJY25:CKE25 CAC25:CAI25 BQG25:BQM25 BGK25:BGQ25 AWO25:AWU25 AMS25:AMY25 ACW25:ADC25 W25 SZ28:TF28 JD28:JJ28 WVY28:WWF28 WMC28:WMJ28 WCG28:WCN28 VSK28:VSR28 VIO28:VIV28 UYS28:UYZ28 UOW28:UPD28 UFA28:UFH28 TVE28:TVL28 TLI28:TLP28 TBM28:TBT28 SRQ28:SRX28 SHU28:SIB28 RXY28:RYF28 ROC28:ROJ28 REG28:REN28 QUK28:QUR28 QKO28:QKV28 QAS28:QAZ28 PQW28:PRD28 PHA28:PHH28 OXE28:OXL28 ONI28:ONP28 ODM28:ODT28 NTQ28:NTX28 NJU28:NKB28 MZY28:NAF28 MQC28:MQJ28 MGG28:MGN28 LWK28:LWR28 LMO28:LMV28 LCS28:LCZ28 KSW28:KTD28 KJA28:KJH28 JZE28:JZL28 JPI28:JPP28 JFM28:JFT28 IVQ28:IVX28 ILU28:IMB28 IBY28:ICF28 HSC28:HSJ28 HIG28:HIN28 GYK28:GYR28 GOO28:GOV28 GES28:GEZ28 FUW28:FVD28 FLA28:FLH28 FBE28:FBL28 ERI28:ERP28 EHM28:EHT28 DXQ28:DXX28 DNU28:DOB28 DDY28:DEF28 CUC28:CUJ28 CKG28:CKN28 CAK28:CAR28 BQO28:BQV28 BGS28:BGZ28 AWW28:AXD28 ANA28:ANH28 ADE28:ADL28 TI28:TP28 JM28:JT28 WVP28:WVV28 WLT28:WLZ28 WBX28:WCD28 VSB28:VSH28 VIF28:VIL28 UYJ28:UYP28 UON28:UOT28 UER28:UEX28 TUV28:TVB28 TKZ28:TLF28 TBD28:TBJ28 SRH28:SRN28 SHL28:SHR28 RXP28:RXV28 RNT28:RNZ28 RDX28:RED28 QUB28:QUH28 QKF28:QKL28 QAJ28:QAP28 PQN28:PQT28 PGR28:PGX28 OWV28:OXB28 OMZ28:ONF28 ODD28:ODJ28 NTH28:NTN28 NJL28:NJR28 MZP28:MZV28 MPT28:MPZ28 MFX28:MGD28 LWB28:LWH28 LMF28:LML28 LCJ28:LCP28 KSN28:KST28 KIR28:KIX28 JYV28:JZB28 JOZ28:JPF28 JFD28:JFJ28 IVH28:IVN28 ILL28:ILR28 IBP28:IBV28 HRT28:HRZ28 HHX28:HID28 GYB28:GYH28 GOF28:GOL28 GEJ28:GEP28 FUN28:FUT28 FKR28:FKX28 FAV28:FBB28 EQZ28:ERF28 EHD28:EHJ28 DXH28:DXN28 DNL28:DNR28 DDP28:DDV28 CTT28:CTZ28 CJX28:CKD28 CAB28:CAH28 BQF28:BQL28 BGJ28:BGP28 AWN28:AWT28 AMR28:AMX28 ACV28:ADB28 W31 SZ31:TF31 JD31:JJ31 WVY31:WWF31 WMC31:WMJ31 WCG31:WCN31 VSK31:VSR31 VIO31:VIV31 UYS31:UYZ31 UOW31:UPD31 UFA31:UFH31 TVE31:TVL31 TLI31:TLP31 TBM31:TBT31 SRQ31:SRX31 SHU31:SIB31 RXY31:RYF31 ROC31:ROJ31 REG31:REN31 QUK31:QUR31 QKO31:QKV31 QAS31:QAZ31 PQW31:PRD31 PHA31:PHH31 OXE31:OXL31 ONI31:ONP31 ODM31:ODT31 NTQ31:NTX31 NJU31:NKB31 MZY31:NAF31 MQC31:MQJ31 MGG31:MGN31 LWK31:LWR31 LMO31:LMV31 LCS31:LCZ31 KSW31:KTD31 KJA31:KJH31 JZE31:JZL31 JPI31:JPP31 JFM31:JFT31 IVQ31:IVX31 ILU31:IMB31 IBY31:ICF31 HSC31:HSJ31 HIG31:HIN31 GYK31:GYR31 GOO31:GOV31 GES31:GEZ31 FUW31:FVD31 FLA31:FLH31 FBE31:FBL31 ERI31:ERP31 EHM31:EHT31 DXQ31:DXX31 DNU31:DOB31 DDY31:DEF31 CUC31:CUJ31 CKG31:CKN31 CAK31:CAR31 BQO31:BQV31 BGS31:BGZ31 AWW31:AXD31 ANA31:ANH31 ADE31:ADL31 TI31:TP31 JM31:JT31 WVP31:WVV31 WLT31:WLZ31 WBX31:WCD31 VSB31:VSH31 VIF31:VIL31 UYJ31:UYP31 UON31:UOT31 UER31:UEX31 TUV31:TVB31 TKZ31:TLF31 TBD31:TBJ31 SRH31:SRN31 SHL31:SHR31 RXP31:RXV31 RNT31:RNZ31 RDX31:RED31 QUB31:QUH31 QKF31:QKL31 QAJ31:QAP31 PQN31:PQT31 PGR31:PGX31 OWV31:OXB31 OMZ31:ONF31 ODD31:ODJ31 NTH31:NTN31 NJL31:NJR31 MZP31:MZV31 MPT31:MPZ31 MFX31:MGD31 LWB31:LWH31 LMF31:LML31 LCJ31:LCP31 KSN31:KST31 KIR31:KIX31 JYV31:JZB31 JOZ31:JPF31 JFD31:JFJ31 IVH31:IVN31 ILL31:ILR31 IBP31:IBV31 HRT31:HRZ31 HHX31:HID31 GYB31:GYH31 GOF31:GOL31 GEJ31:GEP31 FUN31:FUT31 FKR31:FKX31 FAV31:FBB31 EQZ31:ERF31 EHD31:EHJ31 DXH31:DXN31 DNL31:DNR31 DDP31:DDV31 CTT31:CTZ31 CJX31:CKD31 CAB31:CAH31 BQF31:BQL31 BGJ31:BGP31 P28 H28" xr:uid="{BF85F48F-DA39-4640-A3B4-C2DC3986D64F}"/>
    <dataValidation type="list" allowBlank="1" showInputMessage="1" showErrorMessage="1" sqref="WVM983046:WVR983046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2:JF65542 SW65542:TB65542 ACS65542:ACX65542 AMO65542:AMT65542 AWK65542:AWP65542 BGG65542:BGL65542 BQC65542:BQH65542 BZY65542:CAD65542 CJU65542:CJZ65542 CTQ65542:CTV65542 DDM65542:DDR65542 DNI65542:DNN65542 DXE65542:DXJ65542 EHA65542:EHF65542 EQW65542:ERB65542 FAS65542:FAX65542 FKO65542:FKT65542 FUK65542:FUP65542 GEG65542:GEL65542 GOC65542:GOH65542 GXY65542:GYD65542 HHU65542:HHZ65542 HRQ65542:HRV65542 IBM65542:IBR65542 ILI65542:ILN65542 IVE65542:IVJ65542 JFA65542:JFF65542 JOW65542:JPB65542 JYS65542:JYX65542 KIO65542:KIT65542 KSK65542:KSP65542 LCG65542:LCL65542 LMC65542:LMH65542 LVY65542:LWD65542 MFU65542:MFZ65542 MPQ65542:MPV65542 MZM65542:MZR65542 NJI65542:NJN65542 NTE65542:NTJ65542 ODA65542:ODF65542 OMW65542:ONB65542 OWS65542:OWX65542 PGO65542:PGT65542 PQK65542:PQP65542 QAG65542:QAL65542 QKC65542:QKH65542 QTY65542:QUD65542 RDU65542:RDZ65542 RNQ65542:RNV65542 RXM65542:RXR65542 SHI65542:SHN65542 SRE65542:SRJ65542 TBA65542:TBF65542 TKW65542:TLB65542 TUS65542:TUX65542 UEO65542:UET65542 UOK65542:UOP65542 UYG65542:UYL65542 VIC65542:VIH65542 VRY65542:VSD65542 WBU65542:WBZ65542 WLQ65542:WLV65542 WVM65542:WVR65542 E131077:J131077 JA131078:JF131078 SW131078:TB131078 ACS131078:ACX131078 AMO131078:AMT131078 AWK131078:AWP131078 BGG131078:BGL131078 BQC131078:BQH131078 BZY131078:CAD131078 CJU131078:CJZ131078 CTQ131078:CTV131078 DDM131078:DDR131078 DNI131078:DNN131078 DXE131078:DXJ131078 EHA131078:EHF131078 EQW131078:ERB131078 FAS131078:FAX131078 FKO131078:FKT131078 FUK131078:FUP131078 GEG131078:GEL131078 GOC131078:GOH131078 GXY131078:GYD131078 HHU131078:HHZ131078 HRQ131078:HRV131078 IBM131078:IBR131078 ILI131078:ILN131078 IVE131078:IVJ131078 JFA131078:JFF131078 JOW131078:JPB131078 JYS131078:JYX131078 KIO131078:KIT131078 KSK131078:KSP131078 LCG131078:LCL131078 LMC131078:LMH131078 LVY131078:LWD131078 MFU131078:MFZ131078 MPQ131078:MPV131078 MZM131078:MZR131078 NJI131078:NJN131078 NTE131078:NTJ131078 ODA131078:ODF131078 OMW131078:ONB131078 OWS131078:OWX131078 PGO131078:PGT131078 PQK131078:PQP131078 QAG131078:QAL131078 QKC131078:QKH131078 QTY131078:QUD131078 RDU131078:RDZ131078 RNQ131078:RNV131078 RXM131078:RXR131078 SHI131078:SHN131078 SRE131078:SRJ131078 TBA131078:TBF131078 TKW131078:TLB131078 TUS131078:TUX131078 UEO131078:UET131078 UOK131078:UOP131078 UYG131078:UYL131078 VIC131078:VIH131078 VRY131078:VSD131078 WBU131078:WBZ131078 WLQ131078:WLV131078 WVM131078:WVR131078 E196613:J196613 JA196614:JF196614 SW196614:TB196614 ACS196614:ACX196614 AMO196614:AMT196614 AWK196614:AWP196614 BGG196614:BGL196614 BQC196614:BQH196614 BZY196614:CAD196614 CJU196614:CJZ196614 CTQ196614:CTV196614 DDM196614:DDR196614 DNI196614:DNN196614 DXE196614:DXJ196614 EHA196614:EHF196614 EQW196614:ERB196614 FAS196614:FAX196614 FKO196614:FKT196614 FUK196614:FUP196614 GEG196614:GEL196614 GOC196614:GOH196614 GXY196614:GYD196614 HHU196614:HHZ196614 HRQ196614:HRV196614 IBM196614:IBR196614 ILI196614:ILN196614 IVE196614:IVJ196614 JFA196614:JFF196614 JOW196614:JPB196614 JYS196614:JYX196614 KIO196614:KIT196614 KSK196614:KSP196614 LCG196614:LCL196614 LMC196614:LMH196614 LVY196614:LWD196614 MFU196614:MFZ196614 MPQ196614:MPV196614 MZM196614:MZR196614 NJI196614:NJN196614 NTE196614:NTJ196614 ODA196614:ODF196614 OMW196614:ONB196614 OWS196614:OWX196614 PGO196614:PGT196614 PQK196614:PQP196614 QAG196614:QAL196614 QKC196614:QKH196614 QTY196614:QUD196614 RDU196614:RDZ196614 RNQ196614:RNV196614 RXM196614:RXR196614 SHI196614:SHN196614 SRE196614:SRJ196614 TBA196614:TBF196614 TKW196614:TLB196614 TUS196614:TUX196614 UEO196614:UET196614 UOK196614:UOP196614 UYG196614:UYL196614 VIC196614:VIH196614 VRY196614:VSD196614 WBU196614:WBZ196614 WLQ196614:WLV196614 WVM196614:WVR196614 E262149:J262149 JA262150:JF262150 SW262150:TB262150 ACS262150:ACX262150 AMO262150:AMT262150 AWK262150:AWP262150 BGG262150:BGL262150 BQC262150:BQH262150 BZY262150:CAD262150 CJU262150:CJZ262150 CTQ262150:CTV262150 DDM262150:DDR262150 DNI262150:DNN262150 DXE262150:DXJ262150 EHA262150:EHF262150 EQW262150:ERB262150 FAS262150:FAX262150 FKO262150:FKT262150 FUK262150:FUP262150 GEG262150:GEL262150 GOC262150:GOH262150 GXY262150:GYD262150 HHU262150:HHZ262150 HRQ262150:HRV262150 IBM262150:IBR262150 ILI262150:ILN262150 IVE262150:IVJ262150 JFA262150:JFF262150 JOW262150:JPB262150 JYS262150:JYX262150 KIO262150:KIT262150 KSK262150:KSP262150 LCG262150:LCL262150 LMC262150:LMH262150 LVY262150:LWD262150 MFU262150:MFZ262150 MPQ262150:MPV262150 MZM262150:MZR262150 NJI262150:NJN262150 NTE262150:NTJ262150 ODA262150:ODF262150 OMW262150:ONB262150 OWS262150:OWX262150 PGO262150:PGT262150 PQK262150:PQP262150 QAG262150:QAL262150 QKC262150:QKH262150 QTY262150:QUD262150 RDU262150:RDZ262150 RNQ262150:RNV262150 RXM262150:RXR262150 SHI262150:SHN262150 SRE262150:SRJ262150 TBA262150:TBF262150 TKW262150:TLB262150 TUS262150:TUX262150 UEO262150:UET262150 UOK262150:UOP262150 UYG262150:UYL262150 VIC262150:VIH262150 VRY262150:VSD262150 WBU262150:WBZ262150 WLQ262150:WLV262150 WVM262150:WVR262150 E327685:J327685 JA327686:JF327686 SW327686:TB327686 ACS327686:ACX327686 AMO327686:AMT327686 AWK327686:AWP327686 BGG327686:BGL327686 BQC327686:BQH327686 BZY327686:CAD327686 CJU327686:CJZ327686 CTQ327686:CTV327686 DDM327686:DDR327686 DNI327686:DNN327686 DXE327686:DXJ327686 EHA327686:EHF327686 EQW327686:ERB327686 FAS327686:FAX327686 FKO327686:FKT327686 FUK327686:FUP327686 GEG327686:GEL327686 GOC327686:GOH327686 GXY327686:GYD327686 HHU327686:HHZ327686 HRQ327686:HRV327686 IBM327686:IBR327686 ILI327686:ILN327686 IVE327686:IVJ327686 JFA327686:JFF327686 JOW327686:JPB327686 JYS327686:JYX327686 KIO327686:KIT327686 KSK327686:KSP327686 LCG327686:LCL327686 LMC327686:LMH327686 LVY327686:LWD327686 MFU327686:MFZ327686 MPQ327686:MPV327686 MZM327686:MZR327686 NJI327686:NJN327686 NTE327686:NTJ327686 ODA327686:ODF327686 OMW327686:ONB327686 OWS327686:OWX327686 PGO327686:PGT327686 PQK327686:PQP327686 QAG327686:QAL327686 QKC327686:QKH327686 QTY327686:QUD327686 RDU327686:RDZ327686 RNQ327686:RNV327686 RXM327686:RXR327686 SHI327686:SHN327686 SRE327686:SRJ327686 TBA327686:TBF327686 TKW327686:TLB327686 TUS327686:TUX327686 UEO327686:UET327686 UOK327686:UOP327686 UYG327686:UYL327686 VIC327686:VIH327686 VRY327686:VSD327686 WBU327686:WBZ327686 WLQ327686:WLV327686 WVM327686:WVR327686 E393221:J393221 JA393222:JF393222 SW393222:TB393222 ACS393222:ACX393222 AMO393222:AMT393222 AWK393222:AWP393222 BGG393222:BGL393222 BQC393222:BQH393222 BZY393222:CAD393222 CJU393222:CJZ393222 CTQ393222:CTV393222 DDM393222:DDR393222 DNI393222:DNN393222 DXE393222:DXJ393222 EHA393222:EHF393222 EQW393222:ERB393222 FAS393222:FAX393222 FKO393222:FKT393222 FUK393222:FUP393222 GEG393222:GEL393222 GOC393222:GOH393222 GXY393222:GYD393222 HHU393222:HHZ393222 HRQ393222:HRV393222 IBM393222:IBR393222 ILI393222:ILN393222 IVE393222:IVJ393222 JFA393222:JFF393222 JOW393222:JPB393222 JYS393222:JYX393222 KIO393222:KIT393222 KSK393222:KSP393222 LCG393222:LCL393222 LMC393222:LMH393222 LVY393222:LWD393222 MFU393222:MFZ393222 MPQ393222:MPV393222 MZM393222:MZR393222 NJI393222:NJN393222 NTE393222:NTJ393222 ODA393222:ODF393222 OMW393222:ONB393222 OWS393222:OWX393222 PGO393222:PGT393222 PQK393222:PQP393222 QAG393222:QAL393222 QKC393222:QKH393222 QTY393222:QUD393222 RDU393222:RDZ393222 RNQ393222:RNV393222 RXM393222:RXR393222 SHI393222:SHN393222 SRE393222:SRJ393222 TBA393222:TBF393222 TKW393222:TLB393222 TUS393222:TUX393222 UEO393222:UET393222 UOK393222:UOP393222 UYG393222:UYL393222 VIC393222:VIH393222 VRY393222:VSD393222 WBU393222:WBZ393222 WLQ393222:WLV393222 WVM393222:WVR393222 E458757:J458757 JA458758:JF458758 SW458758:TB458758 ACS458758:ACX458758 AMO458758:AMT458758 AWK458758:AWP458758 BGG458758:BGL458758 BQC458758:BQH458758 BZY458758:CAD458758 CJU458758:CJZ458758 CTQ458758:CTV458758 DDM458758:DDR458758 DNI458758:DNN458758 DXE458758:DXJ458758 EHA458758:EHF458758 EQW458758:ERB458758 FAS458758:FAX458758 FKO458758:FKT458758 FUK458758:FUP458758 GEG458758:GEL458758 GOC458758:GOH458758 GXY458758:GYD458758 HHU458758:HHZ458758 HRQ458758:HRV458758 IBM458758:IBR458758 ILI458758:ILN458758 IVE458758:IVJ458758 JFA458758:JFF458758 JOW458758:JPB458758 JYS458758:JYX458758 KIO458758:KIT458758 KSK458758:KSP458758 LCG458758:LCL458758 LMC458758:LMH458758 LVY458758:LWD458758 MFU458758:MFZ458758 MPQ458758:MPV458758 MZM458758:MZR458758 NJI458758:NJN458758 NTE458758:NTJ458758 ODA458758:ODF458758 OMW458758:ONB458758 OWS458758:OWX458758 PGO458758:PGT458758 PQK458758:PQP458758 QAG458758:QAL458758 QKC458758:QKH458758 QTY458758:QUD458758 RDU458758:RDZ458758 RNQ458758:RNV458758 RXM458758:RXR458758 SHI458758:SHN458758 SRE458758:SRJ458758 TBA458758:TBF458758 TKW458758:TLB458758 TUS458758:TUX458758 UEO458758:UET458758 UOK458758:UOP458758 UYG458758:UYL458758 VIC458758:VIH458758 VRY458758:VSD458758 WBU458758:WBZ458758 WLQ458758:WLV458758 WVM458758:WVR458758 E524293:J524293 JA524294:JF524294 SW524294:TB524294 ACS524294:ACX524294 AMO524294:AMT524294 AWK524294:AWP524294 BGG524294:BGL524294 BQC524294:BQH524294 BZY524294:CAD524294 CJU524294:CJZ524294 CTQ524294:CTV524294 DDM524294:DDR524294 DNI524294:DNN524294 DXE524294:DXJ524294 EHA524294:EHF524294 EQW524294:ERB524294 FAS524294:FAX524294 FKO524294:FKT524294 FUK524294:FUP524294 GEG524294:GEL524294 GOC524294:GOH524294 GXY524294:GYD524294 HHU524294:HHZ524294 HRQ524294:HRV524294 IBM524294:IBR524294 ILI524294:ILN524294 IVE524294:IVJ524294 JFA524294:JFF524294 JOW524294:JPB524294 JYS524294:JYX524294 KIO524294:KIT524294 KSK524294:KSP524294 LCG524294:LCL524294 LMC524294:LMH524294 LVY524294:LWD524294 MFU524294:MFZ524294 MPQ524294:MPV524294 MZM524294:MZR524294 NJI524294:NJN524294 NTE524294:NTJ524294 ODA524294:ODF524294 OMW524294:ONB524294 OWS524294:OWX524294 PGO524294:PGT524294 PQK524294:PQP524294 QAG524294:QAL524294 QKC524294:QKH524294 QTY524294:QUD524294 RDU524294:RDZ524294 RNQ524294:RNV524294 RXM524294:RXR524294 SHI524294:SHN524294 SRE524294:SRJ524294 TBA524294:TBF524294 TKW524294:TLB524294 TUS524294:TUX524294 UEO524294:UET524294 UOK524294:UOP524294 UYG524294:UYL524294 VIC524294:VIH524294 VRY524294:VSD524294 WBU524294:WBZ524294 WLQ524294:WLV524294 WVM524294:WVR524294 E589829:J589829 JA589830:JF589830 SW589830:TB589830 ACS589830:ACX589830 AMO589830:AMT589830 AWK589830:AWP589830 BGG589830:BGL589830 BQC589830:BQH589830 BZY589830:CAD589830 CJU589830:CJZ589830 CTQ589830:CTV589830 DDM589830:DDR589830 DNI589830:DNN589830 DXE589830:DXJ589830 EHA589830:EHF589830 EQW589830:ERB589830 FAS589830:FAX589830 FKO589830:FKT589830 FUK589830:FUP589830 GEG589830:GEL589830 GOC589830:GOH589830 GXY589830:GYD589830 HHU589830:HHZ589830 HRQ589830:HRV589830 IBM589830:IBR589830 ILI589830:ILN589830 IVE589830:IVJ589830 JFA589830:JFF589830 JOW589830:JPB589830 JYS589830:JYX589830 KIO589830:KIT589830 KSK589830:KSP589830 LCG589830:LCL589830 LMC589830:LMH589830 LVY589830:LWD589830 MFU589830:MFZ589830 MPQ589830:MPV589830 MZM589830:MZR589830 NJI589830:NJN589830 NTE589830:NTJ589830 ODA589830:ODF589830 OMW589830:ONB589830 OWS589830:OWX589830 PGO589830:PGT589830 PQK589830:PQP589830 QAG589830:QAL589830 QKC589830:QKH589830 QTY589830:QUD589830 RDU589830:RDZ589830 RNQ589830:RNV589830 RXM589830:RXR589830 SHI589830:SHN589830 SRE589830:SRJ589830 TBA589830:TBF589830 TKW589830:TLB589830 TUS589830:TUX589830 UEO589830:UET589830 UOK589830:UOP589830 UYG589830:UYL589830 VIC589830:VIH589830 VRY589830:VSD589830 WBU589830:WBZ589830 WLQ589830:WLV589830 WVM589830:WVR589830 E655365:J655365 JA655366:JF655366 SW655366:TB655366 ACS655366:ACX655366 AMO655366:AMT655366 AWK655366:AWP655366 BGG655366:BGL655366 BQC655366:BQH655366 BZY655366:CAD655366 CJU655366:CJZ655366 CTQ655366:CTV655366 DDM655366:DDR655366 DNI655366:DNN655366 DXE655366:DXJ655366 EHA655366:EHF655366 EQW655366:ERB655366 FAS655366:FAX655366 FKO655366:FKT655366 FUK655366:FUP655366 GEG655366:GEL655366 GOC655366:GOH655366 GXY655366:GYD655366 HHU655366:HHZ655366 HRQ655366:HRV655366 IBM655366:IBR655366 ILI655366:ILN655366 IVE655366:IVJ655366 JFA655366:JFF655366 JOW655366:JPB655366 JYS655366:JYX655366 KIO655366:KIT655366 KSK655366:KSP655366 LCG655366:LCL655366 LMC655366:LMH655366 LVY655366:LWD655366 MFU655366:MFZ655366 MPQ655366:MPV655366 MZM655366:MZR655366 NJI655366:NJN655366 NTE655366:NTJ655366 ODA655366:ODF655366 OMW655366:ONB655366 OWS655366:OWX655366 PGO655366:PGT655366 PQK655366:PQP655366 QAG655366:QAL655366 QKC655366:QKH655366 QTY655366:QUD655366 RDU655366:RDZ655366 RNQ655366:RNV655366 RXM655366:RXR655366 SHI655366:SHN655366 SRE655366:SRJ655366 TBA655366:TBF655366 TKW655366:TLB655366 TUS655366:TUX655366 UEO655366:UET655366 UOK655366:UOP655366 UYG655366:UYL655366 VIC655366:VIH655366 VRY655366:VSD655366 WBU655366:WBZ655366 WLQ655366:WLV655366 WVM655366:WVR655366 E720901:J720901 JA720902:JF720902 SW720902:TB720902 ACS720902:ACX720902 AMO720902:AMT720902 AWK720902:AWP720902 BGG720902:BGL720902 BQC720902:BQH720902 BZY720902:CAD720902 CJU720902:CJZ720902 CTQ720902:CTV720902 DDM720902:DDR720902 DNI720902:DNN720902 DXE720902:DXJ720902 EHA720902:EHF720902 EQW720902:ERB720902 FAS720902:FAX720902 FKO720902:FKT720902 FUK720902:FUP720902 GEG720902:GEL720902 GOC720902:GOH720902 GXY720902:GYD720902 HHU720902:HHZ720902 HRQ720902:HRV720902 IBM720902:IBR720902 ILI720902:ILN720902 IVE720902:IVJ720902 JFA720902:JFF720902 JOW720902:JPB720902 JYS720902:JYX720902 KIO720902:KIT720902 KSK720902:KSP720902 LCG720902:LCL720902 LMC720902:LMH720902 LVY720902:LWD720902 MFU720902:MFZ720902 MPQ720902:MPV720902 MZM720902:MZR720902 NJI720902:NJN720902 NTE720902:NTJ720902 ODA720902:ODF720902 OMW720902:ONB720902 OWS720902:OWX720902 PGO720902:PGT720902 PQK720902:PQP720902 QAG720902:QAL720902 QKC720902:QKH720902 QTY720902:QUD720902 RDU720902:RDZ720902 RNQ720902:RNV720902 RXM720902:RXR720902 SHI720902:SHN720902 SRE720902:SRJ720902 TBA720902:TBF720902 TKW720902:TLB720902 TUS720902:TUX720902 UEO720902:UET720902 UOK720902:UOP720902 UYG720902:UYL720902 VIC720902:VIH720902 VRY720902:VSD720902 WBU720902:WBZ720902 WLQ720902:WLV720902 WVM720902:WVR720902 E786437:J786437 JA786438:JF786438 SW786438:TB786438 ACS786438:ACX786438 AMO786438:AMT786438 AWK786438:AWP786438 BGG786438:BGL786438 BQC786438:BQH786438 BZY786438:CAD786438 CJU786438:CJZ786438 CTQ786438:CTV786438 DDM786438:DDR786438 DNI786438:DNN786438 DXE786438:DXJ786438 EHA786438:EHF786438 EQW786438:ERB786438 FAS786438:FAX786438 FKO786438:FKT786438 FUK786438:FUP786438 GEG786438:GEL786438 GOC786438:GOH786438 GXY786438:GYD786438 HHU786438:HHZ786438 HRQ786438:HRV786438 IBM786438:IBR786438 ILI786438:ILN786438 IVE786438:IVJ786438 JFA786438:JFF786438 JOW786438:JPB786438 JYS786438:JYX786438 KIO786438:KIT786438 KSK786438:KSP786438 LCG786438:LCL786438 LMC786438:LMH786438 LVY786438:LWD786438 MFU786438:MFZ786438 MPQ786438:MPV786438 MZM786438:MZR786438 NJI786438:NJN786438 NTE786438:NTJ786438 ODA786438:ODF786438 OMW786438:ONB786438 OWS786438:OWX786438 PGO786438:PGT786438 PQK786438:PQP786438 QAG786438:QAL786438 QKC786438:QKH786438 QTY786438:QUD786438 RDU786438:RDZ786438 RNQ786438:RNV786438 RXM786438:RXR786438 SHI786438:SHN786438 SRE786438:SRJ786438 TBA786438:TBF786438 TKW786438:TLB786438 TUS786438:TUX786438 UEO786438:UET786438 UOK786438:UOP786438 UYG786438:UYL786438 VIC786438:VIH786438 VRY786438:VSD786438 WBU786438:WBZ786438 WLQ786438:WLV786438 WVM786438:WVR786438 E851973:J851973 JA851974:JF851974 SW851974:TB851974 ACS851974:ACX851974 AMO851974:AMT851974 AWK851974:AWP851974 BGG851974:BGL851974 BQC851974:BQH851974 BZY851974:CAD851974 CJU851974:CJZ851974 CTQ851974:CTV851974 DDM851974:DDR851974 DNI851974:DNN851974 DXE851974:DXJ851974 EHA851974:EHF851974 EQW851974:ERB851974 FAS851974:FAX851974 FKO851974:FKT851974 FUK851974:FUP851974 GEG851974:GEL851974 GOC851974:GOH851974 GXY851974:GYD851974 HHU851974:HHZ851974 HRQ851974:HRV851974 IBM851974:IBR851974 ILI851974:ILN851974 IVE851974:IVJ851974 JFA851974:JFF851974 JOW851974:JPB851974 JYS851974:JYX851974 KIO851974:KIT851974 KSK851974:KSP851974 LCG851974:LCL851974 LMC851974:LMH851974 LVY851974:LWD851974 MFU851974:MFZ851974 MPQ851974:MPV851974 MZM851974:MZR851974 NJI851974:NJN851974 NTE851974:NTJ851974 ODA851974:ODF851974 OMW851974:ONB851974 OWS851974:OWX851974 PGO851974:PGT851974 PQK851974:PQP851974 QAG851974:QAL851974 QKC851974:QKH851974 QTY851974:QUD851974 RDU851974:RDZ851974 RNQ851974:RNV851974 RXM851974:RXR851974 SHI851974:SHN851974 SRE851974:SRJ851974 TBA851974:TBF851974 TKW851974:TLB851974 TUS851974:TUX851974 UEO851974:UET851974 UOK851974:UOP851974 UYG851974:UYL851974 VIC851974:VIH851974 VRY851974:VSD851974 WBU851974:WBZ851974 WLQ851974:WLV851974 WVM851974:WVR851974 E917509:J917509 JA917510:JF917510 SW917510:TB917510 ACS917510:ACX917510 AMO917510:AMT917510 AWK917510:AWP917510 BGG917510:BGL917510 BQC917510:BQH917510 BZY917510:CAD917510 CJU917510:CJZ917510 CTQ917510:CTV917510 DDM917510:DDR917510 DNI917510:DNN917510 DXE917510:DXJ917510 EHA917510:EHF917510 EQW917510:ERB917510 FAS917510:FAX917510 FKO917510:FKT917510 FUK917510:FUP917510 GEG917510:GEL917510 GOC917510:GOH917510 GXY917510:GYD917510 HHU917510:HHZ917510 HRQ917510:HRV917510 IBM917510:IBR917510 ILI917510:ILN917510 IVE917510:IVJ917510 JFA917510:JFF917510 JOW917510:JPB917510 JYS917510:JYX917510 KIO917510:KIT917510 KSK917510:KSP917510 LCG917510:LCL917510 LMC917510:LMH917510 LVY917510:LWD917510 MFU917510:MFZ917510 MPQ917510:MPV917510 MZM917510:MZR917510 NJI917510:NJN917510 NTE917510:NTJ917510 ODA917510:ODF917510 OMW917510:ONB917510 OWS917510:OWX917510 PGO917510:PGT917510 PQK917510:PQP917510 QAG917510:QAL917510 QKC917510:QKH917510 QTY917510:QUD917510 RDU917510:RDZ917510 RNQ917510:RNV917510 RXM917510:RXR917510 SHI917510:SHN917510 SRE917510:SRJ917510 TBA917510:TBF917510 TKW917510:TLB917510 TUS917510:TUX917510 UEO917510:UET917510 UOK917510:UOP917510 UYG917510:UYL917510 VIC917510:VIH917510 VRY917510:VSD917510 WBU917510:WBZ917510 WLQ917510:WLV917510 WVM917510:WVR917510 E983045:J983045 JA983046:JF983046 SW983046:TB983046 ACS983046:ACX983046 AMO983046:AMT983046 AWK983046:AWP983046 BGG983046:BGL983046 BQC983046:BQH983046 BZY983046:CAD983046 CJU983046:CJZ983046 CTQ983046:CTV983046 DDM983046:DDR983046 DNI983046:DNN983046 DXE983046:DXJ983046 EHA983046:EHF983046 EQW983046:ERB983046 FAS983046:FAX983046 FKO983046:FKT983046 FUK983046:FUP983046 GEG983046:GEL983046 GOC983046:GOH983046 GXY983046:GYD983046 HHU983046:HHZ983046 HRQ983046:HRV983046 IBM983046:IBR983046 ILI983046:ILN983046 IVE983046:IVJ983046 JFA983046:JFF983046 JOW983046:JPB983046 JYS983046:JYX983046 KIO983046:KIT983046 KSK983046:KSP983046 LCG983046:LCL983046 LMC983046:LMH983046 LVY983046:LWD983046 MFU983046:MFZ983046 MPQ983046:MPV983046 MZM983046:MZR983046 NJI983046:NJN983046 NTE983046:NTJ983046 ODA983046:ODF983046 OMW983046:ONB983046 OWS983046:OWX983046 PGO983046:PGT983046 PQK983046:PQP983046 QAG983046:QAL983046 QKC983046:QKH983046 QTY983046:QUD983046 RDU983046:RDZ983046 RNQ983046:RNV983046 RXM983046:RXR983046 SHI983046:SHN983046 SRE983046:SRJ983046 TBA983046:TBF983046 TKW983046:TLB983046 TUS983046:TUX983046 UEO983046:UET983046 UOK983046:UOP983046 UYG983046:UYL983046 VIC983046:VIH983046 VRY983046:VSD983046 WBU983046:WBZ983046 WLQ983046:WLV983046 E3" xr:uid="{D6AB6232-0676-4E27-84AA-86018E15A9B6}">
      <formula1>"確定払(国内),確定(外国),概算払(国内),概算(外国),現金"</formula1>
    </dataValidation>
    <dataValidation type="list" allowBlank="1" showInputMessage="1" showErrorMessage="1" sqref="WVY983066:WWA983066 JP20:JR20 TL20:TN20 ADH20:ADJ20 AND20:ANF20 AWZ20:AXB20 BGV20:BGX20 BQR20:BQT20 CAN20:CAP20 CKJ20:CKL20 CUF20:CUH20 DEB20:DED20 DNX20:DNZ20 DXT20:DXV20 EHP20:EHR20 ERL20:ERN20 FBH20:FBJ20 FLD20:FLF20 FUZ20:FVB20 GEV20:GEX20 GOR20:GOT20 GYN20:GYP20 HIJ20:HIL20 HSF20:HSH20 ICB20:ICD20 ILX20:ILZ20 IVT20:IVV20 JFP20:JFR20 JPL20:JPN20 JZH20:JZJ20 KJD20:KJF20 KSZ20:KTB20 LCV20:LCX20 LMR20:LMT20 LWN20:LWP20 MGJ20:MGL20 MQF20:MQH20 NAB20:NAD20 NJX20:NJZ20 NTT20:NTV20 ODP20:ODR20 ONL20:ONN20 OXH20:OXJ20 PHD20:PHF20 PQZ20:PRB20 QAV20:QAX20 QKR20:QKT20 QUN20:QUP20 REJ20:REL20 ROF20:ROH20 RYB20:RYD20 SHX20:SHZ20 SRT20:SRV20 TBP20:TBR20 TLL20:TLN20 TVH20:TVJ20 UFD20:UFF20 UOZ20:UPB20 UYV20:UYX20 VIR20:VIT20 VSN20:VSP20 WCJ20:WCL20 WMF20:WMH20 WWB20:WWD20 Q65561:S65561 JM65562:JO65562 TI65562:TK65562 ADE65562:ADG65562 ANA65562:ANC65562 AWW65562:AWY65562 BGS65562:BGU65562 BQO65562:BQQ65562 CAK65562:CAM65562 CKG65562:CKI65562 CUC65562:CUE65562 DDY65562:DEA65562 DNU65562:DNW65562 DXQ65562:DXS65562 EHM65562:EHO65562 ERI65562:ERK65562 FBE65562:FBG65562 FLA65562:FLC65562 FUW65562:FUY65562 GES65562:GEU65562 GOO65562:GOQ65562 GYK65562:GYM65562 HIG65562:HII65562 HSC65562:HSE65562 IBY65562:ICA65562 ILU65562:ILW65562 IVQ65562:IVS65562 JFM65562:JFO65562 JPI65562:JPK65562 JZE65562:JZG65562 KJA65562:KJC65562 KSW65562:KSY65562 LCS65562:LCU65562 LMO65562:LMQ65562 LWK65562:LWM65562 MGG65562:MGI65562 MQC65562:MQE65562 MZY65562:NAA65562 NJU65562:NJW65562 NTQ65562:NTS65562 ODM65562:ODO65562 ONI65562:ONK65562 OXE65562:OXG65562 PHA65562:PHC65562 PQW65562:PQY65562 QAS65562:QAU65562 QKO65562:QKQ65562 QUK65562:QUM65562 REG65562:REI65562 ROC65562:ROE65562 RXY65562:RYA65562 SHU65562:SHW65562 SRQ65562:SRS65562 TBM65562:TBO65562 TLI65562:TLK65562 TVE65562:TVG65562 UFA65562:UFC65562 UOW65562:UOY65562 UYS65562:UYU65562 VIO65562:VIQ65562 VSK65562:VSM65562 WCG65562:WCI65562 WMC65562:WME65562 WVY65562:WWA65562 Q131097:S131097 JM131098:JO131098 TI131098:TK131098 ADE131098:ADG131098 ANA131098:ANC131098 AWW131098:AWY131098 BGS131098:BGU131098 BQO131098:BQQ131098 CAK131098:CAM131098 CKG131098:CKI131098 CUC131098:CUE131098 DDY131098:DEA131098 DNU131098:DNW131098 DXQ131098:DXS131098 EHM131098:EHO131098 ERI131098:ERK131098 FBE131098:FBG131098 FLA131098:FLC131098 FUW131098:FUY131098 GES131098:GEU131098 GOO131098:GOQ131098 GYK131098:GYM131098 HIG131098:HII131098 HSC131098:HSE131098 IBY131098:ICA131098 ILU131098:ILW131098 IVQ131098:IVS131098 JFM131098:JFO131098 JPI131098:JPK131098 JZE131098:JZG131098 KJA131098:KJC131098 KSW131098:KSY131098 LCS131098:LCU131098 LMO131098:LMQ131098 LWK131098:LWM131098 MGG131098:MGI131098 MQC131098:MQE131098 MZY131098:NAA131098 NJU131098:NJW131098 NTQ131098:NTS131098 ODM131098:ODO131098 ONI131098:ONK131098 OXE131098:OXG131098 PHA131098:PHC131098 PQW131098:PQY131098 QAS131098:QAU131098 QKO131098:QKQ131098 QUK131098:QUM131098 REG131098:REI131098 ROC131098:ROE131098 RXY131098:RYA131098 SHU131098:SHW131098 SRQ131098:SRS131098 TBM131098:TBO131098 TLI131098:TLK131098 TVE131098:TVG131098 UFA131098:UFC131098 UOW131098:UOY131098 UYS131098:UYU131098 VIO131098:VIQ131098 VSK131098:VSM131098 WCG131098:WCI131098 WMC131098:WME131098 WVY131098:WWA131098 Q196633:S196633 JM196634:JO196634 TI196634:TK196634 ADE196634:ADG196634 ANA196634:ANC196634 AWW196634:AWY196634 BGS196634:BGU196634 BQO196634:BQQ196634 CAK196634:CAM196634 CKG196634:CKI196634 CUC196634:CUE196634 DDY196634:DEA196634 DNU196634:DNW196634 DXQ196634:DXS196634 EHM196634:EHO196634 ERI196634:ERK196634 FBE196634:FBG196634 FLA196634:FLC196634 FUW196634:FUY196634 GES196634:GEU196634 GOO196634:GOQ196634 GYK196634:GYM196634 HIG196634:HII196634 HSC196634:HSE196634 IBY196634:ICA196634 ILU196634:ILW196634 IVQ196634:IVS196634 JFM196634:JFO196634 JPI196634:JPK196634 JZE196634:JZG196634 KJA196634:KJC196634 KSW196634:KSY196634 LCS196634:LCU196634 LMO196634:LMQ196634 LWK196634:LWM196634 MGG196634:MGI196634 MQC196634:MQE196634 MZY196634:NAA196634 NJU196634:NJW196634 NTQ196634:NTS196634 ODM196634:ODO196634 ONI196634:ONK196634 OXE196634:OXG196634 PHA196634:PHC196634 PQW196634:PQY196634 QAS196634:QAU196634 QKO196634:QKQ196634 QUK196634:QUM196634 REG196634:REI196634 ROC196634:ROE196634 RXY196634:RYA196634 SHU196634:SHW196634 SRQ196634:SRS196634 TBM196634:TBO196634 TLI196634:TLK196634 TVE196634:TVG196634 UFA196634:UFC196634 UOW196634:UOY196634 UYS196634:UYU196634 VIO196634:VIQ196634 VSK196634:VSM196634 WCG196634:WCI196634 WMC196634:WME196634 WVY196634:WWA196634 Q262169:S262169 JM262170:JO262170 TI262170:TK262170 ADE262170:ADG262170 ANA262170:ANC262170 AWW262170:AWY262170 BGS262170:BGU262170 BQO262170:BQQ262170 CAK262170:CAM262170 CKG262170:CKI262170 CUC262170:CUE262170 DDY262170:DEA262170 DNU262170:DNW262170 DXQ262170:DXS262170 EHM262170:EHO262170 ERI262170:ERK262170 FBE262170:FBG262170 FLA262170:FLC262170 FUW262170:FUY262170 GES262170:GEU262170 GOO262170:GOQ262170 GYK262170:GYM262170 HIG262170:HII262170 HSC262170:HSE262170 IBY262170:ICA262170 ILU262170:ILW262170 IVQ262170:IVS262170 JFM262170:JFO262170 JPI262170:JPK262170 JZE262170:JZG262170 KJA262170:KJC262170 KSW262170:KSY262170 LCS262170:LCU262170 LMO262170:LMQ262170 LWK262170:LWM262170 MGG262170:MGI262170 MQC262170:MQE262170 MZY262170:NAA262170 NJU262170:NJW262170 NTQ262170:NTS262170 ODM262170:ODO262170 ONI262170:ONK262170 OXE262170:OXG262170 PHA262170:PHC262170 PQW262170:PQY262170 QAS262170:QAU262170 QKO262170:QKQ262170 QUK262170:QUM262170 REG262170:REI262170 ROC262170:ROE262170 RXY262170:RYA262170 SHU262170:SHW262170 SRQ262170:SRS262170 TBM262170:TBO262170 TLI262170:TLK262170 TVE262170:TVG262170 UFA262170:UFC262170 UOW262170:UOY262170 UYS262170:UYU262170 VIO262170:VIQ262170 VSK262170:VSM262170 WCG262170:WCI262170 WMC262170:WME262170 WVY262170:WWA262170 Q327705:S327705 JM327706:JO327706 TI327706:TK327706 ADE327706:ADG327706 ANA327706:ANC327706 AWW327706:AWY327706 BGS327706:BGU327706 BQO327706:BQQ327706 CAK327706:CAM327706 CKG327706:CKI327706 CUC327706:CUE327706 DDY327706:DEA327706 DNU327706:DNW327706 DXQ327706:DXS327706 EHM327706:EHO327706 ERI327706:ERK327706 FBE327706:FBG327706 FLA327706:FLC327706 FUW327706:FUY327706 GES327706:GEU327706 GOO327706:GOQ327706 GYK327706:GYM327706 HIG327706:HII327706 HSC327706:HSE327706 IBY327706:ICA327706 ILU327706:ILW327706 IVQ327706:IVS327706 JFM327706:JFO327706 JPI327706:JPK327706 JZE327706:JZG327706 KJA327706:KJC327706 KSW327706:KSY327706 LCS327706:LCU327706 LMO327706:LMQ327706 LWK327706:LWM327706 MGG327706:MGI327706 MQC327706:MQE327706 MZY327706:NAA327706 NJU327706:NJW327706 NTQ327706:NTS327706 ODM327706:ODO327706 ONI327706:ONK327706 OXE327706:OXG327706 PHA327706:PHC327706 PQW327706:PQY327706 QAS327706:QAU327706 QKO327706:QKQ327706 QUK327706:QUM327706 REG327706:REI327706 ROC327706:ROE327706 RXY327706:RYA327706 SHU327706:SHW327706 SRQ327706:SRS327706 TBM327706:TBO327706 TLI327706:TLK327706 TVE327706:TVG327706 UFA327706:UFC327706 UOW327706:UOY327706 UYS327706:UYU327706 VIO327706:VIQ327706 VSK327706:VSM327706 WCG327706:WCI327706 WMC327706:WME327706 WVY327706:WWA327706 Q393241:S393241 JM393242:JO393242 TI393242:TK393242 ADE393242:ADG393242 ANA393242:ANC393242 AWW393242:AWY393242 BGS393242:BGU393242 BQO393242:BQQ393242 CAK393242:CAM393242 CKG393242:CKI393242 CUC393242:CUE393242 DDY393242:DEA393242 DNU393242:DNW393242 DXQ393242:DXS393242 EHM393242:EHO393242 ERI393242:ERK393242 FBE393242:FBG393242 FLA393242:FLC393242 FUW393242:FUY393242 GES393242:GEU393242 GOO393242:GOQ393242 GYK393242:GYM393242 HIG393242:HII393242 HSC393242:HSE393242 IBY393242:ICA393242 ILU393242:ILW393242 IVQ393242:IVS393242 JFM393242:JFO393242 JPI393242:JPK393242 JZE393242:JZG393242 KJA393242:KJC393242 KSW393242:KSY393242 LCS393242:LCU393242 LMO393242:LMQ393242 LWK393242:LWM393242 MGG393242:MGI393242 MQC393242:MQE393242 MZY393242:NAA393242 NJU393242:NJW393242 NTQ393242:NTS393242 ODM393242:ODO393242 ONI393242:ONK393242 OXE393242:OXG393242 PHA393242:PHC393242 PQW393242:PQY393242 QAS393242:QAU393242 QKO393242:QKQ393242 QUK393242:QUM393242 REG393242:REI393242 ROC393242:ROE393242 RXY393242:RYA393242 SHU393242:SHW393242 SRQ393242:SRS393242 TBM393242:TBO393242 TLI393242:TLK393242 TVE393242:TVG393242 UFA393242:UFC393242 UOW393242:UOY393242 UYS393242:UYU393242 VIO393242:VIQ393242 VSK393242:VSM393242 WCG393242:WCI393242 WMC393242:WME393242 WVY393242:WWA393242 Q458777:S458777 JM458778:JO458778 TI458778:TK458778 ADE458778:ADG458778 ANA458778:ANC458778 AWW458778:AWY458778 BGS458778:BGU458778 BQO458778:BQQ458778 CAK458778:CAM458778 CKG458778:CKI458778 CUC458778:CUE458778 DDY458778:DEA458778 DNU458778:DNW458778 DXQ458778:DXS458778 EHM458778:EHO458778 ERI458778:ERK458778 FBE458778:FBG458778 FLA458778:FLC458778 FUW458778:FUY458778 GES458778:GEU458778 GOO458778:GOQ458778 GYK458778:GYM458778 HIG458778:HII458778 HSC458778:HSE458778 IBY458778:ICA458778 ILU458778:ILW458778 IVQ458778:IVS458778 JFM458778:JFO458778 JPI458778:JPK458778 JZE458778:JZG458778 KJA458778:KJC458778 KSW458778:KSY458778 LCS458778:LCU458778 LMO458778:LMQ458778 LWK458778:LWM458778 MGG458778:MGI458778 MQC458778:MQE458778 MZY458778:NAA458778 NJU458778:NJW458778 NTQ458778:NTS458778 ODM458778:ODO458778 ONI458778:ONK458778 OXE458778:OXG458778 PHA458778:PHC458778 PQW458778:PQY458778 QAS458778:QAU458778 QKO458778:QKQ458778 QUK458778:QUM458778 REG458778:REI458778 ROC458778:ROE458778 RXY458778:RYA458778 SHU458778:SHW458778 SRQ458778:SRS458778 TBM458778:TBO458778 TLI458778:TLK458778 TVE458778:TVG458778 UFA458778:UFC458778 UOW458778:UOY458778 UYS458778:UYU458778 VIO458778:VIQ458778 VSK458778:VSM458778 WCG458778:WCI458778 WMC458778:WME458778 WVY458778:WWA458778 Q524313:S524313 JM524314:JO524314 TI524314:TK524314 ADE524314:ADG524314 ANA524314:ANC524314 AWW524314:AWY524314 BGS524314:BGU524314 BQO524314:BQQ524314 CAK524314:CAM524314 CKG524314:CKI524314 CUC524314:CUE524314 DDY524314:DEA524314 DNU524314:DNW524314 DXQ524314:DXS524314 EHM524314:EHO524314 ERI524314:ERK524314 FBE524314:FBG524314 FLA524314:FLC524314 FUW524314:FUY524314 GES524314:GEU524314 GOO524314:GOQ524314 GYK524314:GYM524314 HIG524314:HII524314 HSC524314:HSE524314 IBY524314:ICA524314 ILU524314:ILW524314 IVQ524314:IVS524314 JFM524314:JFO524314 JPI524314:JPK524314 JZE524314:JZG524314 KJA524314:KJC524314 KSW524314:KSY524314 LCS524314:LCU524314 LMO524314:LMQ524314 LWK524314:LWM524314 MGG524314:MGI524314 MQC524314:MQE524314 MZY524314:NAA524314 NJU524314:NJW524314 NTQ524314:NTS524314 ODM524314:ODO524314 ONI524314:ONK524314 OXE524314:OXG524314 PHA524314:PHC524314 PQW524314:PQY524314 QAS524314:QAU524314 QKO524314:QKQ524314 QUK524314:QUM524314 REG524314:REI524314 ROC524314:ROE524314 RXY524314:RYA524314 SHU524314:SHW524314 SRQ524314:SRS524314 TBM524314:TBO524314 TLI524314:TLK524314 TVE524314:TVG524314 UFA524314:UFC524314 UOW524314:UOY524314 UYS524314:UYU524314 VIO524314:VIQ524314 VSK524314:VSM524314 WCG524314:WCI524314 WMC524314:WME524314 WVY524314:WWA524314 Q589849:S589849 JM589850:JO589850 TI589850:TK589850 ADE589850:ADG589850 ANA589850:ANC589850 AWW589850:AWY589850 BGS589850:BGU589850 BQO589850:BQQ589850 CAK589850:CAM589850 CKG589850:CKI589850 CUC589850:CUE589850 DDY589850:DEA589850 DNU589850:DNW589850 DXQ589850:DXS589850 EHM589850:EHO589850 ERI589850:ERK589850 FBE589850:FBG589850 FLA589850:FLC589850 FUW589850:FUY589850 GES589850:GEU589850 GOO589850:GOQ589850 GYK589850:GYM589850 HIG589850:HII589850 HSC589850:HSE589850 IBY589850:ICA589850 ILU589850:ILW589850 IVQ589850:IVS589850 JFM589850:JFO589850 JPI589850:JPK589850 JZE589850:JZG589850 KJA589850:KJC589850 KSW589850:KSY589850 LCS589850:LCU589850 LMO589850:LMQ589850 LWK589850:LWM589850 MGG589850:MGI589850 MQC589850:MQE589850 MZY589850:NAA589850 NJU589850:NJW589850 NTQ589850:NTS589850 ODM589850:ODO589850 ONI589850:ONK589850 OXE589850:OXG589850 PHA589850:PHC589850 PQW589850:PQY589850 QAS589850:QAU589850 QKO589850:QKQ589850 QUK589850:QUM589850 REG589850:REI589850 ROC589850:ROE589850 RXY589850:RYA589850 SHU589850:SHW589850 SRQ589850:SRS589850 TBM589850:TBO589850 TLI589850:TLK589850 TVE589850:TVG589850 UFA589850:UFC589850 UOW589850:UOY589850 UYS589850:UYU589850 VIO589850:VIQ589850 VSK589850:VSM589850 WCG589850:WCI589850 WMC589850:WME589850 WVY589850:WWA589850 Q655385:S655385 JM655386:JO655386 TI655386:TK655386 ADE655386:ADG655386 ANA655386:ANC655386 AWW655386:AWY655386 BGS655386:BGU655386 BQO655386:BQQ655386 CAK655386:CAM655386 CKG655386:CKI655386 CUC655386:CUE655386 DDY655386:DEA655386 DNU655386:DNW655386 DXQ655386:DXS655386 EHM655386:EHO655386 ERI655386:ERK655386 FBE655386:FBG655386 FLA655386:FLC655386 FUW655386:FUY655386 GES655386:GEU655386 GOO655386:GOQ655386 GYK655386:GYM655386 HIG655386:HII655386 HSC655386:HSE655386 IBY655386:ICA655386 ILU655386:ILW655386 IVQ655386:IVS655386 JFM655386:JFO655386 JPI655386:JPK655386 JZE655386:JZG655386 KJA655386:KJC655386 KSW655386:KSY655386 LCS655386:LCU655386 LMO655386:LMQ655386 LWK655386:LWM655386 MGG655386:MGI655386 MQC655386:MQE655386 MZY655386:NAA655386 NJU655386:NJW655386 NTQ655386:NTS655386 ODM655386:ODO655386 ONI655386:ONK655386 OXE655386:OXG655386 PHA655386:PHC655386 PQW655386:PQY655386 QAS655386:QAU655386 QKO655386:QKQ655386 QUK655386:QUM655386 REG655386:REI655386 ROC655386:ROE655386 RXY655386:RYA655386 SHU655386:SHW655386 SRQ655386:SRS655386 TBM655386:TBO655386 TLI655386:TLK655386 TVE655386:TVG655386 UFA655386:UFC655386 UOW655386:UOY655386 UYS655386:UYU655386 VIO655386:VIQ655386 VSK655386:VSM655386 WCG655386:WCI655386 WMC655386:WME655386 WVY655386:WWA655386 Q720921:S720921 JM720922:JO720922 TI720922:TK720922 ADE720922:ADG720922 ANA720922:ANC720922 AWW720922:AWY720922 BGS720922:BGU720922 BQO720922:BQQ720922 CAK720922:CAM720922 CKG720922:CKI720922 CUC720922:CUE720922 DDY720922:DEA720922 DNU720922:DNW720922 DXQ720922:DXS720922 EHM720922:EHO720922 ERI720922:ERK720922 FBE720922:FBG720922 FLA720922:FLC720922 FUW720922:FUY720922 GES720922:GEU720922 GOO720922:GOQ720922 GYK720922:GYM720922 HIG720922:HII720922 HSC720922:HSE720922 IBY720922:ICA720922 ILU720922:ILW720922 IVQ720922:IVS720922 JFM720922:JFO720922 JPI720922:JPK720922 JZE720922:JZG720922 KJA720922:KJC720922 KSW720922:KSY720922 LCS720922:LCU720922 LMO720922:LMQ720922 LWK720922:LWM720922 MGG720922:MGI720922 MQC720922:MQE720922 MZY720922:NAA720922 NJU720922:NJW720922 NTQ720922:NTS720922 ODM720922:ODO720922 ONI720922:ONK720922 OXE720922:OXG720922 PHA720922:PHC720922 PQW720922:PQY720922 QAS720922:QAU720922 QKO720922:QKQ720922 QUK720922:QUM720922 REG720922:REI720922 ROC720922:ROE720922 RXY720922:RYA720922 SHU720922:SHW720922 SRQ720922:SRS720922 TBM720922:TBO720922 TLI720922:TLK720922 TVE720922:TVG720922 UFA720922:UFC720922 UOW720922:UOY720922 UYS720922:UYU720922 VIO720922:VIQ720922 VSK720922:VSM720922 WCG720922:WCI720922 WMC720922:WME720922 WVY720922:WWA720922 Q786457:S786457 JM786458:JO786458 TI786458:TK786458 ADE786458:ADG786458 ANA786458:ANC786458 AWW786458:AWY786458 BGS786458:BGU786458 BQO786458:BQQ786458 CAK786458:CAM786458 CKG786458:CKI786458 CUC786458:CUE786458 DDY786458:DEA786458 DNU786458:DNW786458 DXQ786458:DXS786458 EHM786458:EHO786458 ERI786458:ERK786458 FBE786458:FBG786458 FLA786458:FLC786458 FUW786458:FUY786458 GES786458:GEU786458 GOO786458:GOQ786458 GYK786458:GYM786458 HIG786458:HII786458 HSC786458:HSE786458 IBY786458:ICA786458 ILU786458:ILW786458 IVQ786458:IVS786458 JFM786458:JFO786458 JPI786458:JPK786458 JZE786458:JZG786458 KJA786458:KJC786458 KSW786458:KSY786458 LCS786458:LCU786458 LMO786458:LMQ786458 LWK786458:LWM786458 MGG786458:MGI786458 MQC786458:MQE786458 MZY786458:NAA786458 NJU786458:NJW786458 NTQ786458:NTS786458 ODM786458:ODO786458 ONI786458:ONK786458 OXE786458:OXG786458 PHA786458:PHC786458 PQW786458:PQY786458 QAS786458:QAU786458 QKO786458:QKQ786458 QUK786458:QUM786458 REG786458:REI786458 ROC786458:ROE786458 RXY786458:RYA786458 SHU786458:SHW786458 SRQ786458:SRS786458 TBM786458:TBO786458 TLI786458:TLK786458 TVE786458:TVG786458 UFA786458:UFC786458 UOW786458:UOY786458 UYS786458:UYU786458 VIO786458:VIQ786458 VSK786458:VSM786458 WCG786458:WCI786458 WMC786458:WME786458 WVY786458:WWA786458 Q851993:S851993 JM851994:JO851994 TI851994:TK851994 ADE851994:ADG851994 ANA851994:ANC851994 AWW851994:AWY851994 BGS851994:BGU851994 BQO851994:BQQ851994 CAK851994:CAM851994 CKG851994:CKI851994 CUC851994:CUE851994 DDY851994:DEA851994 DNU851994:DNW851994 DXQ851994:DXS851994 EHM851994:EHO851994 ERI851994:ERK851994 FBE851994:FBG851994 FLA851994:FLC851994 FUW851994:FUY851994 GES851994:GEU851994 GOO851994:GOQ851994 GYK851994:GYM851994 HIG851994:HII851994 HSC851994:HSE851994 IBY851994:ICA851994 ILU851994:ILW851994 IVQ851994:IVS851994 JFM851994:JFO851994 JPI851994:JPK851994 JZE851994:JZG851994 KJA851994:KJC851994 KSW851994:KSY851994 LCS851994:LCU851994 LMO851994:LMQ851994 LWK851994:LWM851994 MGG851994:MGI851994 MQC851994:MQE851994 MZY851994:NAA851994 NJU851994:NJW851994 NTQ851994:NTS851994 ODM851994:ODO851994 ONI851994:ONK851994 OXE851994:OXG851994 PHA851994:PHC851994 PQW851994:PQY851994 QAS851994:QAU851994 QKO851994:QKQ851994 QUK851994:QUM851994 REG851994:REI851994 ROC851994:ROE851994 RXY851994:RYA851994 SHU851994:SHW851994 SRQ851994:SRS851994 TBM851994:TBO851994 TLI851994:TLK851994 TVE851994:TVG851994 UFA851994:UFC851994 UOW851994:UOY851994 UYS851994:UYU851994 VIO851994:VIQ851994 VSK851994:VSM851994 WCG851994:WCI851994 WMC851994:WME851994 WVY851994:WWA851994 Q917529:S917529 JM917530:JO917530 TI917530:TK917530 ADE917530:ADG917530 ANA917530:ANC917530 AWW917530:AWY917530 BGS917530:BGU917530 BQO917530:BQQ917530 CAK917530:CAM917530 CKG917530:CKI917530 CUC917530:CUE917530 DDY917530:DEA917530 DNU917530:DNW917530 DXQ917530:DXS917530 EHM917530:EHO917530 ERI917530:ERK917530 FBE917530:FBG917530 FLA917530:FLC917530 FUW917530:FUY917530 GES917530:GEU917530 GOO917530:GOQ917530 GYK917530:GYM917530 HIG917530:HII917530 HSC917530:HSE917530 IBY917530:ICA917530 ILU917530:ILW917530 IVQ917530:IVS917530 JFM917530:JFO917530 JPI917530:JPK917530 JZE917530:JZG917530 KJA917530:KJC917530 KSW917530:KSY917530 LCS917530:LCU917530 LMO917530:LMQ917530 LWK917530:LWM917530 MGG917530:MGI917530 MQC917530:MQE917530 MZY917530:NAA917530 NJU917530:NJW917530 NTQ917530:NTS917530 ODM917530:ODO917530 ONI917530:ONK917530 OXE917530:OXG917530 PHA917530:PHC917530 PQW917530:PQY917530 QAS917530:QAU917530 QKO917530:QKQ917530 QUK917530:QUM917530 REG917530:REI917530 ROC917530:ROE917530 RXY917530:RYA917530 SHU917530:SHW917530 SRQ917530:SRS917530 TBM917530:TBO917530 TLI917530:TLK917530 TVE917530:TVG917530 UFA917530:UFC917530 UOW917530:UOY917530 UYS917530:UYU917530 VIO917530:VIQ917530 VSK917530:VSM917530 WCG917530:WCI917530 WMC917530:WME917530 WVY917530:WWA917530 Q983065:S983065 JM983066:JO983066 TI983066:TK983066 ADE983066:ADG983066 ANA983066:ANC983066 AWW983066:AWY983066 BGS983066:BGU983066 BQO983066:BQQ983066 CAK983066:CAM983066 CKG983066:CKI983066 CUC983066:CUE983066 DDY983066:DEA983066 DNU983066:DNW983066 DXQ983066:DXS983066 EHM983066:EHO983066 ERI983066:ERK983066 FBE983066:FBG983066 FLA983066:FLC983066 FUW983066:FUY983066 GES983066:GEU983066 GOO983066:GOQ983066 GYK983066:GYM983066 HIG983066:HII983066 HSC983066:HSE983066 IBY983066:ICA983066 ILU983066:ILW983066 IVQ983066:IVS983066 JFM983066:JFO983066 JPI983066:JPK983066 JZE983066:JZG983066 KJA983066:KJC983066 KSW983066:KSY983066 LCS983066:LCU983066 LMO983066:LMQ983066 LWK983066:LWM983066 MGG983066:MGI983066 MQC983066:MQE983066 MZY983066:NAA983066 NJU983066:NJW983066 NTQ983066:NTS983066 ODM983066:ODO983066 ONI983066:ONK983066 OXE983066:OXG983066 PHA983066:PHC983066 PQW983066:PQY983066 QAS983066:QAU983066 QKO983066:QKQ983066 QUK983066:QUM983066 REG983066:REI983066 ROC983066:ROE983066 RXY983066:RYA983066 SHU983066:SHW983066 SRQ983066:SRS983066 TBM983066:TBO983066 TLI983066:TLK983066 TVE983066:TVG983066 UFA983066:UFC983066 UOW983066:UOY983066 UYS983066:UYU983066 VIO983066:VIQ983066 VSK983066:VSM983066 WCG983066:WCI983066 WMC983066:WME983066" xr:uid="{C068C58A-14B4-4D32-A480-2608FB4512A0}">
      <formula1>"電車,バス,自動車,徒歩,自転車"</formula1>
    </dataValidation>
    <dataValidation type="list" allowBlank="1" showInputMessage="1" showErrorMessage="1" sqref="WVN983058:WVX983059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4:JL65555 SX65554:TH65555 ACT65554:ADD65555 AMP65554:AMZ65555 AWL65554:AWV65555 BGH65554:BGR65555 BQD65554:BQN65555 BZZ65554:CAJ65555 CJV65554:CKF65555 CTR65554:CUB65555 DDN65554:DDX65555 DNJ65554:DNT65555 DXF65554:DXP65555 EHB65554:EHL65555 EQX65554:ERH65555 FAT65554:FBD65555 FKP65554:FKZ65555 FUL65554:FUV65555 GEH65554:GER65555 GOD65554:GON65555 GXZ65554:GYJ65555 HHV65554:HIF65555 HRR65554:HSB65555 IBN65554:IBX65555 ILJ65554:ILT65555 IVF65554:IVP65555 JFB65554:JFL65555 JOX65554:JPH65555 JYT65554:JZD65555 KIP65554:KIZ65555 KSL65554:KSV65555 LCH65554:LCR65555 LMD65554:LMN65555 LVZ65554:LWJ65555 MFV65554:MGF65555 MPR65554:MQB65555 MZN65554:MZX65555 NJJ65554:NJT65555 NTF65554:NTP65555 ODB65554:ODL65555 OMX65554:ONH65555 OWT65554:OXD65555 PGP65554:PGZ65555 PQL65554:PQV65555 QAH65554:QAR65555 QKD65554:QKN65555 QTZ65554:QUJ65555 RDV65554:REF65555 RNR65554:ROB65555 RXN65554:RXX65555 SHJ65554:SHT65555 SRF65554:SRP65555 TBB65554:TBL65555 TKX65554:TLH65555 TUT65554:TVD65555 UEP65554:UEZ65555 UOL65554:UOV65555 UYH65554:UYR65555 VID65554:VIN65555 VRZ65554:VSJ65555 WBV65554:WCF65555 WLR65554:WMB65555 WVN65554:WVX65555 F131089:P131090 JB131090:JL131091 SX131090:TH131091 ACT131090:ADD131091 AMP131090:AMZ131091 AWL131090:AWV131091 BGH131090:BGR131091 BQD131090:BQN131091 BZZ131090:CAJ131091 CJV131090:CKF131091 CTR131090:CUB131091 DDN131090:DDX131091 DNJ131090:DNT131091 DXF131090:DXP131091 EHB131090:EHL131091 EQX131090:ERH131091 FAT131090:FBD131091 FKP131090:FKZ131091 FUL131090:FUV131091 GEH131090:GER131091 GOD131090:GON131091 GXZ131090:GYJ131091 HHV131090:HIF131091 HRR131090:HSB131091 IBN131090:IBX131091 ILJ131090:ILT131091 IVF131090:IVP131091 JFB131090:JFL131091 JOX131090:JPH131091 JYT131090:JZD131091 KIP131090:KIZ131091 KSL131090:KSV131091 LCH131090:LCR131091 LMD131090:LMN131091 LVZ131090:LWJ131091 MFV131090:MGF131091 MPR131090:MQB131091 MZN131090:MZX131091 NJJ131090:NJT131091 NTF131090:NTP131091 ODB131090:ODL131091 OMX131090:ONH131091 OWT131090:OXD131091 PGP131090:PGZ131091 PQL131090:PQV131091 QAH131090:QAR131091 QKD131090:QKN131091 QTZ131090:QUJ131091 RDV131090:REF131091 RNR131090:ROB131091 RXN131090:RXX131091 SHJ131090:SHT131091 SRF131090:SRP131091 TBB131090:TBL131091 TKX131090:TLH131091 TUT131090:TVD131091 UEP131090:UEZ131091 UOL131090:UOV131091 UYH131090:UYR131091 VID131090:VIN131091 VRZ131090:VSJ131091 WBV131090:WCF131091 WLR131090:WMB131091 WVN131090:WVX131091 F196625:P196626 JB196626:JL196627 SX196626:TH196627 ACT196626:ADD196627 AMP196626:AMZ196627 AWL196626:AWV196627 BGH196626:BGR196627 BQD196626:BQN196627 BZZ196626:CAJ196627 CJV196626:CKF196627 CTR196626:CUB196627 DDN196626:DDX196627 DNJ196626:DNT196627 DXF196626:DXP196627 EHB196626:EHL196627 EQX196626:ERH196627 FAT196626:FBD196627 FKP196626:FKZ196627 FUL196626:FUV196627 GEH196626:GER196627 GOD196626:GON196627 GXZ196626:GYJ196627 HHV196626:HIF196627 HRR196626:HSB196627 IBN196626:IBX196627 ILJ196626:ILT196627 IVF196626:IVP196627 JFB196626:JFL196627 JOX196626:JPH196627 JYT196626:JZD196627 KIP196626:KIZ196627 KSL196626:KSV196627 LCH196626:LCR196627 LMD196626:LMN196627 LVZ196626:LWJ196627 MFV196626:MGF196627 MPR196626:MQB196627 MZN196626:MZX196627 NJJ196626:NJT196627 NTF196626:NTP196627 ODB196626:ODL196627 OMX196626:ONH196627 OWT196626:OXD196627 PGP196626:PGZ196627 PQL196626:PQV196627 QAH196626:QAR196627 QKD196626:QKN196627 QTZ196626:QUJ196627 RDV196626:REF196627 RNR196626:ROB196627 RXN196626:RXX196627 SHJ196626:SHT196627 SRF196626:SRP196627 TBB196626:TBL196627 TKX196626:TLH196627 TUT196626:TVD196627 UEP196626:UEZ196627 UOL196626:UOV196627 UYH196626:UYR196627 VID196626:VIN196627 VRZ196626:VSJ196627 WBV196626:WCF196627 WLR196626:WMB196627 WVN196626:WVX196627 F262161:P262162 JB262162:JL262163 SX262162:TH262163 ACT262162:ADD262163 AMP262162:AMZ262163 AWL262162:AWV262163 BGH262162:BGR262163 BQD262162:BQN262163 BZZ262162:CAJ262163 CJV262162:CKF262163 CTR262162:CUB262163 DDN262162:DDX262163 DNJ262162:DNT262163 DXF262162:DXP262163 EHB262162:EHL262163 EQX262162:ERH262163 FAT262162:FBD262163 FKP262162:FKZ262163 FUL262162:FUV262163 GEH262162:GER262163 GOD262162:GON262163 GXZ262162:GYJ262163 HHV262162:HIF262163 HRR262162:HSB262163 IBN262162:IBX262163 ILJ262162:ILT262163 IVF262162:IVP262163 JFB262162:JFL262163 JOX262162:JPH262163 JYT262162:JZD262163 KIP262162:KIZ262163 KSL262162:KSV262163 LCH262162:LCR262163 LMD262162:LMN262163 LVZ262162:LWJ262163 MFV262162:MGF262163 MPR262162:MQB262163 MZN262162:MZX262163 NJJ262162:NJT262163 NTF262162:NTP262163 ODB262162:ODL262163 OMX262162:ONH262163 OWT262162:OXD262163 PGP262162:PGZ262163 PQL262162:PQV262163 QAH262162:QAR262163 QKD262162:QKN262163 QTZ262162:QUJ262163 RDV262162:REF262163 RNR262162:ROB262163 RXN262162:RXX262163 SHJ262162:SHT262163 SRF262162:SRP262163 TBB262162:TBL262163 TKX262162:TLH262163 TUT262162:TVD262163 UEP262162:UEZ262163 UOL262162:UOV262163 UYH262162:UYR262163 VID262162:VIN262163 VRZ262162:VSJ262163 WBV262162:WCF262163 WLR262162:WMB262163 WVN262162:WVX262163 F327697:P327698 JB327698:JL327699 SX327698:TH327699 ACT327698:ADD327699 AMP327698:AMZ327699 AWL327698:AWV327699 BGH327698:BGR327699 BQD327698:BQN327699 BZZ327698:CAJ327699 CJV327698:CKF327699 CTR327698:CUB327699 DDN327698:DDX327699 DNJ327698:DNT327699 DXF327698:DXP327699 EHB327698:EHL327699 EQX327698:ERH327699 FAT327698:FBD327699 FKP327698:FKZ327699 FUL327698:FUV327699 GEH327698:GER327699 GOD327698:GON327699 GXZ327698:GYJ327699 HHV327698:HIF327699 HRR327698:HSB327699 IBN327698:IBX327699 ILJ327698:ILT327699 IVF327698:IVP327699 JFB327698:JFL327699 JOX327698:JPH327699 JYT327698:JZD327699 KIP327698:KIZ327699 KSL327698:KSV327699 LCH327698:LCR327699 LMD327698:LMN327699 LVZ327698:LWJ327699 MFV327698:MGF327699 MPR327698:MQB327699 MZN327698:MZX327699 NJJ327698:NJT327699 NTF327698:NTP327699 ODB327698:ODL327699 OMX327698:ONH327699 OWT327698:OXD327699 PGP327698:PGZ327699 PQL327698:PQV327699 QAH327698:QAR327699 QKD327698:QKN327699 QTZ327698:QUJ327699 RDV327698:REF327699 RNR327698:ROB327699 RXN327698:RXX327699 SHJ327698:SHT327699 SRF327698:SRP327699 TBB327698:TBL327699 TKX327698:TLH327699 TUT327698:TVD327699 UEP327698:UEZ327699 UOL327698:UOV327699 UYH327698:UYR327699 VID327698:VIN327699 VRZ327698:VSJ327699 WBV327698:WCF327699 WLR327698:WMB327699 WVN327698:WVX327699 F393233:P393234 JB393234:JL393235 SX393234:TH393235 ACT393234:ADD393235 AMP393234:AMZ393235 AWL393234:AWV393235 BGH393234:BGR393235 BQD393234:BQN393235 BZZ393234:CAJ393235 CJV393234:CKF393235 CTR393234:CUB393235 DDN393234:DDX393235 DNJ393234:DNT393235 DXF393234:DXP393235 EHB393234:EHL393235 EQX393234:ERH393235 FAT393234:FBD393235 FKP393234:FKZ393235 FUL393234:FUV393235 GEH393234:GER393235 GOD393234:GON393235 GXZ393234:GYJ393235 HHV393234:HIF393235 HRR393234:HSB393235 IBN393234:IBX393235 ILJ393234:ILT393235 IVF393234:IVP393235 JFB393234:JFL393235 JOX393234:JPH393235 JYT393234:JZD393235 KIP393234:KIZ393235 KSL393234:KSV393235 LCH393234:LCR393235 LMD393234:LMN393235 LVZ393234:LWJ393235 MFV393234:MGF393235 MPR393234:MQB393235 MZN393234:MZX393235 NJJ393234:NJT393235 NTF393234:NTP393235 ODB393234:ODL393235 OMX393234:ONH393235 OWT393234:OXD393235 PGP393234:PGZ393235 PQL393234:PQV393235 QAH393234:QAR393235 QKD393234:QKN393235 QTZ393234:QUJ393235 RDV393234:REF393235 RNR393234:ROB393235 RXN393234:RXX393235 SHJ393234:SHT393235 SRF393234:SRP393235 TBB393234:TBL393235 TKX393234:TLH393235 TUT393234:TVD393235 UEP393234:UEZ393235 UOL393234:UOV393235 UYH393234:UYR393235 VID393234:VIN393235 VRZ393234:VSJ393235 WBV393234:WCF393235 WLR393234:WMB393235 WVN393234:WVX393235 F458769:P458770 JB458770:JL458771 SX458770:TH458771 ACT458770:ADD458771 AMP458770:AMZ458771 AWL458770:AWV458771 BGH458770:BGR458771 BQD458770:BQN458771 BZZ458770:CAJ458771 CJV458770:CKF458771 CTR458770:CUB458771 DDN458770:DDX458771 DNJ458770:DNT458771 DXF458770:DXP458771 EHB458770:EHL458771 EQX458770:ERH458771 FAT458770:FBD458771 FKP458770:FKZ458771 FUL458770:FUV458771 GEH458770:GER458771 GOD458770:GON458771 GXZ458770:GYJ458771 HHV458770:HIF458771 HRR458770:HSB458771 IBN458770:IBX458771 ILJ458770:ILT458771 IVF458770:IVP458771 JFB458770:JFL458771 JOX458770:JPH458771 JYT458770:JZD458771 KIP458770:KIZ458771 KSL458770:KSV458771 LCH458770:LCR458771 LMD458770:LMN458771 LVZ458770:LWJ458771 MFV458770:MGF458771 MPR458770:MQB458771 MZN458770:MZX458771 NJJ458770:NJT458771 NTF458770:NTP458771 ODB458770:ODL458771 OMX458770:ONH458771 OWT458770:OXD458771 PGP458770:PGZ458771 PQL458770:PQV458771 QAH458770:QAR458771 QKD458770:QKN458771 QTZ458770:QUJ458771 RDV458770:REF458771 RNR458770:ROB458771 RXN458770:RXX458771 SHJ458770:SHT458771 SRF458770:SRP458771 TBB458770:TBL458771 TKX458770:TLH458771 TUT458770:TVD458771 UEP458770:UEZ458771 UOL458770:UOV458771 UYH458770:UYR458771 VID458770:VIN458771 VRZ458770:VSJ458771 WBV458770:WCF458771 WLR458770:WMB458771 WVN458770:WVX458771 F524305:P524306 JB524306:JL524307 SX524306:TH524307 ACT524306:ADD524307 AMP524306:AMZ524307 AWL524306:AWV524307 BGH524306:BGR524307 BQD524306:BQN524307 BZZ524306:CAJ524307 CJV524306:CKF524307 CTR524306:CUB524307 DDN524306:DDX524307 DNJ524306:DNT524307 DXF524306:DXP524307 EHB524306:EHL524307 EQX524306:ERH524307 FAT524306:FBD524307 FKP524306:FKZ524307 FUL524306:FUV524307 GEH524306:GER524307 GOD524306:GON524307 GXZ524306:GYJ524307 HHV524306:HIF524307 HRR524306:HSB524307 IBN524306:IBX524307 ILJ524306:ILT524307 IVF524306:IVP524307 JFB524306:JFL524307 JOX524306:JPH524307 JYT524306:JZD524307 KIP524306:KIZ524307 KSL524306:KSV524307 LCH524306:LCR524307 LMD524306:LMN524307 LVZ524306:LWJ524307 MFV524306:MGF524307 MPR524306:MQB524307 MZN524306:MZX524307 NJJ524306:NJT524307 NTF524306:NTP524307 ODB524306:ODL524307 OMX524306:ONH524307 OWT524306:OXD524307 PGP524306:PGZ524307 PQL524306:PQV524307 QAH524306:QAR524307 QKD524306:QKN524307 QTZ524306:QUJ524307 RDV524306:REF524307 RNR524306:ROB524307 RXN524306:RXX524307 SHJ524306:SHT524307 SRF524306:SRP524307 TBB524306:TBL524307 TKX524306:TLH524307 TUT524306:TVD524307 UEP524306:UEZ524307 UOL524306:UOV524307 UYH524306:UYR524307 VID524306:VIN524307 VRZ524306:VSJ524307 WBV524306:WCF524307 WLR524306:WMB524307 WVN524306:WVX524307 F589841:P589842 JB589842:JL589843 SX589842:TH589843 ACT589842:ADD589843 AMP589842:AMZ589843 AWL589842:AWV589843 BGH589842:BGR589843 BQD589842:BQN589843 BZZ589842:CAJ589843 CJV589842:CKF589843 CTR589842:CUB589843 DDN589842:DDX589843 DNJ589842:DNT589843 DXF589842:DXP589843 EHB589842:EHL589843 EQX589842:ERH589843 FAT589842:FBD589843 FKP589842:FKZ589843 FUL589842:FUV589843 GEH589842:GER589843 GOD589842:GON589843 GXZ589842:GYJ589843 HHV589842:HIF589843 HRR589842:HSB589843 IBN589842:IBX589843 ILJ589842:ILT589843 IVF589842:IVP589843 JFB589842:JFL589843 JOX589842:JPH589843 JYT589842:JZD589843 KIP589842:KIZ589843 KSL589842:KSV589843 LCH589842:LCR589843 LMD589842:LMN589843 LVZ589842:LWJ589843 MFV589842:MGF589843 MPR589842:MQB589843 MZN589842:MZX589843 NJJ589842:NJT589843 NTF589842:NTP589843 ODB589842:ODL589843 OMX589842:ONH589843 OWT589842:OXD589843 PGP589842:PGZ589843 PQL589842:PQV589843 QAH589842:QAR589843 QKD589842:QKN589843 QTZ589842:QUJ589843 RDV589842:REF589843 RNR589842:ROB589843 RXN589842:RXX589843 SHJ589842:SHT589843 SRF589842:SRP589843 TBB589842:TBL589843 TKX589842:TLH589843 TUT589842:TVD589843 UEP589842:UEZ589843 UOL589842:UOV589843 UYH589842:UYR589843 VID589842:VIN589843 VRZ589842:VSJ589843 WBV589842:WCF589843 WLR589842:WMB589843 WVN589842:WVX589843 F655377:P655378 JB655378:JL655379 SX655378:TH655379 ACT655378:ADD655379 AMP655378:AMZ655379 AWL655378:AWV655379 BGH655378:BGR655379 BQD655378:BQN655379 BZZ655378:CAJ655379 CJV655378:CKF655379 CTR655378:CUB655379 DDN655378:DDX655379 DNJ655378:DNT655379 DXF655378:DXP655379 EHB655378:EHL655379 EQX655378:ERH655379 FAT655378:FBD655379 FKP655378:FKZ655379 FUL655378:FUV655379 GEH655378:GER655379 GOD655378:GON655379 GXZ655378:GYJ655379 HHV655378:HIF655379 HRR655378:HSB655379 IBN655378:IBX655379 ILJ655378:ILT655379 IVF655378:IVP655379 JFB655378:JFL655379 JOX655378:JPH655379 JYT655378:JZD655379 KIP655378:KIZ655379 KSL655378:KSV655379 LCH655378:LCR655379 LMD655378:LMN655379 LVZ655378:LWJ655379 MFV655378:MGF655379 MPR655378:MQB655379 MZN655378:MZX655379 NJJ655378:NJT655379 NTF655378:NTP655379 ODB655378:ODL655379 OMX655378:ONH655379 OWT655378:OXD655379 PGP655378:PGZ655379 PQL655378:PQV655379 QAH655378:QAR655379 QKD655378:QKN655379 QTZ655378:QUJ655379 RDV655378:REF655379 RNR655378:ROB655379 RXN655378:RXX655379 SHJ655378:SHT655379 SRF655378:SRP655379 TBB655378:TBL655379 TKX655378:TLH655379 TUT655378:TVD655379 UEP655378:UEZ655379 UOL655378:UOV655379 UYH655378:UYR655379 VID655378:VIN655379 VRZ655378:VSJ655379 WBV655378:WCF655379 WLR655378:WMB655379 WVN655378:WVX655379 F720913:P720914 JB720914:JL720915 SX720914:TH720915 ACT720914:ADD720915 AMP720914:AMZ720915 AWL720914:AWV720915 BGH720914:BGR720915 BQD720914:BQN720915 BZZ720914:CAJ720915 CJV720914:CKF720915 CTR720914:CUB720915 DDN720914:DDX720915 DNJ720914:DNT720915 DXF720914:DXP720915 EHB720914:EHL720915 EQX720914:ERH720915 FAT720914:FBD720915 FKP720914:FKZ720915 FUL720914:FUV720915 GEH720914:GER720915 GOD720914:GON720915 GXZ720914:GYJ720915 HHV720914:HIF720915 HRR720914:HSB720915 IBN720914:IBX720915 ILJ720914:ILT720915 IVF720914:IVP720915 JFB720914:JFL720915 JOX720914:JPH720915 JYT720914:JZD720915 KIP720914:KIZ720915 KSL720914:KSV720915 LCH720914:LCR720915 LMD720914:LMN720915 LVZ720914:LWJ720915 MFV720914:MGF720915 MPR720914:MQB720915 MZN720914:MZX720915 NJJ720914:NJT720915 NTF720914:NTP720915 ODB720914:ODL720915 OMX720914:ONH720915 OWT720914:OXD720915 PGP720914:PGZ720915 PQL720914:PQV720915 QAH720914:QAR720915 QKD720914:QKN720915 QTZ720914:QUJ720915 RDV720914:REF720915 RNR720914:ROB720915 RXN720914:RXX720915 SHJ720914:SHT720915 SRF720914:SRP720915 TBB720914:TBL720915 TKX720914:TLH720915 TUT720914:TVD720915 UEP720914:UEZ720915 UOL720914:UOV720915 UYH720914:UYR720915 VID720914:VIN720915 VRZ720914:VSJ720915 WBV720914:WCF720915 WLR720914:WMB720915 WVN720914:WVX720915 F786449:P786450 JB786450:JL786451 SX786450:TH786451 ACT786450:ADD786451 AMP786450:AMZ786451 AWL786450:AWV786451 BGH786450:BGR786451 BQD786450:BQN786451 BZZ786450:CAJ786451 CJV786450:CKF786451 CTR786450:CUB786451 DDN786450:DDX786451 DNJ786450:DNT786451 DXF786450:DXP786451 EHB786450:EHL786451 EQX786450:ERH786451 FAT786450:FBD786451 FKP786450:FKZ786451 FUL786450:FUV786451 GEH786450:GER786451 GOD786450:GON786451 GXZ786450:GYJ786451 HHV786450:HIF786451 HRR786450:HSB786451 IBN786450:IBX786451 ILJ786450:ILT786451 IVF786450:IVP786451 JFB786450:JFL786451 JOX786450:JPH786451 JYT786450:JZD786451 KIP786450:KIZ786451 KSL786450:KSV786451 LCH786450:LCR786451 LMD786450:LMN786451 LVZ786450:LWJ786451 MFV786450:MGF786451 MPR786450:MQB786451 MZN786450:MZX786451 NJJ786450:NJT786451 NTF786450:NTP786451 ODB786450:ODL786451 OMX786450:ONH786451 OWT786450:OXD786451 PGP786450:PGZ786451 PQL786450:PQV786451 QAH786450:QAR786451 QKD786450:QKN786451 QTZ786450:QUJ786451 RDV786450:REF786451 RNR786450:ROB786451 RXN786450:RXX786451 SHJ786450:SHT786451 SRF786450:SRP786451 TBB786450:TBL786451 TKX786450:TLH786451 TUT786450:TVD786451 UEP786450:UEZ786451 UOL786450:UOV786451 UYH786450:UYR786451 VID786450:VIN786451 VRZ786450:VSJ786451 WBV786450:WCF786451 WLR786450:WMB786451 WVN786450:WVX786451 F851985:P851986 JB851986:JL851987 SX851986:TH851987 ACT851986:ADD851987 AMP851986:AMZ851987 AWL851986:AWV851987 BGH851986:BGR851987 BQD851986:BQN851987 BZZ851986:CAJ851987 CJV851986:CKF851987 CTR851986:CUB851987 DDN851986:DDX851987 DNJ851986:DNT851987 DXF851986:DXP851987 EHB851986:EHL851987 EQX851986:ERH851987 FAT851986:FBD851987 FKP851986:FKZ851987 FUL851986:FUV851987 GEH851986:GER851987 GOD851986:GON851987 GXZ851986:GYJ851987 HHV851986:HIF851987 HRR851986:HSB851987 IBN851986:IBX851987 ILJ851986:ILT851987 IVF851986:IVP851987 JFB851986:JFL851987 JOX851986:JPH851987 JYT851986:JZD851987 KIP851986:KIZ851987 KSL851986:KSV851987 LCH851986:LCR851987 LMD851986:LMN851987 LVZ851986:LWJ851987 MFV851986:MGF851987 MPR851986:MQB851987 MZN851986:MZX851987 NJJ851986:NJT851987 NTF851986:NTP851987 ODB851986:ODL851987 OMX851986:ONH851987 OWT851986:OXD851987 PGP851986:PGZ851987 PQL851986:PQV851987 QAH851986:QAR851987 QKD851986:QKN851987 QTZ851986:QUJ851987 RDV851986:REF851987 RNR851986:ROB851987 RXN851986:RXX851987 SHJ851986:SHT851987 SRF851986:SRP851987 TBB851986:TBL851987 TKX851986:TLH851987 TUT851986:TVD851987 UEP851986:UEZ851987 UOL851986:UOV851987 UYH851986:UYR851987 VID851986:VIN851987 VRZ851986:VSJ851987 WBV851986:WCF851987 WLR851986:WMB851987 WVN851986:WVX851987 F917521:P917522 JB917522:JL917523 SX917522:TH917523 ACT917522:ADD917523 AMP917522:AMZ917523 AWL917522:AWV917523 BGH917522:BGR917523 BQD917522:BQN917523 BZZ917522:CAJ917523 CJV917522:CKF917523 CTR917522:CUB917523 DDN917522:DDX917523 DNJ917522:DNT917523 DXF917522:DXP917523 EHB917522:EHL917523 EQX917522:ERH917523 FAT917522:FBD917523 FKP917522:FKZ917523 FUL917522:FUV917523 GEH917522:GER917523 GOD917522:GON917523 GXZ917522:GYJ917523 HHV917522:HIF917523 HRR917522:HSB917523 IBN917522:IBX917523 ILJ917522:ILT917523 IVF917522:IVP917523 JFB917522:JFL917523 JOX917522:JPH917523 JYT917522:JZD917523 KIP917522:KIZ917523 KSL917522:KSV917523 LCH917522:LCR917523 LMD917522:LMN917523 LVZ917522:LWJ917523 MFV917522:MGF917523 MPR917522:MQB917523 MZN917522:MZX917523 NJJ917522:NJT917523 NTF917522:NTP917523 ODB917522:ODL917523 OMX917522:ONH917523 OWT917522:OXD917523 PGP917522:PGZ917523 PQL917522:PQV917523 QAH917522:QAR917523 QKD917522:QKN917523 QTZ917522:QUJ917523 RDV917522:REF917523 RNR917522:ROB917523 RXN917522:RXX917523 SHJ917522:SHT917523 SRF917522:SRP917523 TBB917522:TBL917523 TKX917522:TLH917523 TUT917522:TVD917523 UEP917522:UEZ917523 UOL917522:UOV917523 UYH917522:UYR917523 VID917522:VIN917523 VRZ917522:VSJ917523 WBV917522:WCF917523 WLR917522:WMB917523 WVN917522:WVX917523 F983057:P983058 JB983058:JL983059 SX983058:TH983059 ACT983058:ADD983059 AMP983058:AMZ983059 AWL983058:AWV983059 BGH983058:BGR983059 BQD983058:BQN983059 BZZ983058:CAJ983059 CJV983058:CKF983059 CTR983058:CUB983059 DDN983058:DDX983059 DNJ983058:DNT983059 DXF983058:DXP983059 EHB983058:EHL983059 EQX983058:ERH983059 FAT983058:FBD983059 FKP983058:FKZ983059 FUL983058:FUV983059 GEH983058:GER983059 GOD983058:GON983059 GXZ983058:GYJ983059 HHV983058:HIF983059 HRR983058:HSB983059 IBN983058:IBX983059 ILJ983058:ILT983059 IVF983058:IVP983059 JFB983058:JFL983059 JOX983058:JPH983059 JYT983058:JZD983059 KIP983058:KIZ983059 KSL983058:KSV983059 LCH983058:LCR983059 LMD983058:LMN983059 LVZ983058:LWJ983059 MFV983058:MGF983059 MPR983058:MQB983059 MZN983058:MZX983059 NJJ983058:NJT983059 NTF983058:NTP983059 ODB983058:ODL983059 OMX983058:ONH983059 OWT983058:OXD983059 PGP983058:PGZ983059 PQL983058:PQV983059 QAH983058:QAR983059 QKD983058:QKN983059 QTZ983058:QUJ983059 RDV983058:REF983059 RNR983058:ROB983059 RXN983058:RXX983059 SHJ983058:SHT983059 SRF983058:SRP983059 TBB983058:TBL983059 TKX983058:TLH983059 TUT983058:TVD983059 UEP983058:UEZ983059 UOL983058:UOV983059 UYH983058:UYR983059 VID983058:VIN983059 VRZ983058:VSJ983059 WBV983058:WCF983059 WLR983058:WMB983059 F13:N13" xr:uid="{1BA5ADA1-94C2-47A4-8077-60C5ACD16125}">
      <formula1>"現金,口座振替"</formula1>
    </dataValidation>
    <dataValidation type="list" allowBlank="1" showInputMessage="1" sqref="WVY983065:WWA983065 JP19:JR19 TL19:TN19 ADH19:ADJ19 AND19:ANF19 AWZ19:AXB19 BGV19:BGX19 BQR19:BQT19 CAN19:CAP19 CKJ19:CKL19 CUF19:CUH19 DEB19:DED19 DNX19:DNZ19 DXT19:DXV19 EHP19:EHR19 ERL19:ERN19 FBH19:FBJ19 FLD19:FLF19 FUZ19:FVB19 GEV19:GEX19 GOR19:GOT19 GYN19:GYP19 HIJ19:HIL19 HSF19:HSH19 ICB19:ICD19 ILX19:ILZ19 IVT19:IVV19 JFP19:JFR19 JPL19:JPN19 JZH19:JZJ19 KJD19:KJF19 KSZ19:KTB19 LCV19:LCX19 LMR19:LMT19 LWN19:LWP19 MGJ19:MGL19 MQF19:MQH19 NAB19:NAD19 NJX19:NJZ19 NTT19:NTV19 ODP19:ODR19 ONL19:ONN19 OXH19:OXJ19 PHD19:PHF19 PQZ19:PRB19 QAV19:QAX19 QKR19:QKT19 QUN19:QUP19 REJ19:REL19 ROF19:ROH19 RYB19:RYD19 SHX19:SHZ19 SRT19:SRV19 TBP19:TBR19 TLL19:TLN19 TVH19:TVJ19 UFD19:UFF19 UOZ19:UPB19 UYV19:UYX19 VIR19:VIT19 VSN19:VSP19 WCJ19:WCL19 WMF19:WMH19 WWB19:WWD19 Q65560:S65560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6:S131096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2:S196632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8:S262168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4:S327704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0:S393240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6:S458776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2:S524312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8:S589848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4:S655384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0:S720920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6:S786456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2:S851992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8:S917528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4:S983064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xr:uid="{B565326A-1CDE-4753-81D8-BDB00BDDDC31}">
      <formula1>"教授,准教授,助教,特任助教,学生"</formula1>
    </dataValidation>
    <dataValidation type="list" allowBlank="1" showInputMessage="1" showErrorMessage="1" sqref="N23:O23 M65564:N65564 JI65565:JJ65565 TE65565:TF65565 ADA65565:ADB65565 AMW65565:AMX65565 AWS65565:AWT65565 BGO65565:BGP65565 BQK65565:BQL65565 CAG65565:CAH65565 CKC65565:CKD65565 CTY65565:CTZ65565 DDU65565:DDV65565 DNQ65565:DNR65565 DXM65565:DXN65565 EHI65565:EHJ65565 ERE65565:ERF65565 FBA65565:FBB65565 FKW65565:FKX65565 FUS65565:FUT65565 GEO65565:GEP65565 GOK65565:GOL65565 GYG65565:GYH65565 HIC65565:HID65565 HRY65565:HRZ65565 IBU65565:IBV65565 ILQ65565:ILR65565 IVM65565:IVN65565 JFI65565:JFJ65565 JPE65565:JPF65565 JZA65565:JZB65565 KIW65565:KIX65565 KSS65565:KST65565 LCO65565:LCP65565 LMK65565:LML65565 LWG65565:LWH65565 MGC65565:MGD65565 MPY65565:MPZ65565 MZU65565:MZV65565 NJQ65565:NJR65565 NTM65565:NTN65565 ODI65565:ODJ65565 ONE65565:ONF65565 OXA65565:OXB65565 PGW65565:PGX65565 PQS65565:PQT65565 QAO65565:QAP65565 QKK65565:QKL65565 QUG65565:QUH65565 REC65565:RED65565 RNY65565:RNZ65565 RXU65565:RXV65565 SHQ65565:SHR65565 SRM65565:SRN65565 TBI65565:TBJ65565 TLE65565:TLF65565 TVA65565:TVB65565 UEW65565:UEX65565 UOS65565:UOT65565 UYO65565:UYP65565 VIK65565:VIL65565 VSG65565:VSH65565 WCC65565:WCD65565 WLY65565:WLZ65565 WVU65565:WVV65565 M131100:N131100 JI131101:JJ131101 TE131101:TF131101 ADA131101:ADB131101 AMW131101:AMX131101 AWS131101:AWT131101 BGO131101:BGP131101 BQK131101:BQL131101 CAG131101:CAH131101 CKC131101:CKD131101 CTY131101:CTZ131101 DDU131101:DDV131101 DNQ131101:DNR131101 DXM131101:DXN131101 EHI131101:EHJ131101 ERE131101:ERF131101 FBA131101:FBB131101 FKW131101:FKX131101 FUS131101:FUT131101 GEO131101:GEP131101 GOK131101:GOL131101 GYG131101:GYH131101 HIC131101:HID131101 HRY131101:HRZ131101 IBU131101:IBV131101 ILQ131101:ILR131101 IVM131101:IVN131101 JFI131101:JFJ131101 JPE131101:JPF131101 JZA131101:JZB131101 KIW131101:KIX131101 KSS131101:KST131101 LCO131101:LCP131101 LMK131101:LML131101 LWG131101:LWH131101 MGC131101:MGD131101 MPY131101:MPZ131101 MZU131101:MZV131101 NJQ131101:NJR131101 NTM131101:NTN131101 ODI131101:ODJ131101 ONE131101:ONF131101 OXA131101:OXB131101 PGW131101:PGX131101 PQS131101:PQT131101 QAO131101:QAP131101 QKK131101:QKL131101 QUG131101:QUH131101 REC131101:RED131101 RNY131101:RNZ131101 RXU131101:RXV131101 SHQ131101:SHR131101 SRM131101:SRN131101 TBI131101:TBJ131101 TLE131101:TLF131101 TVA131101:TVB131101 UEW131101:UEX131101 UOS131101:UOT131101 UYO131101:UYP131101 VIK131101:VIL131101 VSG131101:VSH131101 WCC131101:WCD131101 WLY131101:WLZ131101 WVU131101:WVV131101 M196636:N196636 JI196637:JJ196637 TE196637:TF196637 ADA196637:ADB196637 AMW196637:AMX196637 AWS196637:AWT196637 BGO196637:BGP196637 BQK196637:BQL196637 CAG196637:CAH196637 CKC196637:CKD196637 CTY196637:CTZ196637 DDU196637:DDV196637 DNQ196637:DNR196637 DXM196637:DXN196637 EHI196637:EHJ196637 ERE196637:ERF196637 FBA196637:FBB196637 FKW196637:FKX196637 FUS196637:FUT196637 GEO196637:GEP196637 GOK196637:GOL196637 GYG196637:GYH196637 HIC196637:HID196637 HRY196637:HRZ196637 IBU196637:IBV196637 ILQ196637:ILR196637 IVM196637:IVN196637 JFI196637:JFJ196637 JPE196637:JPF196637 JZA196637:JZB196637 KIW196637:KIX196637 KSS196637:KST196637 LCO196637:LCP196637 LMK196637:LML196637 LWG196637:LWH196637 MGC196637:MGD196637 MPY196637:MPZ196637 MZU196637:MZV196637 NJQ196637:NJR196637 NTM196637:NTN196637 ODI196637:ODJ196637 ONE196637:ONF196637 OXA196637:OXB196637 PGW196637:PGX196637 PQS196637:PQT196637 QAO196637:QAP196637 QKK196637:QKL196637 QUG196637:QUH196637 REC196637:RED196637 RNY196637:RNZ196637 RXU196637:RXV196637 SHQ196637:SHR196637 SRM196637:SRN196637 TBI196637:TBJ196637 TLE196637:TLF196637 TVA196637:TVB196637 UEW196637:UEX196637 UOS196637:UOT196637 UYO196637:UYP196637 VIK196637:VIL196637 VSG196637:VSH196637 WCC196637:WCD196637 WLY196637:WLZ196637 WVU196637:WVV196637 M262172:N262172 JI262173:JJ262173 TE262173:TF262173 ADA262173:ADB262173 AMW262173:AMX262173 AWS262173:AWT262173 BGO262173:BGP262173 BQK262173:BQL262173 CAG262173:CAH262173 CKC262173:CKD262173 CTY262173:CTZ262173 DDU262173:DDV262173 DNQ262173:DNR262173 DXM262173:DXN262173 EHI262173:EHJ262173 ERE262173:ERF262173 FBA262173:FBB262173 FKW262173:FKX262173 FUS262173:FUT262173 GEO262173:GEP262173 GOK262173:GOL262173 GYG262173:GYH262173 HIC262173:HID262173 HRY262173:HRZ262173 IBU262173:IBV262173 ILQ262173:ILR262173 IVM262173:IVN262173 JFI262173:JFJ262173 JPE262173:JPF262173 JZA262173:JZB262173 KIW262173:KIX262173 KSS262173:KST262173 LCO262173:LCP262173 LMK262173:LML262173 LWG262173:LWH262173 MGC262173:MGD262173 MPY262173:MPZ262173 MZU262173:MZV262173 NJQ262173:NJR262173 NTM262173:NTN262173 ODI262173:ODJ262173 ONE262173:ONF262173 OXA262173:OXB262173 PGW262173:PGX262173 PQS262173:PQT262173 QAO262173:QAP262173 QKK262173:QKL262173 QUG262173:QUH262173 REC262173:RED262173 RNY262173:RNZ262173 RXU262173:RXV262173 SHQ262173:SHR262173 SRM262173:SRN262173 TBI262173:TBJ262173 TLE262173:TLF262173 TVA262173:TVB262173 UEW262173:UEX262173 UOS262173:UOT262173 UYO262173:UYP262173 VIK262173:VIL262173 VSG262173:VSH262173 WCC262173:WCD262173 WLY262173:WLZ262173 WVU262173:WVV262173 M327708:N327708 JI327709:JJ327709 TE327709:TF327709 ADA327709:ADB327709 AMW327709:AMX327709 AWS327709:AWT327709 BGO327709:BGP327709 BQK327709:BQL327709 CAG327709:CAH327709 CKC327709:CKD327709 CTY327709:CTZ327709 DDU327709:DDV327709 DNQ327709:DNR327709 DXM327709:DXN327709 EHI327709:EHJ327709 ERE327709:ERF327709 FBA327709:FBB327709 FKW327709:FKX327709 FUS327709:FUT327709 GEO327709:GEP327709 GOK327709:GOL327709 GYG327709:GYH327709 HIC327709:HID327709 HRY327709:HRZ327709 IBU327709:IBV327709 ILQ327709:ILR327709 IVM327709:IVN327709 JFI327709:JFJ327709 JPE327709:JPF327709 JZA327709:JZB327709 KIW327709:KIX327709 KSS327709:KST327709 LCO327709:LCP327709 LMK327709:LML327709 LWG327709:LWH327709 MGC327709:MGD327709 MPY327709:MPZ327709 MZU327709:MZV327709 NJQ327709:NJR327709 NTM327709:NTN327709 ODI327709:ODJ327709 ONE327709:ONF327709 OXA327709:OXB327709 PGW327709:PGX327709 PQS327709:PQT327709 QAO327709:QAP327709 QKK327709:QKL327709 QUG327709:QUH327709 REC327709:RED327709 RNY327709:RNZ327709 RXU327709:RXV327709 SHQ327709:SHR327709 SRM327709:SRN327709 TBI327709:TBJ327709 TLE327709:TLF327709 TVA327709:TVB327709 UEW327709:UEX327709 UOS327709:UOT327709 UYO327709:UYP327709 VIK327709:VIL327709 VSG327709:VSH327709 WCC327709:WCD327709 WLY327709:WLZ327709 WVU327709:WVV327709 M393244:N393244 JI393245:JJ393245 TE393245:TF393245 ADA393245:ADB393245 AMW393245:AMX393245 AWS393245:AWT393245 BGO393245:BGP393245 BQK393245:BQL393245 CAG393245:CAH393245 CKC393245:CKD393245 CTY393245:CTZ393245 DDU393245:DDV393245 DNQ393245:DNR393245 DXM393245:DXN393245 EHI393245:EHJ393245 ERE393245:ERF393245 FBA393245:FBB393245 FKW393245:FKX393245 FUS393245:FUT393245 GEO393245:GEP393245 GOK393245:GOL393245 GYG393245:GYH393245 HIC393245:HID393245 HRY393245:HRZ393245 IBU393245:IBV393245 ILQ393245:ILR393245 IVM393245:IVN393245 JFI393245:JFJ393245 JPE393245:JPF393245 JZA393245:JZB393245 KIW393245:KIX393245 KSS393245:KST393245 LCO393245:LCP393245 LMK393245:LML393245 LWG393245:LWH393245 MGC393245:MGD393245 MPY393245:MPZ393245 MZU393245:MZV393245 NJQ393245:NJR393245 NTM393245:NTN393245 ODI393245:ODJ393245 ONE393245:ONF393245 OXA393245:OXB393245 PGW393245:PGX393245 PQS393245:PQT393245 QAO393245:QAP393245 QKK393245:QKL393245 QUG393245:QUH393245 REC393245:RED393245 RNY393245:RNZ393245 RXU393245:RXV393245 SHQ393245:SHR393245 SRM393245:SRN393245 TBI393245:TBJ393245 TLE393245:TLF393245 TVA393245:TVB393245 UEW393245:UEX393245 UOS393245:UOT393245 UYO393245:UYP393245 VIK393245:VIL393245 VSG393245:VSH393245 WCC393245:WCD393245 WLY393245:WLZ393245 WVU393245:WVV393245 M458780:N458780 JI458781:JJ458781 TE458781:TF458781 ADA458781:ADB458781 AMW458781:AMX458781 AWS458781:AWT458781 BGO458781:BGP458781 BQK458781:BQL458781 CAG458781:CAH458781 CKC458781:CKD458781 CTY458781:CTZ458781 DDU458781:DDV458781 DNQ458781:DNR458781 DXM458781:DXN458781 EHI458781:EHJ458781 ERE458781:ERF458781 FBA458781:FBB458781 FKW458781:FKX458781 FUS458781:FUT458781 GEO458781:GEP458781 GOK458781:GOL458781 GYG458781:GYH458781 HIC458781:HID458781 HRY458781:HRZ458781 IBU458781:IBV458781 ILQ458781:ILR458781 IVM458781:IVN458781 JFI458781:JFJ458781 JPE458781:JPF458781 JZA458781:JZB458781 KIW458781:KIX458781 KSS458781:KST458781 LCO458781:LCP458781 LMK458781:LML458781 LWG458781:LWH458781 MGC458781:MGD458781 MPY458781:MPZ458781 MZU458781:MZV458781 NJQ458781:NJR458781 NTM458781:NTN458781 ODI458781:ODJ458781 ONE458781:ONF458781 OXA458781:OXB458781 PGW458781:PGX458781 PQS458781:PQT458781 QAO458781:QAP458781 QKK458781:QKL458781 QUG458781:QUH458781 REC458781:RED458781 RNY458781:RNZ458781 RXU458781:RXV458781 SHQ458781:SHR458781 SRM458781:SRN458781 TBI458781:TBJ458781 TLE458781:TLF458781 TVA458781:TVB458781 UEW458781:UEX458781 UOS458781:UOT458781 UYO458781:UYP458781 VIK458781:VIL458781 VSG458781:VSH458781 WCC458781:WCD458781 WLY458781:WLZ458781 WVU458781:WVV458781 M524316:N524316 JI524317:JJ524317 TE524317:TF524317 ADA524317:ADB524317 AMW524317:AMX524317 AWS524317:AWT524317 BGO524317:BGP524317 BQK524317:BQL524317 CAG524317:CAH524317 CKC524317:CKD524317 CTY524317:CTZ524317 DDU524317:DDV524317 DNQ524317:DNR524317 DXM524317:DXN524317 EHI524317:EHJ524317 ERE524317:ERF524317 FBA524317:FBB524317 FKW524317:FKX524317 FUS524317:FUT524317 GEO524317:GEP524317 GOK524317:GOL524317 GYG524317:GYH524317 HIC524317:HID524317 HRY524317:HRZ524317 IBU524317:IBV524317 ILQ524317:ILR524317 IVM524317:IVN524317 JFI524317:JFJ524317 JPE524317:JPF524317 JZA524317:JZB524317 KIW524317:KIX524317 KSS524317:KST524317 LCO524317:LCP524317 LMK524317:LML524317 LWG524317:LWH524317 MGC524317:MGD524317 MPY524317:MPZ524317 MZU524317:MZV524317 NJQ524317:NJR524317 NTM524317:NTN524317 ODI524317:ODJ524317 ONE524317:ONF524317 OXA524317:OXB524317 PGW524317:PGX524317 PQS524317:PQT524317 QAO524317:QAP524317 QKK524317:QKL524317 QUG524317:QUH524317 REC524317:RED524317 RNY524317:RNZ524317 RXU524317:RXV524317 SHQ524317:SHR524317 SRM524317:SRN524317 TBI524317:TBJ524317 TLE524317:TLF524317 TVA524317:TVB524317 UEW524317:UEX524317 UOS524317:UOT524317 UYO524317:UYP524317 VIK524317:VIL524317 VSG524317:VSH524317 WCC524317:WCD524317 WLY524317:WLZ524317 WVU524317:WVV524317 M589852:N589852 JI589853:JJ589853 TE589853:TF589853 ADA589853:ADB589853 AMW589853:AMX589853 AWS589853:AWT589853 BGO589853:BGP589853 BQK589853:BQL589853 CAG589853:CAH589853 CKC589853:CKD589853 CTY589853:CTZ589853 DDU589853:DDV589853 DNQ589853:DNR589853 DXM589853:DXN589853 EHI589853:EHJ589853 ERE589853:ERF589853 FBA589853:FBB589853 FKW589853:FKX589853 FUS589853:FUT589853 GEO589853:GEP589853 GOK589853:GOL589853 GYG589853:GYH589853 HIC589853:HID589853 HRY589853:HRZ589853 IBU589853:IBV589853 ILQ589853:ILR589853 IVM589853:IVN589853 JFI589853:JFJ589853 JPE589853:JPF589853 JZA589853:JZB589853 KIW589853:KIX589853 KSS589853:KST589853 LCO589853:LCP589853 LMK589853:LML589853 LWG589853:LWH589853 MGC589853:MGD589853 MPY589853:MPZ589853 MZU589853:MZV589853 NJQ589853:NJR589853 NTM589853:NTN589853 ODI589853:ODJ589853 ONE589853:ONF589853 OXA589853:OXB589853 PGW589853:PGX589853 PQS589853:PQT589853 QAO589853:QAP589853 QKK589853:QKL589853 QUG589853:QUH589853 REC589853:RED589853 RNY589853:RNZ589853 RXU589853:RXV589853 SHQ589853:SHR589853 SRM589853:SRN589853 TBI589853:TBJ589853 TLE589853:TLF589853 TVA589853:TVB589853 UEW589853:UEX589853 UOS589853:UOT589853 UYO589853:UYP589853 VIK589853:VIL589853 VSG589853:VSH589853 WCC589853:WCD589853 WLY589853:WLZ589853 WVU589853:WVV589853 M655388:N655388 JI655389:JJ655389 TE655389:TF655389 ADA655389:ADB655389 AMW655389:AMX655389 AWS655389:AWT655389 BGO655389:BGP655389 BQK655389:BQL655389 CAG655389:CAH655389 CKC655389:CKD655389 CTY655389:CTZ655389 DDU655389:DDV655389 DNQ655389:DNR655389 DXM655389:DXN655389 EHI655389:EHJ655389 ERE655389:ERF655389 FBA655389:FBB655389 FKW655389:FKX655389 FUS655389:FUT655389 GEO655389:GEP655389 GOK655389:GOL655389 GYG655389:GYH655389 HIC655389:HID655389 HRY655389:HRZ655389 IBU655389:IBV655389 ILQ655389:ILR655389 IVM655389:IVN655389 JFI655389:JFJ655389 JPE655389:JPF655389 JZA655389:JZB655389 KIW655389:KIX655389 KSS655389:KST655389 LCO655389:LCP655389 LMK655389:LML655389 LWG655389:LWH655389 MGC655389:MGD655389 MPY655389:MPZ655389 MZU655389:MZV655389 NJQ655389:NJR655389 NTM655389:NTN655389 ODI655389:ODJ655389 ONE655389:ONF655389 OXA655389:OXB655389 PGW655389:PGX655389 PQS655389:PQT655389 QAO655389:QAP655389 QKK655389:QKL655389 QUG655389:QUH655389 REC655389:RED655389 RNY655389:RNZ655389 RXU655389:RXV655389 SHQ655389:SHR655389 SRM655389:SRN655389 TBI655389:TBJ655389 TLE655389:TLF655389 TVA655389:TVB655389 UEW655389:UEX655389 UOS655389:UOT655389 UYO655389:UYP655389 VIK655389:VIL655389 VSG655389:VSH655389 WCC655389:WCD655389 WLY655389:WLZ655389 WVU655389:WVV655389 M720924:N720924 JI720925:JJ720925 TE720925:TF720925 ADA720925:ADB720925 AMW720925:AMX720925 AWS720925:AWT720925 BGO720925:BGP720925 BQK720925:BQL720925 CAG720925:CAH720925 CKC720925:CKD720925 CTY720925:CTZ720925 DDU720925:DDV720925 DNQ720925:DNR720925 DXM720925:DXN720925 EHI720925:EHJ720925 ERE720925:ERF720925 FBA720925:FBB720925 FKW720925:FKX720925 FUS720925:FUT720925 GEO720925:GEP720925 GOK720925:GOL720925 GYG720925:GYH720925 HIC720925:HID720925 HRY720925:HRZ720925 IBU720925:IBV720925 ILQ720925:ILR720925 IVM720925:IVN720925 JFI720925:JFJ720925 JPE720925:JPF720925 JZA720925:JZB720925 KIW720925:KIX720925 KSS720925:KST720925 LCO720925:LCP720925 LMK720925:LML720925 LWG720925:LWH720925 MGC720925:MGD720925 MPY720925:MPZ720925 MZU720925:MZV720925 NJQ720925:NJR720925 NTM720925:NTN720925 ODI720925:ODJ720925 ONE720925:ONF720925 OXA720925:OXB720925 PGW720925:PGX720925 PQS720925:PQT720925 QAO720925:QAP720925 QKK720925:QKL720925 QUG720925:QUH720925 REC720925:RED720925 RNY720925:RNZ720925 RXU720925:RXV720925 SHQ720925:SHR720925 SRM720925:SRN720925 TBI720925:TBJ720925 TLE720925:TLF720925 TVA720925:TVB720925 UEW720925:UEX720925 UOS720925:UOT720925 UYO720925:UYP720925 VIK720925:VIL720925 VSG720925:VSH720925 WCC720925:WCD720925 WLY720925:WLZ720925 WVU720925:WVV720925 M786460:N786460 JI786461:JJ786461 TE786461:TF786461 ADA786461:ADB786461 AMW786461:AMX786461 AWS786461:AWT786461 BGO786461:BGP786461 BQK786461:BQL786461 CAG786461:CAH786461 CKC786461:CKD786461 CTY786461:CTZ786461 DDU786461:DDV786461 DNQ786461:DNR786461 DXM786461:DXN786461 EHI786461:EHJ786461 ERE786461:ERF786461 FBA786461:FBB786461 FKW786461:FKX786461 FUS786461:FUT786461 GEO786461:GEP786461 GOK786461:GOL786461 GYG786461:GYH786461 HIC786461:HID786461 HRY786461:HRZ786461 IBU786461:IBV786461 ILQ786461:ILR786461 IVM786461:IVN786461 JFI786461:JFJ786461 JPE786461:JPF786461 JZA786461:JZB786461 KIW786461:KIX786461 KSS786461:KST786461 LCO786461:LCP786461 LMK786461:LML786461 LWG786461:LWH786461 MGC786461:MGD786461 MPY786461:MPZ786461 MZU786461:MZV786461 NJQ786461:NJR786461 NTM786461:NTN786461 ODI786461:ODJ786461 ONE786461:ONF786461 OXA786461:OXB786461 PGW786461:PGX786461 PQS786461:PQT786461 QAO786461:QAP786461 QKK786461:QKL786461 QUG786461:QUH786461 REC786461:RED786461 RNY786461:RNZ786461 RXU786461:RXV786461 SHQ786461:SHR786461 SRM786461:SRN786461 TBI786461:TBJ786461 TLE786461:TLF786461 TVA786461:TVB786461 UEW786461:UEX786461 UOS786461:UOT786461 UYO786461:UYP786461 VIK786461:VIL786461 VSG786461:VSH786461 WCC786461:WCD786461 WLY786461:WLZ786461 WVU786461:WVV786461 M851996:N851996 JI851997:JJ851997 TE851997:TF851997 ADA851997:ADB851997 AMW851997:AMX851997 AWS851997:AWT851997 BGO851997:BGP851997 BQK851997:BQL851997 CAG851997:CAH851997 CKC851997:CKD851997 CTY851997:CTZ851997 DDU851997:DDV851997 DNQ851997:DNR851997 DXM851997:DXN851997 EHI851997:EHJ851997 ERE851997:ERF851997 FBA851997:FBB851997 FKW851997:FKX851997 FUS851997:FUT851997 GEO851997:GEP851997 GOK851997:GOL851997 GYG851997:GYH851997 HIC851997:HID851997 HRY851997:HRZ851997 IBU851997:IBV851997 ILQ851997:ILR851997 IVM851997:IVN851997 JFI851997:JFJ851997 JPE851997:JPF851997 JZA851997:JZB851997 KIW851997:KIX851997 KSS851997:KST851997 LCO851997:LCP851997 LMK851997:LML851997 LWG851997:LWH851997 MGC851997:MGD851997 MPY851997:MPZ851997 MZU851997:MZV851997 NJQ851997:NJR851997 NTM851997:NTN851997 ODI851997:ODJ851997 ONE851997:ONF851997 OXA851997:OXB851997 PGW851997:PGX851997 PQS851997:PQT851997 QAO851997:QAP851997 QKK851997:QKL851997 QUG851997:QUH851997 REC851997:RED851997 RNY851997:RNZ851997 RXU851997:RXV851997 SHQ851997:SHR851997 SRM851997:SRN851997 TBI851997:TBJ851997 TLE851997:TLF851997 TVA851997:TVB851997 UEW851997:UEX851997 UOS851997:UOT851997 UYO851997:UYP851997 VIK851997:VIL851997 VSG851997:VSH851997 WCC851997:WCD851997 WLY851997:WLZ851997 WVU851997:WVV851997 M917532:N917532 JI917533:JJ917533 TE917533:TF917533 ADA917533:ADB917533 AMW917533:AMX917533 AWS917533:AWT917533 BGO917533:BGP917533 BQK917533:BQL917533 CAG917533:CAH917533 CKC917533:CKD917533 CTY917533:CTZ917533 DDU917533:DDV917533 DNQ917533:DNR917533 DXM917533:DXN917533 EHI917533:EHJ917533 ERE917533:ERF917533 FBA917533:FBB917533 FKW917533:FKX917533 FUS917533:FUT917533 GEO917533:GEP917533 GOK917533:GOL917533 GYG917533:GYH917533 HIC917533:HID917533 HRY917533:HRZ917533 IBU917533:IBV917533 ILQ917533:ILR917533 IVM917533:IVN917533 JFI917533:JFJ917533 JPE917533:JPF917533 JZA917533:JZB917533 KIW917533:KIX917533 KSS917533:KST917533 LCO917533:LCP917533 LMK917533:LML917533 LWG917533:LWH917533 MGC917533:MGD917533 MPY917533:MPZ917533 MZU917533:MZV917533 NJQ917533:NJR917533 NTM917533:NTN917533 ODI917533:ODJ917533 ONE917533:ONF917533 OXA917533:OXB917533 PGW917533:PGX917533 PQS917533:PQT917533 QAO917533:QAP917533 QKK917533:QKL917533 QUG917533:QUH917533 REC917533:RED917533 RNY917533:RNZ917533 RXU917533:RXV917533 SHQ917533:SHR917533 SRM917533:SRN917533 TBI917533:TBJ917533 TLE917533:TLF917533 TVA917533:TVB917533 UEW917533:UEX917533 UOS917533:UOT917533 UYO917533:UYP917533 VIK917533:VIL917533 VSG917533:VSH917533 WCC917533:WCD917533 WLY917533:WLZ917533 WVU917533:WVV917533 M983068:N983068 JI983069:JJ983069 TE983069:TF983069 ADA983069:ADB983069 AMW983069:AMX983069 AWS983069:AWT983069 BGO983069:BGP983069 BQK983069:BQL983069 CAG983069:CAH983069 CKC983069:CKD983069 CTY983069:CTZ983069 DDU983069:DDV983069 DNQ983069:DNR983069 DXM983069:DXN983069 EHI983069:EHJ983069 ERE983069:ERF983069 FBA983069:FBB983069 FKW983069:FKX983069 FUS983069:FUT983069 GEO983069:GEP983069 GOK983069:GOL983069 GYG983069:GYH983069 HIC983069:HID983069 HRY983069:HRZ983069 IBU983069:IBV983069 ILQ983069:ILR983069 IVM983069:IVN983069 JFI983069:JFJ983069 JPE983069:JPF983069 JZA983069:JZB983069 KIW983069:KIX983069 KSS983069:KST983069 LCO983069:LCP983069 LMK983069:LML983069 LWG983069:LWH983069 MGC983069:MGD983069 MPY983069:MPZ983069 MZU983069:MZV983069 NJQ983069:NJR983069 NTM983069:NTN983069 ODI983069:ODJ983069 ONE983069:ONF983069 OXA983069:OXB983069 PGW983069:PGX983069 PQS983069:PQT983069 QAO983069:QAP983069 QKK983069:QKL983069 QUG983069:QUH983069 REC983069:RED983069 RNY983069:RNZ983069 RXU983069:RXV983069 SHQ983069:SHR983069 SRM983069:SRN983069 TBI983069:TBJ983069 TLE983069:TLF983069 TVA983069:TVB983069 UEW983069:UEX983069 UOS983069:UOT983069 UYO983069:UYP983069 VIK983069:VIL983069 VSG983069:VSH983069 WCC983069:WCD983069 WLY983069:WLZ983069 WVU983069:WVV983069 AMY31:AMZ31 AWU31:AWV31 ADC31:ADD31 JN24:JO24 JL23:JM23 TJ24:TK24 TH23:TI23 ADF24:ADG24 ADD23:ADE23 ANB24:ANC24 AMZ23:ANA23 AWX24:AWY24 AWV23:AWW23 BGT24:BGU24 BGR23:BGS23 BQP24:BQQ24 BQN23:BQO23 CAL24:CAM24 CAJ23:CAK23 CKH24:CKI24 CKF23:CKG23 CUD24:CUE24 CUB23:CUC23 DDZ24:DEA24 DDX23:DDY23 DNV24:DNW24 DNT23:DNU23 DXR24:DXS24 DXP23:DXQ23 EHN24:EHO24 EHL23:EHM23 ERJ24:ERK24 ERH23:ERI23 FBF24:FBG24 FBD23:FBE23 FLB24:FLC24 FKZ23:FLA23 FUX24:FUY24 FUV23:FUW23 GET24:GEU24 GER23:GES23 GOP24:GOQ24 GON23:GOO23 GYL24:GYM24 GYJ23:GYK23 HIH24:HII24 HIF23:HIG23 HSD24:HSE24 HSB23:HSC23 IBZ24:ICA24 IBX23:IBY23 ILV24:ILW24 ILT23:ILU23 IVR24:IVS24 IVP23:IVQ23 JFN24:JFO24 JFL23:JFM23 JPJ24:JPK24 JPH23:JPI23 JZF24:JZG24 JZD23:JZE23 KJB24:KJC24 KIZ23:KJA23 KSX24:KSY24 KSV23:KSW23 LCT24:LCU24 LCR23:LCS23 LMP24:LMQ24 LMN23:LMO23 LWL24:LWM24 LWJ23:LWK23 MGH24:MGI24 MGF23:MGG23 MQD24:MQE24 MQB23:MQC23 MZZ24:NAA24 MZX23:MZY23 NJV24:NJW24 NJT23:NJU23 NTR24:NTS24 NTP23:NTQ23 ODN24:ODO24 ODL23:ODM23 ONJ24:ONK24 ONH23:ONI23 OXF24:OXG24 OXD23:OXE23 PHB24:PHC24 PGZ23:PHA23 PQX24:PQY24 PQV23:PQW23 QAT24:QAU24 QAR23:QAS23 QKP24:QKQ24 QKN23:QKO23 QUL24:QUM24 QUJ23:QUK23 REH24:REI24 REF23:REG23 ROD24:ROE24 ROB23:ROC23 RXZ24:RYA24 RXX23:RXY23 SHV24:SHW24 SHT23:SHU23 SRR24:SRS24 SRP23:SRQ23 TBN24:TBO24 TBL23:TBM23 TLJ24:TLK24 TLH23:TLI23 TVF24:TVG24 TVD23:TVE23 UFB24:UFC24 UEZ23:UFA23 UOX24:UOY24 UOV23:UOW23 UYT24:UYU24 UYR23:UYS23 VIP24:VIQ24 VIN23:VIO23 VSL24:VSM24 VSJ23:VSK23 WCH24:WCI24 WCF23:WCG23 WMD24:WME24 WMB23:WMC23 WVZ24:WWA24 WVX23:WVY23 TH25:TI25 JL25:JM25 WVX25:WVY25 WMB25:WMC25 WCF25:WCG25 VSJ25:VSK25 VIN25:VIO25 UYR25:UYS25 UOV25:UOW25 UEZ25:UFA25 TVD25:TVE25 TLH25:TLI25 TBL25:TBM25 SRP25:SRQ25 SHT25:SHU25 RXX25:RXY25 ROB25:ROC25 REF25:REG25 QUJ25:QUK25 QKN25:QKO25 QAR25:QAS25 PQV25:PQW25 PGZ25:PHA25 OXD25:OXE25 ONH25:ONI25 ODL25:ODM25 NTP25:NTQ25 NJT25:NJU25 MZX25:MZY25 MQB25:MQC25 MGF25:MGG25 LWJ25:LWK25 LMN25:LMO25 LCR25:LCS25 KSV25:KSW25 KIZ25:KJA25 JZD25:JZE25 JPH25:JPI25 JFL25:JFM25 IVP25:IVQ25 ILT25:ILU25 IBX25:IBY25 HSB25:HSC25 HIF25:HIG25 GYJ25:GYK25 GON25:GOO25 GER25:GES25 FUV25:FUW25 FKZ25:FLA25 FBD25:FBE25 ERH25:ERI25 EHL25:EHM25 DXP25:DXQ25 DNT25:DNU25 DDX25:DDY25 CUB25:CUC25 CKF25:CKG25 CAJ25:CAK25 BQN25:BQO25 BGR25:BGS25 AWV25:AWW25 AMZ25:ANA25 ADD25:ADE25 TG28:TH28 JK28:JL28 WVW28:WVX28 WMA28:WMB28 WCE28:WCF28 VSI28:VSJ28 VIM28:VIN28 UYQ28:UYR28 UOU28:UOV28 UEY28:UEZ28 TVC28:TVD28 TLG28:TLH28 TBK28:TBL28 SRO28:SRP28 SHS28:SHT28 RXW28:RXX28 ROA28:ROB28 REE28:REF28 QUI28:QUJ28 QKM28:QKN28 QAQ28:QAR28 PQU28:PQV28 PGY28:PGZ28 OXC28:OXD28 ONG28:ONH28 ODK28:ODL28 NTO28:NTP28 NJS28:NJT28 MZW28:MZX28 MQA28:MQB28 MGE28:MGF28 LWI28:LWJ28 LMM28:LMN28 LCQ28:LCR28 KSU28:KSV28 KIY28:KIZ28 JZC28:JZD28 JPG28:JPH28 JFK28:JFL28 IVO28:IVP28 ILS28:ILT28 IBW28:IBX28 HSA28:HSB28 HIE28:HIF28 GYI28:GYJ28 GOM28:GON28 GEQ28:GER28 FUU28:FUV28 FKY28:FKZ28 FBC28:FBD28 ERG28:ERH28 EHK28:EHL28 DXO28:DXP28 DNS28:DNT28 DDW28:DDX28 CUA28:CUB28 CKE28:CKF28 CAI28:CAJ28 BQM28:BQN28 BGQ28:BGR28 AWU28:AWV28 AMY28:AMZ28 ADC28:ADD28 TG31:TH31 JK31:JL31 WVW31:WVX31 WMA31:WMB31 WCE31:WCF31 VSI31:VSJ31 VIM31:VIN31 UYQ31:UYR31 UOU31:UOV31 UEY31:UEZ31 TVC31:TVD31 TLG31:TLH31 TBK31:TBL31 SRO31:SRP31 SHS31:SHT31 RXW31:RXX31 ROA31:ROB31 REE31:REF31 QUI31:QUJ31 QKM31:QKN31 QAQ31:QAR31 PQU31:PQV31 PGY31:PGZ31 OXC31:OXD31 ONG31:ONH31 ODK31:ODL31 NTO31:NTP31 NJS31:NJT31 MZW31:MZX31 MQA31:MQB31 MGE31:MGF31 LWI31:LWJ31 LMM31:LMN31 LCQ31:LCR31 KSU31:KSV31 KIY31:KIZ31 JZC31:JZD31 JPG31:JPH31 JFK31:JFL31 IVO31:IVP31 ILS31:ILT31 IBW31:IBX31 HSA31:HSB31 HIE31:HIF31 GYI31:GYJ31 GOM31:GON31 GEQ31:GER31 FUU31:FUV31 FKY31:FKZ31 FBC31:FBD31 ERG31:ERH31 EHK31:EHL31 DXO31:DXP31 DNS31:DNT31 DDW31:DDX31 CUA31:CUB31 CKE31:CKF31 CAI31:CAJ31 BQM31:BQN31 BGQ31:BGR31" xr:uid="{9AD5E570-462C-4791-9878-95AAB4D74148}">
      <formula1>"・,～"</formula1>
    </dataValidation>
    <dataValidation type="list" allowBlank="1" showInputMessage="1" sqref="JD19:JM19 ACV19:ADE19 AMR19:ANA19 AWN19:AWW19 BGJ19:BGS19 BQF19:BQO19 CAB19:CAK19 CJX19:CKG19 CTT19:CUC19 DDP19:DDY19 DNL19:DNU19 DXH19:DXQ19 EHD19:EHM19 EQZ19:ERI19 FAV19:FBE19 FKR19:FLA19 FUN19:FUW19 GEJ19:GES19 GOF19:GOO19 GYB19:GYK19 HHX19:HIG19 HRT19:HSC19 IBP19:IBY19 ILL19:ILU19 IVH19:IVQ19 JFD19:JFM19 JOZ19:JPI19 JYV19:JZE19 KIR19:KJA19 KSN19:KSW19 LCJ19:LCS19 LMF19:LMO19 LWB19:LWK19 MFX19:MGG19 MPT19:MQC19 MZP19:MZY19 NJL19:NJU19 NTH19:NTQ19 ODD19:ODM19 OMZ19:ONI19 OWV19:OXE19 PGR19:PHA19 PQN19:PQW19 QAJ19:QAS19 QKF19:QKO19 QUB19:QUK19 RDX19:REG19 RNT19:ROC19 RXP19:RXY19 SHL19:SHU19 SRH19:SRQ19 TBD19:TBM19 TKZ19:TLI19 TUV19:TVE19 UER19:UFA19 UON19:UOW19 UYJ19:UYS19 VIF19:VIO19 VSB19:VSK19 WBX19:WCG19 WLT19:WMC19 WVP19:WVY19 SZ19:TI19" xr:uid="{383FA18F-48EC-40F5-BEB5-D0F1A2614E56}">
      <formula1>INDIRECT(#REF!)</formula1>
    </dataValidation>
    <dataValidation type="list" allowBlank="1" sqref="E36:G36" xr:uid="{394A4145-4DDC-4737-BB67-64BB58D12686}">
      <formula1>"なし,一部支給,全額支給"</formula1>
    </dataValidation>
    <dataValidation type="list" allowBlank="1" showInputMessage="1" showErrorMessage="1" sqref="S20" xr:uid="{8D9C5F87-3C97-4E94-BF1D-5CA38B1A7F36}">
      <formula1>"電車,バス・電車,バス,自動車,徒歩,自転車"</formula1>
    </dataValidation>
    <dataValidation type="list" allowBlank="1" showInputMessage="1" showErrorMessage="1" sqref="E23:F23" xr:uid="{A690765E-B268-4D88-8B66-A187FC59E2EA}">
      <formula1>"宿泊,日帰り"</formula1>
    </dataValidation>
    <dataValidation type="list" allowBlank="1" showInputMessage="1" sqref="H26:J26 H29 H32" xr:uid="{840A67B4-8C2A-4254-A6F0-9CB60E381C0B}">
      <formula1>"学会参加,調査視察,情報収集,その他"</formula1>
    </dataValidation>
    <dataValidation type="list" allowBlank="1" showInputMessage="1" sqref="JQ7:KB7 TM7:TX7 ADI7:ADT7 ANE7:ANP7 AXA7:AXL7 BGW7:BHH7 BQS7:BRD7 CAO7:CAZ7 CKK7:CKV7 CUG7:CUR7 DEC7:DEN7 DNY7:DOJ7 DXU7:DYF7 EHQ7:EIB7 ERM7:ERX7 FBI7:FBT7 FLE7:FLP7 FVA7:FVL7 GEW7:GFH7 GOS7:GPD7 GYO7:GYZ7 HIK7:HIV7 HSG7:HSR7 ICC7:ICN7 ILY7:IMJ7 IVU7:IWF7 JFQ7:JGB7 JPM7:JPX7 JZI7:JZT7 KJE7:KJP7 KTA7:KTL7 LCW7:LDH7 LMS7:LND7 LWO7:LWZ7 MGK7:MGV7 MQG7:MQR7 NAC7:NAN7 NJY7:NKJ7 NTU7:NUF7 ODQ7:OEB7 ONM7:ONX7 OXI7:OXT7 PHE7:PHP7 PRA7:PRL7 QAW7:QBH7 QKS7:QLD7 QUO7:QUZ7 REK7:REV7 ROG7:ROR7 RYC7:RYN7 SHY7:SIJ7 SRU7:SSF7 TBQ7:TCB7 TLM7:TLX7 TVI7:TVT7 UFE7:UFP7 UPA7:UPL7 UYW7:UZH7 VIS7:VJD7 VSO7:VSZ7 WCK7:WCV7 WMG7:WMR7 WWC7:WWN7 U7:AF7" xr:uid="{63E384C3-92C7-47EB-95DA-6071A51512F6}">
      <formula1>INDIRECT(A7)</formula1>
    </dataValidation>
    <dataValidation type="list" allowBlank="1" showInputMessage="1" showErrorMessage="1" sqref="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I7:T7 WVQ7" xr:uid="{5F0A0662-E49A-430A-A7D1-12C06044396D}">
      <formula1>INDIRECT(A7)</formula1>
    </dataValidation>
    <dataValidation type="list" allowBlank="1" showInputMessage="1" showErrorMessage="1" promptTitle="所属学科" prompt="所属学科等を選択してください。" sqref="WLM7:WLT7 WBQ7:WBX7 VRU7:VSB7 VHY7:VIF7 UYC7:UYJ7 UOG7:UON7 UEK7:UER7 TUO7:TUV7 TKS7:TKZ7 TAW7:TBD7 SRA7:SRH7 SHE7:SHL7 RXI7:RXP7 RNM7:RNT7 RDQ7:RDX7 QTU7:QUB7 QJY7:QKF7 QAC7:QAJ7 PQG7:PQN7 PGK7:PGR7 OWO7:OWV7 OMS7:OMZ7 OCW7:ODD7 NTA7:NTH7 NJE7:NJL7 MZI7:MZP7 MPM7:MPT7 MFQ7:MFX7 LVU7:LWB7 LLY7:LMF7 LCC7:LCJ7 KSG7:KSN7 KIK7:KIR7 JYO7:JYV7 JOS7:JOZ7 JEW7:JFD7 IVA7:IVH7 ILE7:ILL7 IBI7:IBP7 HRM7:HRT7 HHQ7:HHX7 GXU7:GYB7 GNY7:GOF7 GEC7:GEJ7 FUG7:FUN7 FKK7:FKR7 FAO7:FAV7 EQS7:EQZ7 EGW7:EHD7 DXA7:DXH7 DNE7:DNL7 DDI7:DDP7 CTM7:CTT7 CJQ7:CJX7 BZU7:CAB7 BPY7:BQF7 BGC7:BGJ7 AWG7:AWN7 AMK7:AMR7 ACO7:ACV7 SS7:SZ7 IW7:JD7 WVI7:WVP7" xr:uid="{2A4CF70E-0D12-478C-9C4B-5B62C48182A4}">
      <formula1>$B$56:$B$65</formula1>
    </dataValidation>
    <dataValidation type="list" allowBlank="1" showInputMessage="1" sqref="N20" xr:uid="{C5C7FA84-A0BF-42CE-9425-6A7C4F28DBB9}">
      <formula1>"教授,准教授,助教,特任教員,RA,学部生,院生,その他"</formula1>
    </dataValidation>
    <dataValidation type="list" allowBlank="1" showInputMessage="1" sqref="N19:U19" xr:uid="{B0811CB1-C06D-4FD9-A7AB-6235975073D2}">
      <formula1>INDIRECT(E19)</formula1>
    </dataValidation>
    <dataValidation type="list" allowBlank="1" showInputMessage="1" showErrorMessage="1" sqref="A8:H8" xr:uid="{5A7FE30D-3682-4ADE-9F10-D21BEB7D29AE}">
      <formula1>#REF!</formula1>
    </dataValidation>
    <dataValidation type="list" allowBlank="1" showInputMessage="1" showErrorMessage="1" promptTitle="所属学科" prompt="所属学科等を選択してください。" sqref="A7:H7" xr:uid="{AB6AD648-68EC-41BE-B2EB-5C8235F50706}">
      <formula1>$B$62:$B$70</formula1>
    </dataValidation>
    <dataValidation type="list" allowBlank="1" showInputMessage="1" showErrorMessage="1" sqref="E19:K19" xr:uid="{0642345D-34B5-42D4-BE03-80738C5F7F15}">
      <formula1>$B$62:$B$70</formula1>
    </dataValidation>
  </dataValidations>
  <printOptions horizontalCentered="1" verticalCentered="1"/>
  <pageMargins left="0.59055118110236227" right="0.39370078740157483" top="0.23622047244094491" bottom="0.19685039370078741" header="0.51181102362204722" footer="0.19685039370078741"/>
  <pageSetup paperSize="9" scale="8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AM114"/>
  <sheetViews>
    <sheetView workbookViewId="0">
      <selection sqref="A1:D1"/>
    </sheetView>
  </sheetViews>
  <sheetFormatPr defaultColWidth="9" defaultRowHeight="13.3" x14ac:dyDescent="0.25"/>
  <cols>
    <col min="1" max="16" width="2.61328125" style="180" customWidth="1"/>
    <col min="17" max="17" width="4.61328125" style="180" customWidth="1"/>
    <col min="18" max="18" width="5.61328125" style="180" customWidth="1"/>
    <col min="19" max="19" width="4.61328125" style="180" customWidth="1"/>
    <col min="20" max="24" width="2.61328125" style="180" customWidth="1"/>
    <col min="25" max="25" width="1.61328125" style="180" customWidth="1"/>
    <col min="26" max="26" width="2.61328125" style="180" customWidth="1"/>
    <col min="27" max="27" width="1.61328125" style="180" customWidth="1"/>
    <col min="28" max="28" width="2.61328125" style="180" customWidth="1"/>
    <col min="29" max="29" width="4.61328125" style="180" customWidth="1"/>
    <col min="30" max="34" width="2.61328125" style="180" customWidth="1"/>
    <col min="35" max="35" width="1.61328125" style="180" customWidth="1"/>
    <col min="36" max="36" width="2.61328125" style="180" customWidth="1"/>
    <col min="37" max="37" width="1.61328125" style="180" customWidth="1"/>
    <col min="38" max="16384" width="9" style="180"/>
  </cols>
  <sheetData>
    <row r="1" spans="1:37" s="177" customFormat="1" ht="21" customHeight="1" x14ac:dyDescent="0.2">
      <c r="A1" s="840" t="s">
        <v>319</v>
      </c>
      <c r="B1" s="840"/>
      <c r="C1" s="840"/>
      <c r="D1" s="840"/>
      <c r="E1" s="840" t="s">
        <v>269</v>
      </c>
      <c r="F1" s="840"/>
      <c r="G1" s="840"/>
      <c r="H1" s="840"/>
      <c r="I1" s="840" t="s">
        <v>268</v>
      </c>
      <c r="J1" s="840"/>
      <c r="K1" s="840"/>
      <c r="L1" s="840"/>
      <c r="M1" s="840" t="s">
        <v>267</v>
      </c>
      <c r="N1" s="840"/>
      <c r="O1" s="840"/>
      <c r="P1" s="840"/>
      <c r="Q1" s="52"/>
      <c r="R1" s="38" t="s">
        <v>19</v>
      </c>
      <c r="S1" s="38"/>
      <c r="T1" s="38"/>
      <c r="U1" s="38"/>
      <c r="V1" s="38"/>
      <c r="W1" s="38"/>
      <c r="X1" s="38"/>
      <c r="Y1" s="38"/>
      <c r="Z1" s="38"/>
      <c r="AA1" s="38"/>
      <c r="AB1" s="38"/>
      <c r="AC1" s="38"/>
      <c r="AD1" s="38"/>
      <c r="AE1" s="38"/>
      <c r="AF1" s="38"/>
      <c r="AG1" s="38"/>
      <c r="AH1" s="38"/>
      <c r="AI1" s="1"/>
      <c r="AJ1" s="1"/>
      <c r="AK1" s="1"/>
    </row>
    <row r="2" spans="1:37" s="100" customFormat="1" ht="13.5" customHeight="1" x14ac:dyDescent="0.25">
      <c r="A2" s="842"/>
      <c r="B2" s="842"/>
      <c r="C2" s="842"/>
      <c r="D2" s="842"/>
      <c r="E2" s="842"/>
      <c r="F2" s="842"/>
      <c r="G2" s="842"/>
      <c r="H2" s="842"/>
      <c r="I2" s="843"/>
      <c r="J2" s="843"/>
      <c r="K2" s="843"/>
      <c r="L2" s="843"/>
      <c r="M2" s="843"/>
      <c r="N2" s="843"/>
      <c r="O2" s="843"/>
      <c r="P2" s="843"/>
      <c r="Q2" s="41"/>
      <c r="R2" s="39" t="s">
        <v>20</v>
      </c>
      <c r="S2" s="39"/>
      <c r="T2" s="39"/>
      <c r="U2" s="39"/>
      <c r="V2" s="39"/>
      <c r="W2" s="39"/>
      <c r="X2" s="39"/>
      <c r="Y2" s="39"/>
      <c r="Z2" s="39"/>
      <c r="AA2" s="39"/>
      <c r="AB2" s="39"/>
      <c r="AC2" s="39"/>
      <c r="AD2" s="39"/>
      <c r="AE2" s="39"/>
      <c r="AF2" s="39"/>
      <c r="AG2" s="39"/>
      <c r="AH2" s="39"/>
      <c r="AI2" s="2"/>
      <c r="AJ2" s="3"/>
      <c r="AK2" s="3"/>
    </row>
    <row r="3" spans="1:37" s="100" customFormat="1" ht="13.5" customHeight="1" x14ac:dyDescent="0.25">
      <c r="A3" s="842"/>
      <c r="B3" s="842"/>
      <c r="C3" s="842"/>
      <c r="D3" s="842"/>
      <c r="E3" s="842"/>
      <c r="F3" s="842"/>
      <c r="G3" s="842"/>
      <c r="H3" s="842"/>
      <c r="I3" s="843"/>
      <c r="J3" s="843"/>
      <c r="K3" s="843"/>
      <c r="L3" s="843"/>
      <c r="M3" s="843"/>
      <c r="N3" s="843"/>
      <c r="O3" s="843"/>
      <c r="P3" s="843"/>
      <c r="Q3" s="41"/>
      <c r="R3" s="5" t="s">
        <v>119</v>
      </c>
      <c r="S3" s="5"/>
      <c r="T3" s="5"/>
      <c r="U3" s="5"/>
      <c r="V3" s="5"/>
      <c r="W3" s="5"/>
      <c r="X3" s="5"/>
      <c r="Y3" s="5"/>
      <c r="Z3" s="5"/>
      <c r="AA3" s="5"/>
      <c r="AB3" s="5"/>
      <c r="AC3" s="5"/>
      <c r="AD3" s="5"/>
      <c r="AE3" s="5"/>
      <c r="AF3" s="5"/>
      <c r="AG3" s="5"/>
      <c r="AH3" s="5"/>
      <c r="AI3" s="4"/>
      <c r="AJ3" s="3"/>
      <c r="AK3" s="3"/>
    </row>
    <row r="4" spans="1:37" s="100" customFormat="1" ht="13.5" customHeight="1" x14ac:dyDescent="0.25">
      <c r="A4" s="842"/>
      <c r="B4" s="842"/>
      <c r="C4" s="842"/>
      <c r="D4" s="842"/>
      <c r="E4" s="842"/>
      <c r="F4" s="842"/>
      <c r="G4" s="842"/>
      <c r="H4" s="842"/>
      <c r="I4" s="843"/>
      <c r="J4" s="843"/>
      <c r="K4" s="843"/>
      <c r="L4" s="843"/>
      <c r="M4" s="843"/>
      <c r="N4" s="843"/>
      <c r="O4" s="843"/>
      <c r="P4" s="843"/>
      <c r="Q4" s="41"/>
      <c r="R4" s="98" t="s">
        <v>129</v>
      </c>
      <c r="S4" s="5"/>
      <c r="T4" s="5"/>
      <c r="U4" s="5"/>
      <c r="V4" s="5"/>
      <c r="W4" s="5"/>
      <c r="X4" s="5"/>
      <c r="Y4" s="5"/>
      <c r="Z4" s="5"/>
      <c r="AA4" s="5"/>
      <c r="AB4" s="5"/>
      <c r="AC4" s="5"/>
      <c r="AD4" s="5"/>
      <c r="AE4" s="5"/>
      <c r="AF4" s="5"/>
      <c r="AG4" s="5"/>
      <c r="AH4" s="5"/>
      <c r="AI4" s="4"/>
      <c r="AJ4" s="3"/>
      <c r="AK4" s="3"/>
    </row>
    <row r="5" spans="1:37" s="100" customFormat="1" ht="13.5" customHeight="1" x14ac:dyDescent="0.25">
      <c r="A5" s="842"/>
      <c r="B5" s="842"/>
      <c r="C5" s="842"/>
      <c r="D5" s="842"/>
      <c r="E5" s="842"/>
      <c r="F5" s="842"/>
      <c r="G5" s="842"/>
      <c r="H5" s="842"/>
      <c r="I5" s="843"/>
      <c r="J5" s="843"/>
      <c r="K5" s="843"/>
      <c r="L5" s="843"/>
      <c r="M5" s="843"/>
      <c r="N5" s="843"/>
      <c r="O5" s="843"/>
      <c r="P5" s="843"/>
      <c r="Q5" s="41"/>
      <c r="R5" s="99" t="s">
        <v>128</v>
      </c>
      <c r="S5" s="40"/>
      <c r="T5" s="40"/>
      <c r="U5" s="40"/>
      <c r="V5" s="40"/>
      <c r="W5" s="40"/>
      <c r="X5" s="40"/>
      <c r="Y5" s="40"/>
      <c r="Z5" s="40"/>
      <c r="AA5" s="40"/>
      <c r="AB5" s="40"/>
      <c r="AC5" s="40"/>
      <c r="AD5" s="40"/>
      <c r="AE5" s="40"/>
      <c r="AF5" s="40"/>
      <c r="AG5" s="40"/>
      <c r="AH5" s="40"/>
      <c r="AI5" s="5"/>
      <c r="AJ5" s="3"/>
      <c r="AK5" s="3"/>
    </row>
    <row r="6" spans="1:37" s="100" customFormat="1" ht="13.5" customHeight="1" x14ac:dyDescent="0.25">
      <c r="A6" s="176"/>
      <c r="B6" s="176"/>
      <c r="C6" s="176"/>
      <c r="D6" s="176"/>
      <c r="E6" s="176"/>
      <c r="F6" s="176"/>
      <c r="G6" s="176"/>
      <c r="H6" s="176"/>
      <c r="I6" s="6"/>
      <c r="J6" s="6"/>
      <c r="K6" s="6"/>
      <c r="L6" s="6"/>
      <c r="M6" s="6"/>
      <c r="N6" s="7"/>
      <c r="O6" s="7"/>
      <c r="P6" s="8"/>
      <c r="Q6" s="8"/>
      <c r="R6" s="8"/>
      <c r="S6" s="8"/>
      <c r="T6" s="9"/>
      <c r="U6" s="9"/>
      <c r="V6" s="9"/>
      <c r="W6" s="9"/>
      <c r="X6" s="9"/>
      <c r="Y6" s="9"/>
      <c r="Z6" s="9"/>
      <c r="AA6" s="9"/>
      <c r="AB6" s="9"/>
      <c r="AC6" s="9"/>
      <c r="AD6" s="9"/>
      <c r="AE6" s="9"/>
      <c r="AF6" s="9"/>
      <c r="AG6" s="9"/>
      <c r="AH6" s="9"/>
      <c r="AI6" s="3"/>
      <c r="AJ6" s="3"/>
      <c r="AK6" s="3"/>
    </row>
    <row r="7" spans="1:37" s="100" customFormat="1" ht="16.75" x14ac:dyDescent="0.25">
      <c r="A7" s="841" t="s">
        <v>21</v>
      </c>
      <c r="B7" s="841"/>
      <c r="C7" s="841"/>
      <c r="D7" s="841"/>
      <c r="E7" s="841"/>
      <c r="F7" s="841"/>
      <c r="G7" s="841"/>
      <c r="H7" s="841"/>
      <c r="I7" s="841"/>
      <c r="J7" s="841"/>
      <c r="K7" s="841"/>
      <c r="L7" s="841"/>
      <c r="M7" s="841"/>
      <c r="N7" s="841"/>
      <c r="O7" s="841"/>
      <c r="P7" s="841"/>
      <c r="Q7" s="841"/>
      <c r="R7" s="841"/>
      <c r="S7" s="841"/>
      <c r="T7" s="841"/>
      <c r="U7" s="841"/>
      <c r="V7" s="841"/>
      <c r="W7" s="841"/>
      <c r="X7" s="841"/>
      <c r="Y7" s="841"/>
      <c r="Z7" s="841"/>
      <c r="AA7" s="841"/>
      <c r="AB7" s="841"/>
      <c r="AC7" s="841"/>
      <c r="AD7" s="841"/>
      <c r="AE7" s="841"/>
      <c r="AF7" s="841"/>
      <c r="AG7" s="841"/>
      <c r="AH7" s="841"/>
      <c r="AI7" s="841"/>
      <c r="AJ7" s="841"/>
      <c r="AK7" s="841"/>
    </row>
    <row r="8" spans="1:37" s="100" customFormat="1" ht="12"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3"/>
      <c r="AI8" s="3"/>
      <c r="AJ8" s="3"/>
      <c r="AK8" s="3"/>
    </row>
    <row r="9" spans="1:37" s="100" customFormat="1" x14ac:dyDescent="0.25">
      <c r="A9" s="11" t="s">
        <v>22</v>
      </c>
      <c r="B9" s="11"/>
      <c r="C9" s="11"/>
      <c r="D9" s="11"/>
      <c r="E9" s="11"/>
      <c r="F9" s="11"/>
      <c r="G9" s="11"/>
      <c r="H9" s="11"/>
      <c r="I9" s="11"/>
      <c r="J9" s="11"/>
      <c r="K9" s="11"/>
      <c r="L9" s="11"/>
      <c r="M9" s="3"/>
      <c r="N9" s="3"/>
      <c r="O9" s="3"/>
      <c r="P9" s="3"/>
      <c r="Q9" s="3"/>
      <c r="R9" s="3"/>
      <c r="S9" s="3"/>
      <c r="T9" s="3"/>
      <c r="U9" s="3"/>
      <c r="V9" s="3"/>
      <c r="W9" s="3"/>
      <c r="X9" s="3"/>
      <c r="Y9" s="3"/>
      <c r="Z9" s="3"/>
      <c r="AA9" s="790" t="s">
        <v>18</v>
      </c>
      <c r="AB9" s="790"/>
      <c r="AC9" s="790"/>
      <c r="AD9" s="791"/>
      <c r="AE9" s="791"/>
      <c r="AF9" s="791"/>
      <c r="AG9" s="791"/>
      <c r="AH9" s="791"/>
      <c r="AI9" s="791"/>
      <c r="AJ9" s="791"/>
      <c r="AK9" s="3"/>
    </row>
    <row r="10" spans="1:37" s="100" customFormat="1" ht="10.1" customHeight="1" thickBot="1" x14ac:dyDescent="0.3">
      <c r="A10" s="3"/>
      <c r="B10" s="3"/>
      <c r="C10" s="3"/>
      <c r="D10" s="3"/>
      <c r="E10" s="3"/>
      <c r="F10" s="3"/>
      <c r="G10" s="3"/>
      <c r="H10" s="3"/>
      <c r="I10" s="3"/>
      <c r="J10" s="3"/>
      <c r="K10" s="3"/>
      <c r="L10" s="3"/>
      <c r="M10" s="12"/>
      <c r="N10" s="12"/>
      <c r="O10" s="12"/>
      <c r="P10" s="13"/>
      <c r="Q10" s="13"/>
      <c r="R10" s="13"/>
      <c r="S10" s="13"/>
      <c r="T10" s="14"/>
      <c r="U10" s="13"/>
      <c r="V10" s="13"/>
      <c r="W10" s="13"/>
      <c r="X10" s="13"/>
      <c r="Y10" s="13"/>
      <c r="Z10" s="14"/>
      <c r="AA10" s="13"/>
      <c r="AB10" s="13"/>
      <c r="AC10" s="13"/>
      <c r="AD10" s="13"/>
      <c r="AE10" s="13"/>
      <c r="AF10" s="13"/>
      <c r="AG10" s="13"/>
      <c r="AH10" s="3"/>
      <c r="AI10" s="3"/>
      <c r="AJ10" s="3"/>
      <c r="AK10" s="3"/>
    </row>
    <row r="11" spans="1:37" s="100" customFormat="1" ht="13.5" customHeight="1" x14ac:dyDescent="0.25">
      <c r="A11" s="792" t="s">
        <v>23</v>
      </c>
      <c r="B11" s="805" t="s">
        <v>24</v>
      </c>
      <c r="C11" s="806"/>
      <c r="D11" s="806"/>
      <c r="E11" s="806"/>
      <c r="F11" s="806"/>
      <c r="G11" s="806"/>
      <c r="H11" s="806"/>
      <c r="I11" s="806"/>
      <c r="J11" s="806"/>
      <c r="K11" s="806"/>
      <c r="L11" s="806"/>
      <c r="M11" s="806"/>
      <c r="N11" s="807"/>
      <c r="O11" s="794" t="s">
        <v>25</v>
      </c>
      <c r="P11" s="795"/>
      <c r="Q11" s="795"/>
      <c r="R11" s="795"/>
      <c r="S11" s="817"/>
      <c r="T11" s="794" t="s">
        <v>26</v>
      </c>
      <c r="U11" s="795"/>
      <c r="V11" s="795"/>
      <c r="W11" s="795"/>
      <c r="X11" s="795"/>
      <c r="Y11" s="795"/>
      <c r="Z11" s="795"/>
      <c r="AA11" s="795"/>
      <c r="AB11" s="795"/>
      <c r="AC11" s="795"/>
      <c r="AD11" s="795"/>
      <c r="AE11" s="795"/>
      <c r="AF11" s="795"/>
      <c r="AG11" s="795"/>
      <c r="AH11" s="795"/>
      <c r="AI11" s="795"/>
      <c r="AJ11" s="795"/>
      <c r="AK11" s="796"/>
    </row>
    <row r="12" spans="1:37" s="100" customFormat="1" ht="20.25" customHeight="1" x14ac:dyDescent="0.25">
      <c r="A12" s="793"/>
      <c r="B12" s="717" t="e">
        <f>VLOOKUP(B13,所属,2,FALSE)</f>
        <v>#N/A</v>
      </c>
      <c r="C12" s="718"/>
      <c r="D12" s="718"/>
      <c r="E12" s="718"/>
      <c r="F12" s="718"/>
      <c r="G12" s="718"/>
      <c r="H12" s="718"/>
      <c r="I12" s="718"/>
      <c r="J12" s="718"/>
      <c r="K12" s="718"/>
      <c r="L12" s="718"/>
      <c r="M12" s="718"/>
      <c r="N12" s="719"/>
      <c r="O12" s="811" t="str">
        <f>旅費支払通知!N20</f>
        <v>教授</v>
      </c>
      <c r="P12" s="812"/>
      <c r="Q12" s="812"/>
      <c r="R12" s="812"/>
      <c r="S12" s="813"/>
      <c r="T12" s="797" t="str">
        <f>IF(旅費支払通知!N19="","",旅費支払通知!N19)</f>
        <v/>
      </c>
      <c r="U12" s="798"/>
      <c r="V12" s="798"/>
      <c r="W12" s="798"/>
      <c r="X12" s="798"/>
      <c r="Y12" s="798"/>
      <c r="Z12" s="798"/>
      <c r="AA12" s="798"/>
      <c r="AB12" s="798"/>
      <c r="AC12" s="798"/>
      <c r="AD12" s="798"/>
      <c r="AE12" s="798"/>
      <c r="AF12" s="798"/>
      <c r="AG12" s="798"/>
      <c r="AH12" s="801" t="s">
        <v>27</v>
      </c>
      <c r="AI12" s="801"/>
      <c r="AJ12" s="801"/>
      <c r="AK12" s="802"/>
    </row>
    <row r="13" spans="1:37" s="100" customFormat="1" ht="19.5" customHeight="1" x14ac:dyDescent="0.25">
      <c r="A13" s="793"/>
      <c r="B13" s="808" t="str">
        <f>IF(旅費支払通知!E19="","",旅費支払通知!E19)</f>
        <v/>
      </c>
      <c r="C13" s="809"/>
      <c r="D13" s="809"/>
      <c r="E13" s="809"/>
      <c r="F13" s="809"/>
      <c r="G13" s="809"/>
      <c r="H13" s="809"/>
      <c r="I13" s="809"/>
      <c r="J13" s="809"/>
      <c r="K13" s="809"/>
      <c r="L13" s="809"/>
      <c r="M13" s="809"/>
      <c r="N13" s="810"/>
      <c r="O13" s="814"/>
      <c r="P13" s="815"/>
      <c r="Q13" s="815"/>
      <c r="R13" s="815"/>
      <c r="S13" s="816"/>
      <c r="T13" s="799"/>
      <c r="U13" s="800"/>
      <c r="V13" s="800"/>
      <c r="W13" s="800"/>
      <c r="X13" s="800"/>
      <c r="Y13" s="800"/>
      <c r="Z13" s="800"/>
      <c r="AA13" s="800"/>
      <c r="AB13" s="800"/>
      <c r="AC13" s="800"/>
      <c r="AD13" s="800"/>
      <c r="AE13" s="800"/>
      <c r="AF13" s="800"/>
      <c r="AG13" s="800"/>
      <c r="AH13" s="803"/>
      <c r="AI13" s="803"/>
      <c r="AJ13" s="803"/>
      <c r="AK13" s="804"/>
    </row>
    <row r="14" spans="1:37" s="100" customFormat="1" ht="28.1" customHeight="1" x14ac:dyDescent="0.25">
      <c r="A14" s="930" t="s">
        <v>17</v>
      </c>
      <c r="B14" s="931"/>
      <c r="C14" s="932"/>
      <c r="D14" s="927" t="str">
        <f>旅費支払通知!I11</f>
        <v>教）厚生補導経費(固定費)共通</v>
      </c>
      <c r="E14" s="928"/>
      <c r="F14" s="928"/>
      <c r="G14" s="928"/>
      <c r="H14" s="928"/>
      <c r="I14" s="928"/>
      <c r="J14" s="928"/>
      <c r="K14" s="928"/>
      <c r="L14" s="928"/>
      <c r="M14" s="928"/>
      <c r="N14" s="928"/>
      <c r="O14" s="928"/>
      <c r="P14" s="928"/>
      <c r="Q14" s="928"/>
      <c r="R14" s="928"/>
      <c r="S14" s="928"/>
      <c r="T14" s="928"/>
      <c r="U14" s="928"/>
      <c r="V14" s="928"/>
      <c r="W14" s="928"/>
      <c r="X14" s="928"/>
      <c r="Y14" s="928"/>
      <c r="Z14" s="928"/>
      <c r="AA14" s="928"/>
      <c r="AB14" s="928"/>
      <c r="AC14" s="928"/>
      <c r="AD14" s="928"/>
      <c r="AE14" s="928"/>
      <c r="AF14" s="928"/>
      <c r="AG14" s="928"/>
      <c r="AH14" s="928"/>
      <c r="AI14" s="928"/>
      <c r="AJ14" s="928"/>
      <c r="AK14" s="929"/>
    </row>
    <row r="15" spans="1:37" s="100" customFormat="1" ht="10.1" customHeight="1" thickBot="1" x14ac:dyDescent="0.3">
      <c r="A15" s="933"/>
      <c r="B15" s="934"/>
      <c r="C15" s="935"/>
      <c r="D15" s="936" t="s">
        <v>135</v>
      </c>
      <c r="E15" s="937"/>
      <c r="F15" s="937"/>
      <c r="G15" s="937"/>
      <c r="H15" s="937"/>
      <c r="I15" s="937"/>
      <c r="J15" s="937"/>
      <c r="K15" s="937"/>
      <c r="L15" s="937"/>
      <c r="M15" s="937"/>
      <c r="N15" s="937"/>
      <c r="O15" s="937"/>
      <c r="P15" s="937"/>
      <c r="Q15" s="937"/>
      <c r="R15" s="937"/>
      <c r="S15" s="937"/>
      <c r="T15" s="937"/>
      <c r="U15" s="937"/>
      <c r="V15" s="937"/>
      <c r="W15" s="937"/>
      <c r="X15" s="937"/>
      <c r="Y15" s="937"/>
      <c r="Z15" s="937"/>
      <c r="AA15" s="937"/>
      <c r="AB15" s="937"/>
      <c r="AC15" s="937"/>
      <c r="AD15" s="937"/>
      <c r="AE15" s="937"/>
      <c r="AF15" s="937"/>
      <c r="AG15" s="937"/>
      <c r="AH15" s="937"/>
      <c r="AI15" s="937"/>
      <c r="AJ15" s="937"/>
      <c r="AK15" s="938"/>
    </row>
    <row r="16" spans="1:37" s="100" customFormat="1" ht="5.25" customHeight="1" thickBot="1" x14ac:dyDescent="0.3">
      <c r="A16" s="3"/>
      <c r="B16" s="3"/>
      <c r="C16" s="3"/>
      <c r="D16" s="3"/>
      <c r="E16" s="3"/>
      <c r="F16" s="3"/>
      <c r="G16" s="3"/>
      <c r="H16" s="3"/>
      <c r="I16" s="3"/>
      <c r="J16" s="3"/>
      <c r="K16" s="3"/>
      <c r="L16" s="3"/>
      <c r="M16" s="12"/>
      <c r="N16" s="12"/>
      <c r="O16" s="12"/>
      <c r="P16" s="13"/>
      <c r="Q16" s="13"/>
      <c r="R16" s="13"/>
      <c r="S16" s="13"/>
      <c r="T16" s="14"/>
      <c r="U16" s="13"/>
      <c r="V16" s="13"/>
      <c r="W16" s="13"/>
      <c r="X16" s="13"/>
      <c r="Y16" s="13"/>
      <c r="Z16" s="14"/>
      <c r="AA16" s="13"/>
      <c r="AB16" s="13"/>
      <c r="AC16" s="13"/>
      <c r="AD16" s="13"/>
      <c r="AE16" s="13"/>
      <c r="AF16" s="13"/>
      <c r="AG16" s="13"/>
      <c r="AH16" s="3"/>
      <c r="AI16" s="3"/>
      <c r="AJ16" s="3"/>
      <c r="AK16" s="3"/>
    </row>
    <row r="17" spans="1:37" s="100" customFormat="1" ht="13.5" customHeight="1" x14ac:dyDescent="0.25">
      <c r="A17" s="792" t="s">
        <v>28</v>
      </c>
      <c r="B17" s="794" t="s">
        <v>29</v>
      </c>
      <c r="C17" s="795"/>
      <c r="D17" s="795"/>
      <c r="E17" s="795"/>
      <c r="F17" s="795"/>
      <c r="G17" s="795"/>
      <c r="H17" s="795"/>
      <c r="I17" s="795"/>
      <c r="J17" s="795"/>
      <c r="K17" s="795"/>
      <c r="L17" s="795"/>
      <c r="M17" s="795"/>
      <c r="N17" s="795"/>
      <c r="O17" s="795"/>
      <c r="P17" s="795"/>
      <c r="Q17" s="795"/>
      <c r="R17" s="817"/>
      <c r="S17" s="794" t="s">
        <v>30</v>
      </c>
      <c r="T17" s="795"/>
      <c r="U17" s="795"/>
      <c r="V17" s="795"/>
      <c r="W17" s="795"/>
      <c r="X17" s="795"/>
      <c r="Y17" s="795"/>
      <c r="Z17" s="795"/>
      <c r="AA17" s="795"/>
      <c r="AB17" s="795"/>
      <c r="AC17" s="795"/>
      <c r="AD17" s="795"/>
      <c r="AE17" s="795"/>
      <c r="AF17" s="795"/>
      <c r="AG17" s="795"/>
      <c r="AH17" s="795"/>
      <c r="AI17" s="795"/>
      <c r="AJ17" s="795"/>
      <c r="AK17" s="796"/>
    </row>
    <row r="18" spans="1:37" s="100" customFormat="1" ht="20.25" customHeight="1" x14ac:dyDescent="0.25">
      <c r="A18" s="793"/>
      <c r="B18" s="717" t="str">
        <f>旅費支払通知!H27&amp;"　　"&amp;旅費支払通知!H30&amp;"　　"&amp;旅費支払通知!H33</f>
        <v>長崎県長崎市文教1-14　　　　</v>
      </c>
      <c r="C18" s="718"/>
      <c r="D18" s="718"/>
      <c r="E18" s="718"/>
      <c r="F18" s="718"/>
      <c r="G18" s="718"/>
      <c r="H18" s="718"/>
      <c r="I18" s="718"/>
      <c r="J18" s="718"/>
      <c r="K18" s="718"/>
      <c r="L18" s="718"/>
      <c r="M18" s="718"/>
      <c r="N18" s="718"/>
      <c r="O18" s="718"/>
      <c r="P18" s="718"/>
      <c r="Q18" s="718"/>
      <c r="R18" s="719"/>
      <c r="S18" s="831">
        <f>旅費支払通知!G23</f>
        <v>44062</v>
      </c>
      <c r="T18" s="832"/>
      <c r="U18" s="832"/>
      <c r="V18" s="832"/>
      <c r="W18" s="832"/>
      <c r="X18" s="832"/>
      <c r="Y18" s="832"/>
      <c r="Z18" s="832"/>
      <c r="AA18" s="832"/>
      <c r="AB18" s="24" t="s">
        <v>32</v>
      </c>
      <c r="AC18" s="832">
        <f>旅費支払通知!P23</f>
        <v>44066</v>
      </c>
      <c r="AD18" s="832"/>
      <c r="AE18" s="832"/>
      <c r="AF18" s="832"/>
      <c r="AG18" s="832"/>
      <c r="AH18" s="832"/>
      <c r="AI18" s="832"/>
      <c r="AJ18" s="832"/>
      <c r="AK18" s="833"/>
    </row>
    <row r="19" spans="1:37" s="100" customFormat="1" ht="20.25" customHeight="1" x14ac:dyDescent="0.25">
      <c r="A19" s="793"/>
      <c r="B19" s="808"/>
      <c r="C19" s="809"/>
      <c r="D19" s="809"/>
      <c r="E19" s="809"/>
      <c r="F19" s="809"/>
      <c r="G19" s="809"/>
      <c r="H19" s="809"/>
      <c r="I19" s="809"/>
      <c r="J19" s="809"/>
      <c r="K19" s="809"/>
      <c r="L19" s="809"/>
      <c r="M19" s="809"/>
      <c r="N19" s="809"/>
      <c r="O19" s="809"/>
      <c r="P19" s="809"/>
      <c r="Q19" s="809"/>
      <c r="R19" s="810"/>
      <c r="S19" s="26"/>
      <c r="T19" s="25"/>
      <c r="U19" s="97">
        <f>AC18-S18</f>
        <v>4</v>
      </c>
      <c r="V19" s="24" t="s">
        <v>33</v>
      </c>
      <c r="W19" s="97">
        <f>U19+1</f>
        <v>5</v>
      </c>
      <c r="X19" s="24" t="s">
        <v>31</v>
      </c>
      <c r="Y19" s="25"/>
      <c r="Z19" s="25"/>
      <c r="AA19" s="25"/>
      <c r="AB19" s="27"/>
      <c r="AC19" s="850" t="s">
        <v>117</v>
      </c>
      <c r="AD19" s="850"/>
      <c r="AE19" s="850"/>
      <c r="AF19" s="850"/>
      <c r="AG19" s="122">
        <f>旅費支払通知!AD23</f>
        <v>0</v>
      </c>
      <c r="AH19" s="801" t="s">
        <v>33</v>
      </c>
      <c r="AI19" s="801"/>
      <c r="AJ19" s="171"/>
      <c r="AK19" s="16"/>
    </row>
    <row r="20" spans="1:37" s="100" customFormat="1" ht="13.5" customHeight="1" x14ac:dyDescent="0.2">
      <c r="A20" s="793"/>
      <c r="B20" s="17"/>
      <c r="C20" s="818" t="s">
        <v>34</v>
      </c>
      <c r="D20" s="819"/>
      <c r="E20" s="819"/>
      <c r="F20" s="819"/>
      <c r="G20" s="819"/>
      <c r="H20" s="820"/>
      <c r="I20" s="818" t="s">
        <v>35</v>
      </c>
      <c r="J20" s="819"/>
      <c r="K20" s="819"/>
      <c r="L20" s="819"/>
      <c r="M20" s="819"/>
      <c r="N20" s="819"/>
      <c r="O20" s="819"/>
      <c r="P20" s="820"/>
      <c r="Q20" s="844" t="s">
        <v>36</v>
      </c>
      <c r="R20" s="845"/>
      <c r="S20" s="845"/>
      <c r="T20" s="845"/>
      <c r="U20" s="845"/>
      <c r="V20" s="845"/>
      <c r="W20" s="845"/>
      <c r="X20" s="845"/>
      <c r="Y20" s="845"/>
      <c r="Z20" s="845"/>
      <c r="AA20" s="846"/>
      <c r="AB20" s="851" t="s">
        <v>37</v>
      </c>
      <c r="AC20" s="852"/>
      <c r="AD20" s="852"/>
      <c r="AE20" s="852"/>
      <c r="AF20" s="852"/>
      <c r="AG20" s="852"/>
      <c r="AH20" s="852"/>
      <c r="AI20" s="852"/>
      <c r="AJ20" s="852"/>
      <c r="AK20" s="853"/>
    </row>
    <row r="21" spans="1:37" s="100" customFormat="1" ht="13.5" customHeight="1" x14ac:dyDescent="0.25">
      <c r="A21" s="793"/>
      <c r="B21" s="17"/>
      <c r="C21" s="821"/>
      <c r="D21" s="769"/>
      <c r="E21" s="769"/>
      <c r="F21" s="769"/>
      <c r="G21" s="769"/>
      <c r="H21" s="822"/>
      <c r="I21" s="821"/>
      <c r="J21" s="769"/>
      <c r="K21" s="769"/>
      <c r="L21" s="769"/>
      <c r="M21" s="769"/>
      <c r="N21" s="769"/>
      <c r="O21" s="769"/>
      <c r="P21" s="822"/>
      <c r="Q21" s="847"/>
      <c r="R21" s="848"/>
      <c r="S21" s="848"/>
      <c r="T21" s="848"/>
      <c r="U21" s="848"/>
      <c r="V21" s="848"/>
      <c r="W21" s="848"/>
      <c r="X21" s="848"/>
      <c r="Y21" s="848"/>
      <c r="Z21" s="848"/>
      <c r="AA21" s="849"/>
      <c r="AB21" s="854" t="s">
        <v>38</v>
      </c>
      <c r="AC21" s="855"/>
      <c r="AD21" s="855"/>
      <c r="AE21" s="855"/>
      <c r="AF21" s="855"/>
      <c r="AG21" s="855"/>
      <c r="AH21" s="855"/>
      <c r="AI21" s="855"/>
      <c r="AJ21" s="855"/>
      <c r="AK21" s="856"/>
    </row>
    <row r="22" spans="1:37" s="100" customFormat="1" ht="25.1" customHeight="1" x14ac:dyDescent="0.25">
      <c r="A22" s="793"/>
      <c r="B22" s="823" t="s">
        <v>39</v>
      </c>
      <c r="C22" s="53"/>
      <c r="D22" s="857">
        <f>旅費支払通知!H25</f>
        <v>44062</v>
      </c>
      <c r="E22" s="857"/>
      <c r="F22" s="857"/>
      <c r="G22" s="857"/>
      <c r="H22" s="858"/>
      <c r="I22" s="834" t="str">
        <f>IF(旅費支払通知!Z26="","",旅費支払通知!Z26)</f>
        <v>長崎大学文京ｷｬﾝﾊﾟｽ</v>
      </c>
      <c r="J22" s="835"/>
      <c r="K22" s="835"/>
      <c r="L22" s="835"/>
      <c r="M22" s="835"/>
      <c r="N22" s="835"/>
      <c r="O22" s="835"/>
      <c r="P22" s="836"/>
      <c r="Q22" s="882" t="str">
        <f>旅費支払通知!H26&amp;"　"&amp;旅費支払通知!K26</f>
        <v>学会参加　電気学会産業応用部門大会に参加し研究発表・情報収集</v>
      </c>
      <c r="R22" s="883"/>
      <c r="S22" s="883"/>
      <c r="T22" s="883"/>
      <c r="U22" s="883"/>
      <c r="V22" s="883"/>
      <c r="W22" s="883"/>
      <c r="X22" s="883"/>
      <c r="Y22" s="883"/>
      <c r="Z22" s="883"/>
      <c r="AA22" s="884"/>
      <c r="AB22" s="825"/>
      <c r="AC22" s="826"/>
      <c r="AD22" s="826"/>
      <c r="AE22" s="826"/>
      <c r="AF22" s="826"/>
      <c r="AG22" s="826"/>
      <c r="AH22" s="826"/>
      <c r="AI22" s="826"/>
      <c r="AJ22" s="826"/>
      <c r="AK22" s="827"/>
    </row>
    <row r="23" spans="1:37" s="100" customFormat="1" ht="25.1" customHeight="1" x14ac:dyDescent="0.25">
      <c r="A23" s="793"/>
      <c r="B23" s="824"/>
      <c r="C23" s="54" t="str">
        <f>IF(旅費支払通知!O25="","",旅費支払通知!O25)</f>
        <v>～</v>
      </c>
      <c r="D23" s="859">
        <f>IF(旅費支払通知!P25="","",旅費支払通知!P25)</f>
        <v>44063</v>
      </c>
      <c r="E23" s="859"/>
      <c r="F23" s="859"/>
      <c r="G23" s="859"/>
      <c r="H23" s="860"/>
      <c r="I23" s="837" t="str">
        <f>IF(旅費支払通知!H27="","",旅費支払通知!H27)</f>
        <v>長崎県長崎市文教1-14</v>
      </c>
      <c r="J23" s="838"/>
      <c r="K23" s="838"/>
      <c r="L23" s="838"/>
      <c r="M23" s="838"/>
      <c r="N23" s="838"/>
      <c r="O23" s="838"/>
      <c r="P23" s="839"/>
      <c r="Q23" s="885"/>
      <c r="R23" s="886"/>
      <c r="S23" s="886"/>
      <c r="T23" s="886"/>
      <c r="U23" s="886"/>
      <c r="V23" s="886"/>
      <c r="W23" s="886"/>
      <c r="X23" s="886"/>
      <c r="Y23" s="886"/>
      <c r="Z23" s="886"/>
      <c r="AA23" s="887"/>
      <c r="AB23" s="828"/>
      <c r="AC23" s="829"/>
      <c r="AD23" s="829"/>
      <c r="AE23" s="829"/>
      <c r="AF23" s="829"/>
      <c r="AG23" s="829"/>
      <c r="AH23" s="829"/>
      <c r="AI23" s="829"/>
      <c r="AJ23" s="829"/>
      <c r="AK23" s="830"/>
    </row>
    <row r="24" spans="1:37" s="100" customFormat="1" ht="25.1" customHeight="1" x14ac:dyDescent="0.25">
      <c r="A24" s="793"/>
      <c r="B24" s="823" t="s">
        <v>40</v>
      </c>
      <c r="C24" s="55"/>
      <c r="D24" s="857">
        <f>IF(旅費支払通知!H28="","",旅費支払通知!H28)</f>
        <v>44064</v>
      </c>
      <c r="E24" s="857"/>
      <c r="F24" s="857"/>
      <c r="G24" s="857"/>
      <c r="H24" s="858"/>
      <c r="I24" s="834" t="str">
        <f>IF(旅費支払通知!Z29="","",旅費支払通知!Z29)</f>
        <v/>
      </c>
      <c r="J24" s="835"/>
      <c r="K24" s="835"/>
      <c r="L24" s="835"/>
      <c r="M24" s="835"/>
      <c r="N24" s="835"/>
      <c r="O24" s="835"/>
      <c r="P24" s="836"/>
      <c r="Q24" s="882" t="str">
        <f>IF(旅費支払通知!H29="","",旅費支払通知!H29&amp;"　"&amp;旅費支払通知!K29)</f>
        <v>調査視察　</v>
      </c>
      <c r="R24" s="883"/>
      <c r="S24" s="883"/>
      <c r="T24" s="883"/>
      <c r="U24" s="883"/>
      <c r="V24" s="883"/>
      <c r="W24" s="883"/>
      <c r="X24" s="883"/>
      <c r="Y24" s="883"/>
      <c r="Z24" s="883"/>
      <c r="AA24" s="884"/>
      <c r="AB24" s="825"/>
      <c r="AC24" s="826"/>
      <c r="AD24" s="826"/>
      <c r="AE24" s="826"/>
      <c r="AF24" s="826"/>
      <c r="AG24" s="826"/>
      <c r="AH24" s="826"/>
      <c r="AI24" s="826"/>
      <c r="AJ24" s="826"/>
      <c r="AK24" s="827"/>
    </row>
    <row r="25" spans="1:37" s="100" customFormat="1" ht="25.1" customHeight="1" x14ac:dyDescent="0.25">
      <c r="A25" s="793"/>
      <c r="B25" s="824"/>
      <c r="C25" s="54" t="str">
        <f>IF(旅費支払通知!O28="","",旅費支払通知!O28)</f>
        <v>～</v>
      </c>
      <c r="D25" s="859">
        <f>IF(旅費支払通知!P28="","",旅費支払通知!P28)</f>
        <v>44065</v>
      </c>
      <c r="E25" s="859"/>
      <c r="F25" s="859"/>
      <c r="G25" s="859"/>
      <c r="H25" s="860"/>
      <c r="I25" s="837" t="str">
        <f>IF(旅費支払通知!H30="","",旅費支払通知!H30)</f>
        <v/>
      </c>
      <c r="J25" s="838"/>
      <c r="K25" s="838"/>
      <c r="L25" s="838"/>
      <c r="M25" s="838"/>
      <c r="N25" s="838"/>
      <c r="O25" s="838"/>
      <c r="P25" s="839"/>
      <c r="Q25" s="885"/>
      <c r="R25" s="886"/>
      <c r="S25" s="886"/>
      <c r="T25" s="886"/>
      <c r="U25" s="886"/>
      <c r="V25" s="886"/>
      <c r="W25" s="886"/>
      <c r="X25" s="886"/>
      <c r="Y25" s="886"/>
      <c r="Z25" s="886"/>
      <c r="AA25" s="887"/>
      <c r="AB25" s="828"/>
      <c r="AC25" s="829"/>
      <c r="AD25" s="829"/>
      <c r="AE25" s="829"/>
      <c r="AF25" s="829"/>
      <c r="AG25" s="829"/>
      <c r="AH25" s="829"/>
      <c r="AI25" s="829"/>
      <c r="AJ25" s="829"/>
      <c r="AK25" s="830"/>
    </row>
    <row r="26" spans="1:37" s="100" customFormat="1" ht="25.1" customHeight="1" x14ac:dyDescent="0.25">
      <c r="A26" s="793"/>
      <c r="B26" s="823" t="s">
        <v>41</v>
      </c>
      <c r="C26" s="55"/>
      <c r="D26" s="857">
        <f>IF(旅費支払通知!H31="","",旅費支払通知!H31)</f>
        <v>44066</v>
      </c>
      <c r="E26" s="857"/>
      <c r="F26" s="857"/>
      <c r="G26" s="857"/>
      <c r="H26" s="858"/>
      <c r="I26" s="834" t="str">
        <f>IF(旅費支払通知!Z32="","",旅費支払通知!Z32)</f>
        <v/>
      </c>
      <c r="J26" s="835"/>
      <c r="K26" s="835"/>
      <c r="L26" s="835"/>
      <c r="M26" s="835"/>
      <c r="N26" s="835"/>
      <c r="O26" s="835"/>
      <c r="P26" s="836"/>
      <c r="Q26" s="882" t="str">
        <f>IF(旅費支払通知!H32="","",旅費支払通知!H32&amp;"　"&amp;旅費支払通知!K32)</f>
        <v>その他　</v>
      </c>
      <c r="R26" s="883"/>
      <c r="S26" s="883"/>
      <c r="T26" s="883"/>
      <c r="U26" s="883"/>
      <c r="V26" s="883"/>
      <c r="W26" s="883"/>
      <c r="X26" s="883"/>
      <c r="Y26" s="883"/>
      <c r="Z26" s="883"/>
      <c r="AA26" s="884"/>
      <c r="AB26" s="825"/>
      <c r="AC26" s="826"/>
      <c r="AD26" s="826"/>
      <c r="AE26" s="826"/>
      <c r="AF26" s="826"/>
      <c r="AG26" s="826"/>
      <c r="AH26" s="826"/>
      <c r="AI26" s="826"/>
      <c r="AJ26" s="826"/>
      <c r="AK26" s="827"/>
    </row>
    <row r="27" spans="1:37" s="100" customFormat="1" ht="25.1" customHeight="1" x14ac:dyDescent="0.25">
      <c r="A27" s="793"/>
      <c r="B27" s="824"/>
      <c r="C27" s="54" t="str">
        <f>IF(旅費支払通知!O31="","",旅費支払通知!O31)</f>
        <v/>
      </c>
      <c r="D27" s="859" t="str">
        <f>IF(旅費支払通知!P31="","",旅費支払通知!P31)</f>
        <v/>
      </c>
      <c r="E27" s="859"/>
      <c r="F27" s="859"/>
      <c r="G27" s="859"/>
      <c r="H27" s="860"/>
      <c r="I27" s="837" t="str">
        <f>IF(旅費支払通知!H33="","",旅費支払通知!H33)</f>
        <v/>
      </c>
      <c r="J27" s="838"/>
      <c r="K27" s="838"/>
      <c r="L27" s="838"/>
      <c r="M27" s="838"/>
      <c r="N27" s="838"/>
      <c r="O27" s="838"/>
      <c r="P27" s="839"/>
      <c r="Q27" s="885"/>
      <c r="R27" s="886"/>
      <c r="S27" s="886"/>
      <c r="T27" s="886"/>
      <c r="U27" s="886"/>
      <c r="V27" s="886"/>
      <c r="W27" s="886"/>
      <c r="X27" s="886"/>
      <c r="Y27" s="886"/>
      <c r="Z27" s="886"/>
      <c r="AA27" s="887"/>
      <c r="AB27" s="828"/>
      <c r="AC27" s="829"/>
      <c r="AD27" s="829"/>
      <c r="AE27" s="829"/>
      <c r="AF27" s="829"/>
      <c r="AG27" s="829"/>
      <c r="AH27" s="829"/>
      <c r="AI27" s="829"/>
      <c r="AJ27" s="829"/>
      <c r="AK27" s="830"/>
    </row>
    <row r="28" spans="1:37" s="100" customFormat="1" ht="6" customHeight="1" thickBot="1" x14ac:dyDescent="0.3">
      <c r="A28" s="18"/>
      <c r="B28" s="18"/>
      <c r="C28" s="18"/>
      <c r="D28" s="18"/>
      <c r="E28" s="18"/>
      <c r="F28" s="18"/>
      <c r="G28" s="18"/>
      <c r="H28" s="18"/>
      <c r="I28" s="18"/>
      <c r="J28" s="18"/>
      <c r="K28" s="18"/>
      <c r="L28" s="18"/>
      <c r="M28" s="15"/>
      <c r="N28" s="15"/>
      <c r="O28" s="15"/>
      <c r="P28" s="6"/>
      <c r="Q28" s="6"/>
      <c r="R28" s="6"/>
      <c r="S28" s="6"/>
      <c r="T28" s="6"/>
      <c r="U28" s="6"/>
      <c r="V28" s="6"/>
      <c r="W28" s="6"/>
      <c r="X28" s="6"/>
      <c r="Y28" s="6"/>
      <c r="Z28" s="6"/>
      <c r="AA28" s="6"/>
      <c r="AB28" s="6"/>
      <c r="AC28" s="6"/>
      <c r="AD28" s="6"/>
      <c r="AE28" s="6"/>
      <c r="AF28" s="6"/>
      <c r="AG28" s="6"/>
      <c r="AH28" s="3"/>
      <c r="AI28" s="3"/>
      <c r="AJ28" s="3"/>
      <c r="AK28" s="3"/>
    </row>
    <row r="29" spans="1:37" s="100" customFormat="1" ht="15" customHeight="1" x14ac:dyDescent="0.25">
      <c r="A29" s="959" t="s">
        <v>96</v>
      </c>
      <c r="B29" s="19"/>
      <c r="C29" s="880" t="s">
        <v>42</v>
      </c>
      <c r="D29" s="880"/>
      <c r="E29" s="880"/>
      <c r="F29" s="880"/>
      <c r="G29" s="880"/>
      <c r="H29" s="880"/>
      <c r="I29" s="880"/>
      <c r="J29" s="880"/>
      <c r="K29" s="880"/>
      <c r="L29" s="880"/>
      <c r="M29" s="880"/>
      <c r="N29" s="880"/>
      <c r="O29" s="880"/>
      <c r="P29" s="880"/>
      <c r="Q29" s="880"/>
      <c r="R29" s="880"/>
      <c r="S29" s="880"/>
      <c r="T29" s="880"/>
      <c r="U29" s="880"/>
      <c r="V29" s="880"/>
      <c r="W29" s="880"/>
      <c r="X29" s="880"/>
      <c r="Y29" s="880"/>
      <c r="Z29" s="880"/>
      <c r="AA29" s="880"/>
      <c r="AB29" s="880"/>
      <c r="AC29" s="880"/>
      <c r="AD29" s="880"/>
      <c r="AE29" s="880"/>
      <c r="AF29" s="880"/>
      <c r="AG29" s="880"/>
      <c r="AH29" s="880"/>
      <c r="AI29" s="880"/>
      <c r="AJ29" s="880"/>
      <c r="AK29" s="881"/>
    </row>
    <row r="30" spans="1:37" s="100" customFormat="1" ht="15" customHeight="1" x14ac:dyDescent="0.25">
      <c r="A30" s="960"/>
      <c r="B30" s="861" t="s">
        <v>39</v>
      </c>
      <c r="C30" s="865"/>
      <c r="D30" s="866"/>
      <c r="E30" s="866"/>
      <c r="F30" s="866"/>
      <c r="G30" s="866"/>
      <c r="H30" s="866"/>
      <c r="I30" s="866"/>
      <c r="J30" s="866"/>
      <c r="K30" s="866"/>
      <c r="L30" s="866"/>
      <c r="M30" s="866"/>
      <c r="N30" s="866"/>
      <c r="O30" s="866"/>
      <c r="P30" s="866"/>
      <c r="Q30" s="866"/>
      <c r="R30" s="866"/>
      <c r="S30" s="866"/>
      <c r="T30" s="866"/>
      <c r="U30" s="866"/>
      <c r="V30" s="866"/>
      <c r="W30" s="866"/>
      <c r="X30" s="866"/>
      <c r="Y30" s="866"/>
      <c r="Z30" s="866"/>
      <c r="AA30" s="866"/>
      <c r="AB30" s="866"/>
      <c r="AC30" s="866"/>
      <c r="AD30" s="866"/>
      <c r="AE30" s="866"/>
      <c r="AF30" s="866"/>
      <c r="AG30" s="866"/>
      <c r="AH30" s="866"/>
      <c r="AI30" s="866"/>
      <c r="AJ30" s="866"/>
      <c r="AK30" s="867"/>
    </row>
    <row r="31" spans="1:37" s="100" customFormat="1" ht="15" customHeight="1" x14ac:dyDescent="0.25">
      <c r="A31" s="960"/>
      <c r="B31" s="862"/>
      <c r="C31" s="868"/>
      <c r="D31" s="869"/>
      <c r="E31" s="869"/>
      <c r="F31" s="869"/>
      <c r="G31" s="869"/>
      <c r="H31" s="869"/>
      <c r="I31" s="869"/>
      <c r="J31" s="869"/>
      <c r="K31" s="869"/>
      <c r="L31" s="869"/>
      <c r="M31" s="869"/>
      <c r="N31" s="869"/>
      <c r="O31" s="869"/>
      <c r="P31" s="869"/>
      <c r="Q31" s="869"/>
      <c r="R31" s="869"/>
      <c r="S31" s="869"/>
      <c r="T31" s="869"/>
      <c r="U31" s="869"/>
      <c r="V31" s="869"/>
      <c r="W31" s="869"/>
      <c r="X31" s="869"/>
      <c r="Y31" s="869"/>
      <c r="Z31" s="869"/>
      <c r="AA31" s="869"/>
      <c r="AB31" s="869"/>
      <c r="AC31" s="869"/>
      <c r="AD31" s="869"/>
      <c r="AE31" s="869"/>
      <c r="AF31" s="869"/>
      <c r="AG31" s="869"/>
      <c r="AH31" s="869"/>
      <c r="AI31" s="869"/>
      <c r="AJ31" s="869"/>
      <c r="AK31" s="870"/>
    </row>
    <row r="32" spans="1:37" s="100" customFormat="1" ht="15" customHeight="1" x14ac:dyDescent="0.25">
      <c r="A32" s="960"/>
      <c r="B32" s="862"/>
      <c r="C32" s="868"/>
      <c r="D32" s="869"/>
      <c r="E32" s="869"/>
      <c r="F32" s="869"/>
      <c r="G32" s="869"/>
      <c r="H32" s="869"/>
      <c r="I32" s="869"/>
      <c r="J32" s="869"/>
      <c r="K32" s="869"/>
      <c r="L32" s="869"/>
      <c r="M32" s="869"/>
      <c r="N32" s="869"/>
      <c r="O32" s="869"/>
      <c r="P32" s="869"/>
      <c r="Q32" s="869"/>
      <c r="R32" s="869"/>
      <c r="S32" s="869"/>
      <c r="T32" s="869"/>
      <c r="U32" s="869"/>
      <c r="V32" s="869"/>
      <c r="W32" s="869"/>
      <c r="X32" s="869"/>
      <c r="Y32" s="869"/>
      <c r="Z32" s="869"/>
      <c r="AA32" s="869"/>
      <c r="AB32" s="869"/>
      <c r="AC32" s="869"/>
      <c r="AD32" s="869"/>
      <c r="AE32" s="869"/>
      <c r="AF32" s="869"/>
      <c r="AG32" s="869"/>
      <c r="AH32" s="869"/>
      <c r="AI32" s="869"/>
      <c r="AJ32" s="869"/>
      <c r="AK32" s="870"/>
    </row>
    <row r="33" spans="1:37" s="100" customFormat="1" ht="15" customHeight="1" x14ac:dyDescent="0.25">
      <c r="A33" s="960"/>
      <c r="B33" s="863"/>
      <c r="C33" s="868"/>
      <c r="D33" s="869"/>
      <c r="E33" s="869"/>
      <c r="F33" s="869"/>
      <c r="G33" s="869"/>
      <c r="H33" s="869"/>
      <c r="I33" s="869"/>
      <c r="J33" s="869"/>
      <c r="K33" s="869"/>
      <c r="L33" s="869"/>
      <c r="M33" s="869"/>
      <c r="N33" s="869"/>
      <c r="O33" s="869"/>
      <c r="P33" s="869"/>
      <c r="Q33" s="869"/>
      <c r="R33" s="869"/>
      <c r="S33" s="869"/>
      <c r="T33" s="869"/>
      <c r="U33" s="869"/>
      <c r="V33" s="869"/>
      <c r="W33" s="869"/>
      <c r="X33" s="869"/>
      <c r="Y33" s="869"/>
      <c r="Z33" s="869"/>
      <c r="AA33" s="869"/>
      <c r="AB33" s="869"/>
      <c r="AC33" s="869"/>
      <c r="AD33" s="869"/>
      <c r="AE33" s="869"/>
      <c r="AF33" s="869"/>
      <c r="AG33" s="869"/>
      <c r="AH33" s="869"/>
      <c r="AI33" s="869"/>
      <c r="AJ33" s="869"/>
      <c r="AK33" s="870"/>
    </row>
    <row r="34" spans="1:37" s="100" customFormat="1" ht="15" customHeight="1" x14ac:dyDescent="0.25">
      <c r="A34" s="960"/>
      <c r="B34" s="863"/>
      <c r="C34" s="871"/>
      <c r="D34" s="872"/>
      <c r="E34" s="872"/>
      <c r="F34" s="872"/>
      <c r="G34" s="872"/>
      <c r="H34" s="872"/>
      <c r="I34" s="872"/>
      <c r="J34" s="872"/>
      <c r="K34" s="872"/>
      <c r="L34" s="872"/>
      <c r="M34" s="872"/>
      <c r="N34" s="872"/>
      <c r="O34" s="872"/>
      <c r="P34" s="872"/>
      <c r="Q34" s="872"/>
      <c r="R34" s="872"/>
      <c r="S34" s="872"/>
      <c r="T34" s="872"/>
      <c r="U34" s="872"/>
      <c r="V34" s="872"/>
      <c r="W34" s="872"/>
      <c r="X34" s="872"/>
      <c r="Y34" s="872"/>
      <c r="Z34" s="872"/>
      <c r="AA34" s="872"/>
      <c r="AB34" s="872"/>
      <c r="AC34" s="872"/>
      <c r="AD34" s="872"/>
      <c r="AE34" s="872"/>
      <c r="AF34" s="872"/>
      <c r="AG34" s="872"/>
      <c r="AH34" s="872"/>
      <c r="AI34" s="872"/>
      <c r="AJ34" s="872"/>
      <c r="AK34" s="873"/>
    </row>
    <row r="35" spans="1:37" s="100" customFormat="1" ht="15" customHeight="1" x14ac:dyDescent="0.25">
      <c r="A35" s="960"/>
      <c r="B35" s="863" t="s">
        <v>40</v>
      </c>
      <c r="C35" s="874"/>
      <c r="D35" s="875"/>
      <c r="E35" s="875"/>
      <c r="F35" s="875"/>
      <c r="G35" s="875"/>
      <c r="H35" s="875"/>
      <c r="I35" s="875"/>
      <c r="J35" s="875"/>
      <c r="K35" s="875"/>
      <c r="L35" s="875"/>
      <c r="M35" s="875"/>
      <c r="N35" s="875"/>
      <c r="O35" s="875"/>
      <c r="P35" s="875"/>
      <c r="Q35" s="875"/>
      <c r="R35" s="875"/>
      <c r="S35" s="875"/>
      <c r="T35" s="875"/>
      <c r="U35" s="875"/>
      <c r="V35" s="875"/>
      <c r="W35" s="875"/>
      <c r="X35" s="875"/>
      <c r="Y35" s="875"/>
      <c r="Z35" s="875"/>
      <c r="AA35" s="875"/>
      <c r="AB35" s="875"/>
      <c r="AC35" s="875"/>
      <c r="AD35" s="875"/>
      <c r="AE35" s="875"/>
      <c r="AF35" s="875"/>
      <c r="AG35" s="875"/>
      <c r="AH35" s="875"/>
      <c r="AI35" s="875"/>
      <c r="AJ35" s="875"/>
      <c r="AK35" s="876"/>
    </row>
    <row r="36" spans="1:37" s="100" customFormat="1" ht="15" customHeight="1" x14ac:dyDescent="0.25">
      <c r="A36" s="960"/>
      <c r="B36" s="863"/>
      <c r="C36" s="868"/>
      <c r="D36" s="869"/>
      <c r="E36" s="869"/>
      <c r="F36" s="869"/>
      <c r="G36" s="869"/>
      <c r="H36" s="869"/>
      <c r="I36" s="869"/>
      <c r="J36" s="869"/>
      <c r="K36" s="869"/>
      <c r="L36" s="869"/>
      <c r="M36" s="869"/>
      <c r="N36" s="869"/>
      <c r="O36" s="869"/>
      <c r="P36" s="869"/>
      <c r="Q36" s="869"/>
      <c r="R36" s="869"/>
      <c r="S36" s="869"/>
      <c r="T36" s="869"/>
      <c r="U36" s="869"/>
      <c r="V36" s="869"/>
      <c r="W36" s="869"/>
      <c r="X36" s="869"/>
      <c r="Y36" s="869"/>
      <c r="Z36" s="869"/>
      <c r="AA36" s="869"/>
      <c r="AB36" s="869"/>
      <c r="AC36" s="869"/>
      <c r="AD36" s="869"/>
      <c r="AE36" s="869"/>
      <c r="AF36" s="869"/>
      <c r="AG36" s="869"/>
      <c r="AH36" s="869"/>
      <c r="AI36" s="869"/>
      <c r="AJ36" s="869"/>
      <c r="AK36" s="870"/>
    </row>
    <row r="37" spans="1:37" s="100" customFormat="1" ht="15" customHeight="1" x14ac:dyDescent="0.25">
      <c r="A37" s="960"/>
      <c r="B37" s="863"/>
      <c r="C37" s="868"/>
      <c r="D37" s="869"/>
      <c r="E37" s="869"/>
      <c r="F37" s="869"/>
      <c r="G37" s="869"/>
      <c r="H37" s="869"/>
      <c r="I37" s="869"/>
      <c r="J37" s="869"/>
      <c r="K37" s="869"/>
      <c r="L37" s="869"/>
      <c r="M37" s="869"/>
      <c r="N37" s="869"/>
      <c r="O37" s="869"/>
      <c r="P37" s="869"/>
      <c r="Q37" s="869"/>
      <c r="R37" s="869"/>
      <c r="S37" s="869"/>
      <c r="T37" s="869"/>
      <c r="U37" s="869"/>
      <c r="V37" s="869"/>
      <c r="W37" s="869"/>
      <c r="X37" s="869"/>
      <c r="Y37" s="869"/>
      <c r="Z37" s="869"/>
      <c r="AA37" s="869"/>
      <c r="AB37" s="869"/>
      <c r="AC37" s="869"/>
      <c r="AD37" s="869"/>
      <c r="AE37" s="869"/>
      <c r="AF37" s="869"/>
      <c r="AG37" s="869"/>
      <c r="AH37" s="869"/>
      <c r="AI37" s="869"/>
      <c r="AJ37" s="869"/>
      <c r="AK37" s="870"/>
    </row>
    <row r="38" spans="1:37" s="100" customFormat="1" ht="15" customHeight="1" x14ac:dyDescent="0.25">
      <c r="A38" s="960"/>
      <c r="B38" s="863"/>
      <c r="C38" s="868"/>
      <c r="D38" s="869"/>
      <c r="E38" s="869"/>
      <c r="F38" s="869"/>
      <c r="G38" s="869"/>
      <c r="H38" s="869"/>
      <c r="I38" s="869"/>
      <c r="J38" s="869"/>
      <c r="K38" s="869"/>
      <c r="L38" s="869"/>
      <c r="M38" s="869"/>
      <c r="N38" s="869"/>
      <c r="O38" s="869"/>
      <c r="P38" s="869"/>
      <c r="Q38" s="869"/>
      <c r="R38" s="869"/>
      <c r="S38" s="869"/>
      <c r="T38" s="869"/>
      <c r="U38" s="869"/>
      <c r="V38" s="869"/>
      <c r="W38" s="869"/>
      <c r="X38" s="869"/>
      <c r="Y38" s="869"/>
      <c r="Z38" s="869"/>
      <c r="AA38" s="869"/>
      <c r="AB38" s="869"/>
      <c r="AC38" s="869"/>
      <c r="AD38" s="869"/>
      <c r="AE38" s="869"/>
      <c r="AF38" s="869"/>
      <c r="AG38" s="869"/>
      <c r="AH38" s="869"/>
      <c r="AI38" s="869"/>
      <c r="AJ38" s="869"/>
      <c r="AK38" s="870"/>
    </row>
    <row r="39" spans="1:37" s="100" customFormat="1" ht="15" customHeight="1" x14ac:dyDescent="0.25">
      <c r="A39" s="960"/>
      <c r="B39" s="863"/>
      <c r="C39" s="871"/>
      <c r="D39" s="872"/>
      <c r="E39" s="872"/>
      <c r="F39" s="872"/>
      <c r="G39" s="872"/>
      <c r="H39" s="872"/>
      <c r="I39" s="872"/>
      <c r="J39" s="872"/>
      <c r="K39" s="872"/>
      <c r="L39" s="872"/>
      <c r="M39" s="872"/>
      <c r="N39" s="872"/>
      <c r="O39" s="872"/>
      <c r="P39" s="872"/>
      <c r="Q39" s="872"/>
      <c r="R39" s="872"/>
      <c r="S39" s="872"/>
      <c r="T39" s="872"/>
      <c r="U39" s="872"/>
      <c r="V39" s="872"/>
      <c r="W39" s="872"/>
      <c r="X39" s="872"/>
      <c r="Y39" s="872"/>
      <c r="Z39" s="872"/>
      <c r="AA39" s="872"/>
      <c r="AB39" s="872"/>
      <c r="AC39" s="872"/>
      <c r="AD39" s="872"/>
      <c r="AE39" s="872"/>
      <c r="AF39" s="872"/>
      <c r="AG39" s="872"/>
      <c r="AH39" s="872"/>
      <c r="AI39" s="872"/>
      <c r="AJ39" s="872"/>
      <c r="AK39" s="873"/>
    </row>
    <row r="40" spans="1:37" s="100" customFormat="1" ht="15" customHeight="1" x14ac:dyDescent="0.25">
      <c r="A40" s="960"/>
      <c r="B40" s="863" t="s">
        <v>41</v>
      </c>
      <c r="C40" s="874"/>
      <c r="D40" s="875"/>
      <c r="E40" s="875"/>
      <c r="F40" s="875"/>
      <c r="G40" s="875"/>
      <c r="H40" s="875"/>
      <c r="I40" s="875"/>
      <c r="J40" s="875"/>
      <c r="K40" s="875"/>
      <c r="L40" s="875"/>
      <c r="M40" s="875"/>
      <c r="N40" s="875"/>
      <c r="O40" s="875"/>
      <c r="P40" s="875"/>
      <c r="Q40" s="875"/>
      <c r="R40" s="875"/>
      <c r="S40" s="875"/>
      <c r="T40" s="875"/>
      <c r="U40" s="875"/>
      <c r="V40" s="875"/>
      <c r="W40" s="875"/>
      <c r="X40" s="875"/>
      <c r="Y40" s="875"/>
      <c r="Z40" s="875"/>
      <c r="AA40" s="875"/>
      <c r="AB40" s="875"/>
      <c r="AC40" s="875"/>
      <c r="AD40" s="875"/>
      <c r="AE40" s="875"/>
      <c r="AF40" s="875"/>
      <c r="AG40" s="875"/>
      <c r="AH40" s="875"/>
      <c r="AI40" s="875"/>
      <c r="AJ40" s="875"/>
      <c r="AK40" s="876"/>
    </row>
    <row r="41" spans="1:37" s="100" customFormat="1" ht="15" customHeight="1" x14ac:dyDescent="0.25">
      <c r="A41" s="960"/>
      <c r="B41" s="863"/>
      <c r="C41" s="868"/>
      <c r="D41" s="869"/>
      <c r="E41" s="869"/>
      <c r="F41" s="869"/>
      <c r="G41" s="869"/>
      <c r="H41" s="869"/>
      <c r="I41" s="869"/>
      <c r="J41" s="869"/>
      <c r="K41" s="869"/>
      <c r="L41" s="869"/>
      <c r="M41" s="869"/>
      <c r="N41" s="869"/>
      <c r="O41" s="869"/>
      <c r="P41" s="869"/>
      <c r="Q41" s="869"/>
      <c r="R41" s="869"/>
      <c r="S41" s="869"/>
      <c r="T41" s="869"/>
      <c r="U41" s="869"/>
      <c r="V41" s="869"/>
      <c r="W41" s="869"/>
      <c r="X41" s="869"/>
      <c r="Y41" s="869"/>
      <c r="Z41" s="869"/>
      <c r="AA41" s="869"/>
      <c r="AB41" s="869"/>
      <c r="AC41" s="869"/>
      <c r="AD41" s="869"/>
      <c r="AE41" s="869"/>
      <c r="AF41" s="869"/>
      <c r="AG41" s="869"/>
      <c r="AH41" s="869"/>
      <c r="AI41" s="869"/>
      <c r="AJ41" s="869"/>
      <c r="AK41" s="870"/>
    </row>
    <row r="42" spans="1:37" s="100" customFormat="1" ht="15" customHeight="1" x14ac:dyDescent="0.25">
      <c r="A42" s="960"/>
      <c r="B42" s="863"/>
      <c r="C42" s="868"/>
      <c r="D42" s="869"/>
      <c r="E42" s="869"/>
      <c r="F42" s="869"/>
      <c r="G42" s="869"/>
      <c r="H42" s="869"/>
      <c r="I42" s="869"/>
      <c r="J42" s="869"/>
      <c r="K42" s="869"/>
      <c r="L42" s="869"/>
      <c r="M42" s="869"/>
      <c r="N42" s="869"/>
      <c r="O42" s="869"/>
      <c r="P42" s="869"/>
      <c r="Q42" s="869"/>
      <c r="R42" s="869"/>
      <c r="S42" s="869"/>
      <c r="T42" s="869"/>
      <c r="U42" s="869"/>
      <c r="V42" s="869"/>
      <c r="W42" s="869"/>
      <c r="X42" s="869"/>
      <c r="Y42" s="869"/>
      <c r="Z42" s="869"/>
      <c r="AA42" s="869"/>
      <c r="AB42" s="869"/>
      <c r="AC42" s="869"/>
      <c r="AD42" s="869"/>
      <c r="AE42" s="869"/>
      <c r="AF42" s="869"/>
      <c r="AG42" s="869"/>
      <c r="AH42" s="869"/>
      <c r="AI42" s="869"/>
      <c r="AJ42" s="869"/>
      <c r="AK42" s="870"/>
    </row>
    <row r="43" spans="1:37" s="100" customFormat="1" ht="15" customHeight="1" x14ac:dyDescent="0.25">
      <c r="A43" s="960"/>
      <c r="B43" s="863"/>
      <c r="C43" s="868"/>
      <c r="D43" s="869"/>
      <c r="E43" s="869"/>
      <c r="F43" s="869"/>
      <c r="G43" s="869"/>
      <c r="H43" s="869"/>
      <c r="I43" s="869"/>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70"/>
    </row>
    <row r="44" spans="1:37" s="100" customFormat="1" ht="15" customHeight="1" thickBot="1" x14ac:dyDescent="0.3">
      <c r="A44" s="961"/>
      <c r="B44" s="864"/>
      <c r="C44" s="877"/>
      <c r="D44" s="878"/>
      <c r="E44" s="878"/>
      <c r="F44" s="878"/>
      <c r="G44" s="878"/>
      <c r="H44" s="878"/>
      <c r="I44" s="878"/>
      <c r="J44" s="878"/>
      <c r="K44" s="878"/>
      <c r="L44" s="878"/>
      <c r="M44" s="878"/>
      <c r="N44" s="878"/>
      <c r="O44" s="878"/>
      <c r="P44" s="878"/>
      <c r="Q44" s="878"/>
      <c r="R44" s="878"/>
      <c r="S44" s="878"/>
      <c r="T44" s="878"/>
      <c r="U44" s="878"/>
      <c r="V44" s="878"/>
      <c r="W44" s="878"/>
      <c r="X44" s="878"/>
      <c r="Y44" s="878"/>
      <c r="Z44" s="878"/>
      <c r="AA44" s="878"/>
      <c r="AB44" s="878"/>
      <c r="AC44" s="878"/>
      <c r="AD44" s="878"/>
      <c r="AE44" s="878"/>
      <c r="AF44" s="878"/>
      <c r="AG44" s="878"/>
      <c r="AH44" s="878"/>
      <c r="AI44" s="878"/>
      <c r="AJ44" s="878"/>
      <c r="AK44" s="879"/>
    </row>
    <row r="45" spans="1:37" s="100" customFormat="1" ht="6" customHeight="1" thickBot="1" x14ac:dyDescent="0.3">
      <c r="A45" s="3"/>
      <c r="B45" s="20"/>
      <c r="C45" s="21"/>
      <c r="D45" s="21"/>
      <c r="E45" s="21"/>
      <c r="F45" s="21"/>
      <c r="G45" s="21"/>
      <c r="H45" s="21"/>
      <c r="I45" s="21"/>
      <c r="J45" s="21"/>
      <c r="K45" s="21"/>
      <c r="L45" s="21"/>
      <c r="M45" s="21"/>
      <c r="N45" s="22"/>
      <c r="O45" s="22"/>
      <c r="P45" s="21"/>
      <c r="Q45" s="21"/>
      <c r="R45" s="21"/>
      <c r="S45" s="21"/>
      <c r="T45" s="21"/>
      <c r="U45" s="21"/>
      <c r="V45" s="21"/>
      <c r="W45" s="21"/>
      <c r="X45" s="21"/>
      <c r="Y45" s="21"/>
      <c r="Z45" s="21"/>
      <c r="AA45" s="21"/>
      <c r="AB45" s="21"/>
      <c r="AC45" s="21"/>
      <c r="AD45" s="21"/>
      <c r="AE45" s="21"/>
      <c r="AF45" s="21"/>
      <c r="AG45" s="21"/>
      <c r="AH45" s="23"/>
      <c r="AI45" s="3"/>
      <c r="AJ45" s="3"/>
      <c r="AK45" s="3"/>
    </row>
    <row r="46" spans="1:37" s="100" customFormat="1" ht="20.25" customHeight="1" x14ac:dyDescent="0.25">
      <c r="A46" s="958" t="s">
        <v>43</v>
      </c>
      <c r="B46" s="714"/>
      <c r="C46" s="714"/>
      <c r="D46" s="715"/>
      <c r="E46" s="955"/>
      <c r="F46" s="956"/>
      <c r="G46" s="956"/>
      <c r="H46" s="956"/>
      <c r="I46" s="956"/>
      <c r="J46" s="956"/>
      <c r="K46" s="956"/>
      <c r="L46" s="956"/>
      <c r="M46" s="956"/>
      <c r="N46" s="956"/>
      <c r="O46" s="956"/>
      <c r="P46" s="956"/>
      <c r="Q46" s="956"/>
      <c r="R46" s="956"/>
      <c r="S46" s="956"/>
      <c r="T46" s="956"/>
      <c r="U46" s="956"/>
      <c r="V46" s="956"/>
      <c r="W46" s="956"/>
      <c r="X46" s="956"/>
      <c r="Y46" s="956"/>
      <c r="Z46" s="956"/>
      <c r="AA46" s="956"/>
      <c r="AB46" s="956"/>
      <c r="AC46" s="956"/>
      <c r="AD46" s="956"/>
      <c r="AE46" s="956"/>
      <c r="AF46" s="956"/>
      <c r="AG46" s="956"/>
      <c r="AH46" s="956"/>
      <c r="AI46" s="956"/>
      <c r="AJ46" s="956"/>
      <c r="AK46" s="957"/>
    </row>
    <row r="47" spans="1:37" s="100" customFormat="1" ht="20.25" customHeight="1" x14ac:dyDescent="0.25">
      <c r="A47" s="952"/>
      <c r="B47" s="953"/>
      <c r="C47" s="953"/>
      <c r="D47" s="953"/>
      <c r="E47" s="953"/>
      <c r="F47" s="953"/>
      <c r="G47" s="953"/>
      <c r="H47" s="953"/>
      <c r="I47" s="953"/>
      <c r="J47" s="953"/>
      <c r="K47" s="953"/>
      <c r="L47" s="953"/>
      <c r="M47" s="953"/>
      <c r="N47" s="953"/>
      <c r="O47" s="953"/>
      <c r="P47" s="953"/>
      <c r="Q47" s="953"/>
      <c r="R47" s="953"/>
      <c r="S47" s="953"/>
      <c r="T47" s="953"/>
      <c r="U47" s="953"/>
      <c r="V47" s="953"/>
      <c r="W47" s="953"/>
      <c r="X47" s="953"/>
      <c r="Y47" s="953"/>
      <c r="Z47" s="953"/>
      <c r="AA47" s="953"/>
      <c r="AB47" s="953"/>
      <c r="AC47" s="953"/>
      <c r="AD47" s="953"/>
      <c r="AE47" s="953"/>
      <c r="AF47" s="953"/>
      <c r="AG47" s="953"/>
      <c r="AH47" s="953"/>
      <c r="AI47" s="953"/>
      <c r="AJ47" s="953"/>
      <c r="AK47" s="954"/>
    </row>
    <row r="48" spans="1:37" s="178" customFormat="1" ht="20.25" customHeight="1" thickBot="1" x14ac:dyDescent="0.3">
      <c r="A48" s="948"/>
      <c r="B48" s="949"/>
      <c r="C48" s="949"/>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50"/>
    </row>
    <row r="49" spans="1:37" s="178" customFormat="1" ht="10.1" customHeight="1"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row>
    <row r="50" spans="1:37" s="179" customFormat="1" ht="12" customHeight="1" x14ac:dyDescent="0.2">
      <c r="A50" s="686" t="s">
        <v>110</v>
      </c>
      <c r="B50" s="687"/>
      <c r="C50" s="687"/>
      <c r="D50" s="687"/>
      <c r="E50" s="687"/>
      <c r="F50" s="688"/>
      <c r="G50" s="951" t="s">
        <v>109</v>
      </c>
      <c r="H50" s="951"/>
      <c r="I50" s="951"/>
      <c r="J50" s="951"/>
      <c r="K50" s="951"/>
      <c r="L50" s="951"/>
      <c r="M50" s="951"/>
      <c r="N50" s="951"/>
      <c r="O50" s="951"/>
      <c r="P50" s="951"/>
      <c r="Q50" s="951"/>
      <c r="R50" s="951"/>
      <c r="S50" s="951"/>
      <c r="T50" s="951" t="s">
        <v>134</v>
      </c>
      <c r="U50" s="951"/>
      <c r="V50" s="951"/>
      <c r="W50" s="951"/>
      <c r="X50" s="951"/>
      <c r="Y50" s="951"/>
      <c r="Z50" s="951"/>
      <c r="AA50" s="951"/>
      <c r="AB50" s="951"/>
      <c r="AC50" s="951"/>
      <c r="AD50" s="951"/>
      <c r="AE50" s="951"/>
      <c r="AF50" s="951"/>
      <c r="AG50" s="951"/>
      <c r="AH50" s="951"/>
      <c r="AI50" s="951"/>
      <c r="AJ50" s="951"/>
      <c r="AK50" s="951"/>
    </row>
    <row r="51" spans="1:37" s="178" customFormat="1" ht="72" customHeight="1" x14ac:dyDescent="0.25">
      <c r="A51" s="683" t="s">
        <v>105</v>
      </c>
      <c r="B51" s="684"/>
      <c r="C51" s="684"/>
      <c r="D51" s="684"/>
      <c r="E51" s="684"/>
      <c r="F51" s="685"/>
      <c r="G51" s="690" t="s">
        <v>126</v>
      </c>
      <c r="H51" s="691"/>
      <c r="I51" s="691"/>
      <c r="J51" s="691"/>
      <c r="K51" s="691"/>
      <c r="L51" s="691"/>
      <c r="M51" s="691"/>
      <c r="N51" s="691"/>
      <c r="O51" s="691"/>
      <c r="P51" s="691"/>
      <c r="Q51" s="691"/>
      <c r="R51" s="691"/>
      <c r="S51" s="691"/>
      <c r="T51" s="689" t="s">
        <v>142</v>
      </c>
      <c r="U51" s="689"/>
      <c r="V51" s="689"/>
      <c r="W51" s="689"/>
      <c r="X51" s="689"/>
      <c r="Y51" s="689"/>
      <c r="Z51" s="689"/>
      <c r="AA51" s="689"/>
      <c r="AB51" s="689"/>
      <c r="AC51" s="689"/>
      <c r="AD51" s="689"/>
      <c r="AE51" s="689"/>
      <c r="AF51" s="689"/>
      <c r="AG51" s="689"/>
      <c r="AH51" s="689"/>
      <c r="AI51" s="689"/>
      <c r="AJ51" s="689"/>
      <c r="AK51" s="689"/>
    </row>
    <row r="52" spans="1:37" s="178" customFormat="1" ht="38.25" customHeight="1" x14ac:dyDescent="0.25">
      <c r="A52" s="683" t="s">
        <v>106</v>
      </c>
      <c r="B52" s="684"/>
      <c r="C52" s="684"/>
      <c r="D52" s="684"/>
      <c r="E52" s="684"/>
      <c r="F52" s="685"/>
      <c r="G52" s="690" t="s">
        <v>108</v>
      </c>
      <c r="H52" s="690"/>
      <c r="I52" s="690"/>
      <c r="J52" s="690"/>
      <c r="K52" s="690"/>
      <c r="L52" s="690"/>
      <c r="M52" s="690"/>
      <c r="N52" s="690"/>
      <c r="O52" s="690"/>
      <c r="P52" s="690"/>
      <c r="Q52" s="690"/>
      <c r="R52" s="690"/>
      <c r="S52" s="690"/>
      <c r="T52" s="689" t="s">
        <v>140</v>
      </c>
      <c r="U52" s="689"/>
      <c r="V52" s="689"/>
      <c r="W52" s="689"/>
      <c r="X52" s="689"/>
      <c r="Y52" s="689"/>
      <c r="Z52" s="689"/>
      <c r="AA52" s="689"/>
      <c r="AB52" s="689"/>
      <c r="AC52" s="689"/>
      <c r="AD52" s="689"/>
      <c r="AE52" s="689"/>
      <c r="AF52" s="689"/>
      <c r="AG52" s="689"/>
      <c r="AH52" s="689"/>
      <c r="AI52" s="689"/>
      <c r="AJ52" s="689"/>
      <c r="AK52" s="689"/>
    </row>
    <row r="53" spans="1:37" s="178" customFormat="1" ht="60" customHeight="1" x14ac:dyDescent="0.25">
      <c r="A53" s="683" t="s">
        <v>139</v>
      </c>
      <c r="B53" s="684"/>
      <c r="C53" s="684"/>
      <c r="D53" s="684"/>
      <c r="E53" s="684"/>
      <c r="F53" s="685"/>
      <c r="G53" s="690" t="s">
        <v>107</v>
      </c>
      <c r="H53" s="690"/>
      <c r="I53" s="690"/>
      <c r="J53" s="690"/>
      <c r="K53" s="690"/>
      <c r="L53" s="690"/>
      <c r="M53" s="690"/>
      <c r="N53" s="690"/>
      <c r="O53" s="690"/>
      <c r="P53" s="690"/>
      <c r="Q53" s="690"/>
      <c r="R53" s="690"/>
      <c r="S53" s="690"/>
      <c r="T53" s="689" t="s">
        <v>141</v>
      </c>
      <c r="U53" s="689"/>
      <c r="V53" s="689"/>
      <c r="W53" s="689"/>
      <c r="X53" s="689"/>
      <c r="Y53" s="689"/>
      <c r="Z53" s="689"/>
      <c r="AA53" s="689"/>
      <c r="AB53" s="689"/>
      <c r="AC53" s="689"/>
      <c r="AD53" s="689"/>
      <c r="AE53" s="689"/>
      <c r="AF53" s="689"/>
      <c r="AG53" s="689"/>
      <c r="AH53" s="689"/>
      <c r="AI53" s="689"/>
      <c r="AJ53" s="689"/>
      <c r="AK53" s="689"/>
    </row>
    <row r="54" spans="1:37" ht="4.5" customHeight="1" x14ac:dyDescent="0.25">
      <c r="A54" s="56"/>
      <c r="B54" s="56"/>
      <c r="C54" s="56"/>
      <c r="D54" s="56"/>
      <c r="E54" s="56"/>
      <c r="F54" s="56"/>
      <c r="G54" s="56"/>
      <c r="H54" s="56"/>
      <c r="I54" s="56"/>
      <c r="J54" s="56"/>
      <c r="K54" s="56"/>
      <c r="L54" s="56"/>
      <c r="M54" s="57"/>
      <c r="N54" s="57"/>
      <c r="O54" s="57"/>
      <c r="P54" s="57"/>
      <c r="Q54" s="57"/>
      <c r="R54" s="58"/>
      <c r="S54" s="59"/>
      <c r="T54" s="59"/>
      <c r="U54" s="59"/>
      <c r="V54" s="59"/>
      <c r="W54" s="59"/>
      <c r="X54" s="59"/>
      <c r="Y54" s="59"/>
      <c r="Z54" s="59"/>
      <c r="AA54" s="59"/>
      <c r="AB54" s="59"/>
      <c r="AC54" s="59"/>
      <c r="AD54" s="59"/>
      <c r="AE54" s="59"/>
      <c r="AF54" s="59"/>
      <c r="AG54" s="59"/>
      <c r="AH54" s="59"/>
      <c r="AI54" s="59"/>
      <c r="AJ54" s="59"/>
      <c r="AK54" s="28"/>
    </row>
    <row r="55" spans="1:37" ht="16.75" x14ac:dyDescent="0.25">
      <c r="A55" s="707" t="s">
        <v>44</v>
      </c>
      <c r="B55" s="707"/>
      <c r="C55" s="707"/>
      <c r="D55" s="707"/>
      <c r="E55" s="707"/>
      <c r="F55" s="707"/>
      <c r="G55" s="707"/>
      <c r="H55" s="707"/>
      <c r="I55" s="707"/>
      <c r="J55" s="707"/>
      <c r="K55" s="707"/>
      <c r="L55" s="707"/>
      <c r="M55" s="707"/>
      <c r="N55" s="707"/>
      <c r="O55" s="707"/>
      <c r="P55" s="707"/>
      <c r="Q55" s="707"/>
      <c r="R55" s="707"/>
      <c r="S55" s="707"/>
      <c r="T55" s="707"/>
      <c r="U55" s="707"/>
      <c r="V55" s="707"/>
      <c r="W55" s="707"/>
      <c r="X55" s="707"/>
      <c r="Y55" s="707"/>
      <c r="Z55" s="707"/>
      <c r="AA55" s="707"/>
      <c r="AB55" s="707"/>
      <c r="AC55" s="707"/>
      <c r="AD55" s="707"/>
      <c r="AE55" s="707"/>
      <c r="AF55" s="707"/>
      <c r="AG55" s="707"/>
      <c r="AH55" s="707"/>
      <c r="AI55" s="707"/>
      <c r="AJ55" s="707"/>
      <c r="AK55" s="707"/>
    </row>
    <row r="56" spans="1:37" ht="8.25" customHeight="1" x14ac:dyDescent="0.25">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ht="18" customHeight="1" x14ac:dyDescent="0.25">
      <c r="A57" s="42" t="s">
        <v>120</v>
      </c>
      <c r="B57" s="28"/>
      <c r="C57" s="28"/>
      <c r="D57" s="28"/>
      <c r="E57" s="28"/>
      <c r="F57" s="28"/>
      <c r="G57" s="28"/>
      <c r="H57" s="28"/>
      <c r="I57" s="28"/>
      <c r="J57" s="28"/>
      <c r="K57" s="28"/>
      <c r="L57" s="28"/>
      <c r="M57" s="28"/>
      <c r="N57" s="28"/>
      <c r="O57" s="28"/>
      <c r="P57" s="61"/>
      <c r="Q57" s="61"/>
      <c r="R57" s="61"/>
      <c r="S57" s="62"/>
      <c r="T57" s="62"/>
      <c r="U57" s="62"/>
      <c r="V57" s="62"/>
      <c r="W57" s="63"/>
      <c r="X57" s="62"/>
      <c r="Y57" s="62"/>
      <c r="Z57" s="62"/>
      <c r="AA57" s="62"/>
      <c r="AB57" s="62"/>
      <c r="AC57" s="63"/>
      <c r="AD57" s="62"/>
      <c r="AE57" s="62"/>
      <c r="AF57" s="62"/>
      <c r="AG57" s="62"/>
      <c r="AH57" s="62"/>
      <c r="AI57" s="62"/>
      <c r="AJ57" s="62"/>
      <c r="AK57" s="28"/>
    </row>
    <row r="58" spans="1:37" ht="15" customHeight="1" thickBot="1" x14ac:dyDescent="0.3">
      <c r="A58" s="729" t="s">
        <v>127</v>
      </c>
      <c r="B58" s="729"/>
      <c r="C58" s="729"/>
      <c r="D58" s="729"/>
      <c r="E58" s="729"/>
      <c r="F58" s="729"/>
      <c r="G58" s="729"/>
      <c r="H58" s="729"/>
      <c r="I58" s="729"/>
      <c r="J58" s="729"/>
      <c r="K58" s="729"/>
      <c r="L58" s="729"/>
      <c r="M58" s="729"/>
      <c r="N58" s="729"/>
      <c r="O58" s="729"/>
      <c r="P58" s="729"/>
      <c r="Q58" s="729"/>
      <c r="R58" s="729"/>
      <c r="S58" s="729"/>
      <c r="T58" s="729"/>
      <c r="U58" s="729"/>
      <c r="V58" s="729"/>
      <c r="W58" s="729"/>
      <c r="X58" s="729"/>
      <c r="Y58" s="729"/>
      <c r="Z58" s="729"/>
      <c r="AA58" s="729"/>
      <c r="AB58" s="729"/>
      <c r="AC58" s="729"/>
      <c r="AD58" s="729"/>
      <c r="AE58" s="729"/>
      <c r="AF58" s="729"/>
      <c r="AG58" s="729"/>
      <c r="AH58" s="729"/>
      <c r="AI58" s="729"/>
      <c r="AJ58" s="729"/>
      <c r="AK58" s="729"/>
    </row>
    <row r="59" spans="1:37" ht="12" customHeight="1" x14ac:dyDescent="0.25">
      <c r="A59" s="708" t="s">
        <v>23</v>
      </c>
      <c r="B59" s="711" t="s">
        <v>24</v>
      </c>
      <c r="C59" s="712"/>
      <c r="D59" s="712"/>
      <c r="E59" s="712"/>
      <c r="F59" s="712"/>
      <c r="G59" s="712"/>
      <c r="H59" s="712"/>
      <c r="I59" s="712"/>
      <c r="J59" s="712"/>
      <c r="K59" s="712"/>
      <c r="L59" s="712"/>
      <c r="M59" s="712"/>
      <c r="N59" s="712"/>
      <c r="O59" s="712"/>
      <c r="P59" s="712"/>
      <c r="Q59" s="713" t="s">
        <v>25</v>
      </c>
      <c r="R59" s="714"/>
      <c r="S59" s="714"/>
      <c r="T59" s="715"/>
      <c r="U59" s="714" t="s">
        <v>26</v>
      </c>
      <c r="V59" s="714"/>
      <c r="W59" s="714"/>
      <c r="X59" s="714"/>
      <c r="Y59" s="714"/>
      <c r="Z59" s="714"/>
      <c r="AA59" s="714"/>
      <c r="AB59" s="714"/>
      <c r="AC59" s="714"/>
      <c r="AD59" s="714"/>
      <c r="AE59" s="714"/>
      <c r="AF59" s="714"/>
      <c r="AG59" s="714"/>
      <c r="AH59" s="714"/>
      <c r="AI59" s="714"/>
      <c r="AJ59" s="714"/>
      <c r="AK59" s="716"/>
    </row>
    <row r="60" spans="1:37" ht="15" customHeight="1" x14ac:dyDescent="0.25">
      <c r="A60" s="709"/>
      <c r="B60" s="717" t="e">
        <f>IF(B12="","",B12)</f>
        <v>#N/A</v>
      </c>
      <c r="C60" s="718"/>
      <c r="D60" s="718"/>
      <c r="E60" s="718"/>
      <c r="F60" s="718"/>
      <c r="G60" s="718"/>
      <c r="H60" s="718"/>
      <c r="I60" s="718"/>
      <c r="J60" s="718"/>
      <c r="K60" s="718"/>
      <c r="L60" s="718"/>
      <c r="M60" s="718"/>
      <c r="N60" s="718"/>
      <c r="O60" s="718"/>
      <c r="P60" s="719"/>
      <c r="Q60" s="720" t="str">
        <f>O12</f>
        <v>教授</v>
      </c>
      <c r="R60" s="721"/>
      <c r="S60" s="721"/>
      <c r="T60" s="722"/>
      <c r="U60" s="735" t="str">
        <f>T12</f>
        <v/>
      </c>
      <c r="V60" s="736"/>
      <c r="W60" s="736"/>
      <c r="X60" s="736"/>
      <c r="Y60" s="736"/>
      <c r="Z60" s="736"/>
      <c r="AA60" s="736"/>
      <c r="AB60" s="736"/>
      <c r="AC60" s="736"/>
      <c r="AD60" s="736"/>
      <c r="AE60" s="736"/>
      <c r="AF60" s="736"/>
      <c r="AG60" s="736"/>
      <c r="AH60" s="736"/>
      <c r="AI60" s="736"/>
      <c r="AJ60" s="736"/>
      <c r="AK60" s="737"/>
    </row>
    <row r="61" spans="1:37" ht="15" customHeight="1" thickBot="1" x14ac:dyDescent="0.3">
      <c r="A61" s="710"/>
      <c r="B61" s="726" t="str">
        <f>B13</f>
        <v/>
      </c>
      <c r="C61" s="727"/>
      <c r="D61" s="727"/>
      <c r="E61" s="727"/>
      <c r="F61" s="727"/>
      <c r="G61" s="727"/>
      <c r="H61" s="727"/>
      <c r="I61" s="727"/>
      <c r="J61" s="727"/>
      <c r="K61" s="727"/>
      <c r="L61" s="727"/>
      <c r="M61" s="727"/>
      <c r="N61" s="727"/>
      <c r="O61" s="727"/>
      <c r="P61" s="728"/>
      <c r="Q61" s="723"/>
      <c r="R61" s="724"/>
      <c r="S61" s="724"/>
      <c r="T61" s="725"/>
      <c r="U61" s="738"/>
      <c r="V61" s="739"/>
      <c r="W61" s="739"/>
      <c r="X61" s="739"/>
      <c r="Y61" s="739"/>
      <c r="Z61" s="739"/>
      <c r="AA61" s="739"/>
      <c r="AB61" s="739"/>
      <c r="AC61" s="739"/>
      <c r="AD61" s="739"/>
      <c r="AE61" s="739"/>
      <c r="AF61" s="739"/>
      <c r="AG61" s="739"/>
      <c r="AH61" s="739"/>
      <c r="AI61" s="739"/>
      <c r="AJ61" s="739"/>
      <c r="AK61" s="740"/>
    </row>
    <row r="62" spans="1:37" ht="6" customHeight="1" thickBot="1" x14ac:dyDescent="0.3">
      <c r="A62" s="172"/>
      <c r="B62" s="172"/>
      <c r="C62" s="172"/>
      <c r="D62" s="172"/>
      <c r="E62" s="172"/>
      <c r="F62" s="172"/>
      <c r="G62" s="172"/>
      <c r="H62" s="172"/>
      <c r="I62" s="172"/>
      <c r="J62" s="172"/>
      <c r="K62" s="172"/>
      <c r="L62" s="172"/>
      <c r="M62" s="172"/>
      <c r="N62" s="172"/>
      <c r="O62" s="172"/>
      <c r="P62" s="57"/>
      <c r="Q62" s="57"/>
      <c r="R62" s="57"/>
      <c r="S62" s="57"/>
      <c r="T62" s="57"/>
      <c r="U62" s="57"/>
      <c r="V62" s="57"/>
      <c r="W62" s="57"/>
      <c r="X62" s="57"/>
      <c r="Y62" s="57"/>
      <c r="Z62" s="57"/>
      <c r="AA62" s="57"/>
      <c r="AB62" s="57"/>
      <c r="AC62" s="57"/>
      <c r="AD62" s="57"/>
      <c r="AE62" s="57"/>
      <c r="AF62" s="57"/>
      <c r="AG62" s="57"/>
      <c r="AH62" s="57"/>
      <c r="AI62" s="57"/>
      <c r="AJ62" s="57"/>
      <c r="AK62" s="28"/>
    </row>
    <row r="63" spans="1:37" s="181" customFormat="1" ht="24" customHeight="1" x14ac:dyDescent="0.25">
      <c r="A63" s="50"/>
      <c r="B63" s="946" t="s">
        <v>102</v>
      </c>
      <c r="C63" s="946"/>
      <c r="D63" s="946"/>
      <c r="E63" s="946"/>
      <c r="F63" s="946"/>
      <c r="G63" s="946"/>
      <c r="H63" s="946"/>
      <c r="I63" s="946"/>
      <c r="J63" s="947"/>
      <c r="K63" s="751" t="s">
        <v>97</v>
      </c>
      <c r="L63" s="752"/>
      <c r="M63" s="752"/>
      <c r="N63" s="752"/>
      <c r="O63" s="752"/>
      <c r="P63" s="752"/>
      <c r="Q63" s="752"/>
      <c r="R63" s="752"/>
      <c r="S63" s="752"/>
      <c r="T63" s="752"/>
      <c r="U63" s="752"/>
      <c r="V63" s="752"/>
      <c r="W63" s="752"/>
      <c r="X63" s="752"/>
      <c r="Y63" s="752"/>
      <c r="Z63" s="752"/>
      <c r="AA63" s="752"/>
      <c r="AB63" s="753"/>
      <c r="AC63" s="748" t="s">
        <v>132</v>
      </c>
      <c r="AD63" s="749"/>
      <c r="AE63" s="749"/>
      <c r="AF63" s="749"/>
      <c r="AG63" s="749"/>
      <c r="AH63" s="749"/>
      <c r="AI63" s="749"/>
      <c r="AJ63" s="749"/>
      <c r="AK63" s="750"/>
    </row>
    <row r="64" spans="1:37" ht="35.25" customHeight="1" x14ac:dyDescent="0.25">
      <c r="A64" s="49" t="s">
        <v>92</v>
      </c>
      <c r="B64" s="741" t="str">
        <f>Q22</f>
        <v>学会参加　電気学会産業応用部門大会に参加し研究発表・情報収集</v>
      </c>
      <c r="C64" s="742"/>
      <c r="D64" s="742"/>
      <c r="E64" s="742"/>
      <c r="F64" s="742"/>
      <c r="G64" s="742"/>
      <c r="H64" s="742"/>
      <c r="I64" s="742"/>
      <c r="J64" s="743"/>
      <c r="K64" s="754" t="str">
        <f>コード一覧!E3</f>
        <v>一般財源等</v>
      </c>
      <c r="L64" s="755"/>
      <c r="M64" s="755"/>
      <c r="N64" s="755"/>
      <c r="O64" s="755"/>
      <c r="P64" s="755"/>
      <c r="Q64" s="676" t="str">
        <f>コード一覧!G3</f>
        <v>教）厚生補導経費(固定費)共通</v>
      </c>
      <c r="R64" s="676"/>
      <c r="S64" s="676"/>
      <c r="T64" s="676"/>
      <c r="U64" s="676"/>
      <c r="V64" s="677" t="str">
        <f>コード一覧!C3</f>
        <v>理学部</v>
      </c>
      <c r="W64" s="678"/>
      <c r="X64" s="678"/>
      <c r="Y64" s="678"/>
      <c r="Z64" s="678"/>
      <c r="AA64" s="678"/>
      <c r="AB64" s="679"/>
      <c r="AC64" s="43" t="s">
        <v>77</v>
      </c>
      <c r="AD64" s="939"/>
      <c r="AE64" s="939"/>
      <c r="AF64" s="939"/>
      <c r="AG64" s="939"/>
      <c r="AH64" s="939"/>
      <c r="AI64" s="939"/>
      <c r="AJ64" s="939"/>
      <c r="AK64" s="940"/>
    </row>
    <row r="65" spans="1:37" ht="35.25" customHeight="1" x14ac:dyDescent="0.25">
      <c r="A65" s="49" t="s">
        <v>93</v>
      </c>
      <c r="B65" s="744" t="str">
        <f>Q24</f>
        <v>調査視察　</v>
      </c>
      <c r="C65" s="745"/>
      <c r="D65" s="745"/>
      <c r="E65" s="745"/>
      <c r="F65" s="745"/>
      <c r="G65" s="745"/>
      <c r="H65" s="745"/>
      <c r="I65" s="745"/>
      <c r="J65" s="746"/>
      <c r="K65" s="754"/>
      <c r="L65" s="755"/>
      <c r="M65" s="755"/>
      <c r="N65" s="755"/>
      <c r="O65" s="755"/>
      <c r="P65" s="755"/>
      <c r="Q65" s="676"/>
      <c r="R65" s="676"/>
      <c r="S65" s="676"/>
      <c r="T65" s="676"/>
      <c r="U65" s="676"/>
      <c r="V65" s="764"/>
      <c r="W65" s="765"/>
      <c r="X65" s="765"/>
      <c r="Y65" s="765"/>
      <c r="Z65" s="765"/>
      <c r="AA65" s="765"/>
      <c r="AB65" s="766"/>
      <c r="AC65" s="43" t="s">
        <v>98</v>
      </c>
      <c r="AD65" s="941"/>
      <c r="AE65" s="942"/>
      <c r="AF65" s="942"/>
      <c r="AG65" s="942"/>
      <c r="AH65" s="942"/>
      <c r="AI65" s="942"/>
      <c r="AJ65" s="942"/>
      <c r="AK65" s="943"/>
    </row>
    <row r="66" spans="1:37" ht="35.25" customHeight="1" x14ac:dyDescent="0.25">
      <c r="A66" s="49" t="s">
        <v>94</v>
      </c>
      <c r="B66" s="744" t="str">
        <f>Q26</f>
        <v>その他　</v>
      </c>
      <c r="C66" s="745"/>
      <c r="D66" s="745"/>
      <c r="E66" s="745"/>
      <c r="F66" s="745"/>
      <c r="G66" s="745"/>
      <c r="H66" s="745"/>
      <c r="I66" s="745"/>
      <c r="J66" s="746"/>
      <c r="K66" s="754"/>
      <c r="L66" s="755"/>
      <c r="M66" s="755"/>
      <c r="N66" s="755"/>
      <c r="O66" s="755"/>
      <c r="P66" s="755"/>
      <c r="Q66" s="676"/>
      <c r="R66" s="676"/>
      <c r="S66" s="676"/>
      <c r="T66" s="676"/>
      <c r="U66" s="676"/>
      <c r="V66" s="765"/>
      <c r="W66" s="765"/>
      <c r="X66" s="765"/>
      <c r="Y66" s="765"/>
      <c r="Z66" s="765"/>
      <c r="AA66" s="765"/>
      <c r="AB66" s="766"/>
      <c r="AC66" s="43" t="s">
        <v>98</v>
      </c>
      <c r="AD66" s="944"/>
      <c r="AE66" s="944"/>
      <c r="AF66" s="944"/>
      <c r="AG66" s="944"/>
      <c r="AH66" s="944"/>
      <c r="AI66" s="944"/>
      <c r="AJ66" s="944"/>
      <c r="AK66" s="945"/>
    </row>
    <row r="67" spans="1:37" ht="30" customHeight="1" x14ac:dyDescent="0.25">
      <c r="A67" s="704" t="s">
        <v>100</v>
      </c>
      <c r="B67" s="705"/>
      <c r="C67" s="705"/>
      <c r="D67" s="705"/>
      <c r="E67" s="705"/>
      <c r="F67" s="706"/>
      <c r="G67" s="66" t="str">
        <f>IF(旅費支払通知!$E$36="全額支給","☑","□")</f>
        <v>□</v>
      </c>
      <c r="H67" s="680" t="s">
        <v>51</v>
      </c>
      <c r="I67" s="680"/>
      <c r="J67" s="680"/>
      <c r="K67" s="168"/>
      <c r="L67" s="758"/>
      <c r="M67" s="759"/>
      <c r="N67" s="759"/>
      <c r="O67" s="759"/>
      <c r="P67" s="759"/>
      <c r="Q67" s="759"/>
      <c r="R67" s="759"/>
      <c r="S67" s="759"/>
      <c r="T67" s="759"/>
      <c r="U67" s="759"/>
      <c r="V67" s="759"/>
      <c r="W67" s="759"/>
      <c r="X67" s="759"/>
      <c r="Y67" s="759"/>
      <c r="Z67" s="759"/>
      <c r="AA67" s="759"/>
      <c r="AB67" s="759"/>
      <c r="AC67" s="759"/>
      <c r="AD67" s="759"/>
      <c r="AE67" s="759"/>
      <c r="AF67" s="759"/>
      <c r="AG67" s="759"/>
      <c r="AH67" s="759"/>
      <c r="AI67" s="759"/>
      <c r="AJ67" s="759"/>
      <c r="AK67" s="760"/>
    </row>
    <row r="68" spans="1:37" ht="30" customHeight="1" x14ac:dyDescent="0.25">
      <c r="A68" s="65"/>
      <c r="B68" s="66" t="str">
        <f>IF(旅費支払通知!$E$36="なし","☑","□")</f>
        <v>☑</v>
      </c>
      <c r="C68" s="702" t="s">
        <v>99</v>
      </c>
      <c r="D68" s="702"/>
      <c r="E68" s="702"/>
      <c r="F68" s="703"/>
      <c r="G68" s="66" t="str">
        <f>IF(旅費支払通知!$E$36="一部支給","☑","□")</f>
        <v>□</v>
      </c>
      <c r="H68" s="680" t="s">
        <v>52</v>
      </c>
      <c r="I68" s="680"/>
      <c r="J68" s="680"/>
      <c r="K68" s="168"/>
      <c r="L68" s="761" t="str">
        <f>IF(旅費支払通知!$E$36="一部支給",旅費支払通知!H36,"  ")</f>
        <v xml:space="preserve">  </v>
      </c>
      <c r="M68" s="762"/>
      <c r="N68" s="762"/>
      <c r="O68" s="762"/>
      <c r="P68" s="762"/>
      <c r="Q68" s="762"/>
      <c r="R68" s="762"/>
      <c r="S68" s="762"/>
      <c r="T68" s="762"/>
      <c r="U68" s="762"/>
      <c r="V68" s="762"/>
      <c r="W68" s="762"/>
      <c r="X68" s="762"/>
      <c r="Y68" s="762"/>
      <c r="Z68" s="762"/>
      <c r="AA68" s="762"/>
      <c r="AB68" s="762"/>
      <c r="AC68" s="762"/>
      <c r="AD68" s="762"/>
      <c r="AE68" s="762"/>
      <c r="AF68" s="762"/>
      <c r="AG68" s="762"/>
      <c r="AH68" s="762"/>
      <c r="AI68" s="762"/>
      <c r="AJ68" s="762"/>
      <c r="AK68" s="763"/>
    </row>
    <row r="69" spans="1:37" ht="30" customHeight="1" x14ac:dyDescent="0.25">
      <c r="A69" s="692" t="s">
        <v>118</v>
      </c>
      <c r="B69" s="693"/>
      <c r="C69" s="693"/>
      <c r="D69" s="693"/>
      <c r="E69" s="693"/>
      <c r="F69" s="694"/>
      <c r="G69" s="115" t="s">
        <v>53</v>
      </c>
      <c r="H69" s="115"/>
      <c r="I69" s="115"/>
      <c r="J69" s="115"/>
      <c r="K69" s="116"/>
      <c r="L69" s="192" t="str">
        <f>IF(旅費支払通知!E35="定額","☑","□")</f>
        <v>☑</v>
      </c>
      <c r="M69" s="117" t="s">
        <v>54</v>
      </c>
      <c r="N69" s="115"/>
      <c r="O69" s="193" t="str">
        <f>IF(旅費支払通知!E35="不支給","☑","□")</f>
        <v>□</v>
      </c>
      <c r="P69" s="117" t="s">
        <v>55</v>
      </c>
      <c r="Q69" s="118"/>
      <c r="R69" s="193" t="str">
        <f>IF(旅費支払通知!E35="減額","☑","□")</f>
        <v>□</v>
      </c>
      <c r="S69" s="756" t="s">
        <v>56</v>
      </c>
      <c r="T69" s="756"/>
      <c r="U69" s="698" t="str">
        <f>IF(旅費支払通知!H35="","",旅費支払通知!H35)</f>
        <v/>
      </c>
      <c r="V69" s="699"/>
      <c r="W69" s="699"/>
      <c r="X69" s="699"/>
      <c r="Y69" s="699"/>
      <c r="Z69" s="699"/>
      <c r="AA69" s="699"/>
      <c r="AB69" s="699"/>
      <c r="AC69" s="699"/>
      <c r="AD69" s="699"/>
      <c r="AE69" s="699"/>
      <c r="AF69" s="699"/>
      <c r="AG69" s="699"/>
      <c r="AH69" s="699"/>
      <c r="AI69" s="699"/>
      <c r="AJ69" s="699"/>
      <c r="AK69" s="119" t="s">
        <v>45</v>
      </c>
    </row>
    <row r="70" spans="1:37" ht="30" customHeight="1" x14ac:dyDescent="0.25">
      <c r="A70" s="695"/>
      <c r="B70" s="696"/>
      <c r="C70" s="696"/>
      <c r="D70" s="696"/>
      <c r="E70" s="696"/>
      <c r="F70" s="697"/>
      <c r="G70" s="115" t="s">
        <v>57</v>
      </c>
      <c r="H70" s="115"/>
      <c r="I70" s="115"/>
      <c r="J70" s="115"/>
      <c r="K70" s="116"/>
      <c r="L70" s="192" t="str">
        <f>IF(旅費支払通知!U35="定額","☑","□")</f>
        <v>□</v>
      </c>
      <c r="M70" s="117" t="s">
        <v>54</v>
      </c>
      <c r="N70" s="115"/>
      <c r="O70" s="193" t="str">
        <f>IF(旅費支払通知!U35="不支給","☑","□")</f>
        <v>□</v>
      </c>
      <c r="P70" s="117" t="s">
        <v>55</v>
      </c>
      <c r="Q70" s="120"/>
      <c r="R70" s="193" t="str">
        <f>IF(旅費支払通知!U35="減額","☑","□")</f>
        <v>☑</v>
      </c>
      <c r="S70" s="757" t="s">
        <v>56</v>
      </c>
      <c r="T70" s="757"/>
      <c r="U70" s="700" t="str">
        <f>IF(旅費支払通知!X35="","",旅費支払通知!X35)</f>
        <v>5,000円/1泊</v>
      </c>
      <c r="V70" s="701"/>
      <c r="W70" s="701"/>
      <c r="X70" s="701"/>
      <c r="Y70" s="701"/>
      <c r="Z70" s="701"/>
      <c r="AA70" s="701"/>
      <c r="AB70" s="701"/>
      <c r="AC70" s="701"/>
      <c r="AD70" s="701"/>
      <c r="AE70" s="701"/>
      <c r="AF70" s="701"/>
      <c r="AG70" s="701"/>
      <c r="AH70" s="701"/>
      <c r="AI70" s="701"/>
      <c r="AJ70" s="701"/>
      <c r="AK70" s="121" t="s">
        <v>45</v>
      </c>
    </row>
    <row r="71" spans="1:37" ht="30" customHeight="1" x14ac:dyDescent="0.25">
      <c r="A71" s="704" t="s">
        <v>101</v>
      </c>
      <c r="B71" s="705"/>
      <c r="C71" s="705"/>
      <c r="D71" s="705"/>
      <c r="E71" s="705"/>
      <c r="F71" s="706"/>
      <c r="G71" s="44" t="s">
        <v>58</v>
      </c>
      <c r="H71" s="44"/>
      <c r="I71" s="44"/>
      <c r="J71" s="45"/>
      <c r="K71" s="45"/>
      <c r="L71" s="45"/>
      <c r="M71" s="45"/>
      <c r="N71" s="46"/>
      <c r="O71" s="66" t="s">
        <v>49</v>
      </c>
      <c r="P71" s="66"/>
      <c r="Q71" s="46" t="s">
        <v>59</v>
      </c>
      <c r="R71" s="45" t="s">
        <v>46</v>
      </c>
      <c r="S71" s="747" t="s">
        <v>60</v>
      </c>
      <c r="T71" s="747"/>
      <c r="U71" s="46"/>
      <c r="V71" s="45" t="s">
        <v>49</v>
      </c>
      <c r="W71" s="702" t="s">
        <v>61</v>
      </c>
      <c r="X71" s="702"/>
      <c r="Y71" s="702"/>
      <c r="Z71" s="702"/>
      <c r="AA71" s="702"/>
      <c r="AB71" s="702"/>
      <c r="AC71" s="45" t="s">
        <v>46</v>
      </c>
      <c r="AD71" s="702" t="s">
        <v>62</v>
      </c>
      <c r="AE71" s="702"/>
      <c r="AF71" s="47"/>
      <c r="AG71" s="47"/>
      <c r="AH71" s="47"/>
      <c r="AI71" s="47"/>
      <c r="AJ71" s="47"/>
      <c r="AK71" s="48"/>
    </row>
    <row r="72" spans="1:37" ht="16.100000000000001" customHeight="1" x14ac:dyDescent="0.25">
      <c r="A72" s="921"/>
      <c r="B72" s="922"/>
      <c r="C72" s="922"/>
      <c r="D72" s="922"/>
      <c r="E72" s="922"/>
      <c r="F72" s="923"/>
      <c r="G72" s="69" t="s">
        <v>63</v>
      </c>
      <c r="H72" s="67" t="s">
        <v>131</v>
      </c>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70"/>
    </row>
    <row r="73" spans="1:37" ht="30" customHeight="1" x14ac:dyDescent="0.25">
      <c r="A73" s="921"/>
      <c r="B73" s="922"/>
      <c r="C73" s="922"/>
      <c r="D73" s="922"/>
      <c r="E73" s="922"/>
      <c r="F73" s="923"/>
      <c r="G73" s="170" t="s">
        <v>64</v>
      </c>
      <c r="H73" s="71"/>
      <c r="I73" s="71"/>
      <c r="J73" s="71"/>
      <c r="K73" s="67"/>
      <c r="L73" s="67"/>
      <c r="M73" s="67"/>
      <c r="N73" s="71"/>
      <c r="O73" s="194" t="s">
        <v>49</v>
      </c>
      <c r="P73" s="64"/>
      <c r="Q73" s="71" t="s">
        <v>59</v>
      </c>
      <c r="R73" s="30" t="s">
        <v>46</v>
      </c>
      <c r="S73" s="29" t="s">
        <v>50</v>
      </c>
      <c r="T73" s="30"/>
      <c r="U73" s="31"/>
      <c r="V73" s="31"/>
      <c r="W73" s="31"/>
      <c r="X73" s="32"/>
      <c r="Y73" s="33"/>
      <c r="Z73" s="34"/>
      <c r="AA73" s="35"/>
      <c r="AB73" s="35"/>
      <c r="AC73" s="35"/>
      <c r="AD73" s="35"/>
      <c r="AE73" s="32"/>
      <c r="AF73" s="36"/>
      <c r="AG73" s="35"/>
      <c r="AH73" s="35"/>
      <c r="AI73" s="35"/>
      <c r="AJ73" s="35"/>
      <c r="AK73" s="37"/>
    </row>
    <row r="74" spans="1:37" ht="16.100000000000001" customHeight="1" x14ac:dyDescent="0.25">
      <c r="A74" s="921"/>
      <c r="B74" s="922"/>
      <c r="C74" s="922"/>
      <c r="D74" s="922"/>
      <c r="E74" s="922"/>
      <c r="F74" s="923"/>
      <c r="G74" s="69" t="s">
        <v>63</v>
      </c>
      <c r="H74" s="67" t="s">
        <v>65</v>
      </c>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70"/>
    </row>
    <row r="75" spans="1:37" ht="25.1" customHeight="1" x14ac:dyDescent="0.25">
      <c r="A75" s="921"/>
      <c r="B75" s="922"/>
      <c r="C75" s="922"/>
      <c r="D75" s="922"/>
      <c r="E75" s="922"/>
      <c r="F75" s="923"/>
      <c r="G75" s="66" t="s">
        <v>46</v>
      </c>
      <c r="H75" s="680" t="s">
        <v>66</v>
      </c>
      <c r="I75" s="680"/>
      <c r="J75" s="680"/>
      <c r="K75" s="680"/>
      <c r="L75" s="680"/>
      <c r="M75" s="680"/>
      <c r="N75" s="680"/>
      <c r="O75" s="680"/>
      <c r="P75" s="680"/>
      <c r="Q75" s="680"/>
      <c r="R75" s="680"/>
      <c r="S75" s="680"/>
      <c r="T75" s="680"/>
      <c r="U75" s="680"/>
      <c r="V75" s="680"/>
      <c r="W75" s="680"/>
      <c r="X75" s="680"/>
      <c r="Y75" s="680"/>
      <c r="Z75" s="680"/>
      <c r="AA75" s="680"/>
      <c r="AB75" s="680"/>
      <c r="AC75" s="680"/>
      <c r="AD75" s="680"/>
      <c r="AE75" s="680"/>
      <c r="AF75" s="680"/>
      <c r="AG75" s="680"/>
      <c r="AH75" s="680"/>
      <c r="AI75" s="680"/>
      <c r="AJ75" s="680"/>
      <c r="AK75" s="681"/>
    </row>
    <row r="76" spans="1:37" ht="30" customHeight="1" x14ac:dyDescent="0.25">
      <c r="A76" s="921"/>
      <c r="B76" s="922"/>
      <c r="C76" s="922"/>
      <c r="D76" s="922"/>
      <c r="E76" s="922"/>
      <c r="F76" s="923"/>
      <c r="G76" s="899" t="s">
        <v>49</v>
      </c>
      <c r="H76" s="900" t="s">
        <v>67</v>
      </c>
      <c r="I76" s="900"/>
      <c r="J76" s="900"/>
      <c r="K76" s="900"/>
      <c r="L76" s="900"/>
      <c r="M76" s="900"/>
      <c r="N76" s="900"/>
      <c r="O76" s="195" t="s">
        <v>49</v>
      </c>
      <c r="P76" s="72"/>
      <c r="Q76" s="73" t="s">
        <v>68</v>
      </c>
      <c r="R76" s="902"/>
      <c r="S76" s="902"/>
      <c r="T76" s="902"/>
      <c r="U76" s="902"/>
      <c r="V76" s="902"/>
      <c r="W76" s="902"/>
      <c r="X76" s="174" t="s">
        <v>45</v>
      </c>
      <c r="Y76" s="892" t="s">
        <v>69</v>
      </c>
      <c r="Z76" s="892"/>
      <c r="AA76" s="682"/>
      <c r="AB76" s="682"/>
      <c r="AC76" s="682"/>
      <c r="AD76" s="682"/>
      <c r="AE76" s="682"/>
      <c r="AF76" s="682"/>
      <c r="AG76" s="682"/>
      <c r="AH76" s="682"/>
      <c r="AI76" s="682"/>
      <c r="AJ76" s="682"/>
      <c r="AK76" s="74" t="s">
        <v>45</v>
      </c>
    </row>
    <row r="77" spans="1:37" ht="30" customHeight="1" x14ac:dyDescent="0.25">
      <c r="A77" s="921"/>
      <c r="B77" s="922"/>
      <c r="C77" s="922"/>
      <c r="D77" s="922"/>
      <c r="E77" s="922"/>
      <c r="F77" s="923"/>
      <c r="G77" s="899"/>
      <c r="H77" s="901"/>
      <c r="I77" s="901"/>
      <c r="J77" s="901"/>
      <c r="K77" s="901"/>
      <c r="L77" s="901"/>
      <c r="M77" s="901"/>
      <c r="N77" s="901"/>
      <c r="O77" s="75" t="s">
        <v>49</v>
      </c>
      <c r="P77" s="75"/>
      <c r="Q77" s="76" t="s">
        <v>70</v>
      </c>
      <c r="R77" s="893"/>
      <c r="S77" s="893"/>
      <c r="T77" s="893"/>
      <c r="U77" s="893"/>
      <c r="V77" s="893"/>
      <c r="W77" s="893"/>
      <c r="X77" s="175" t="s">
        <v>45</v>
      </c>
      <c r="Y77" s="894" t="s">
        <v>69</v>
      </c>
      <c r="Z77" s="894"/>
      <c r="AA77" s="897"/>
      <c r="AB77" s="897"/>
      <c r="AC77" s="897"/>
      <c r="AD77" s="897"/>
      <c r="AE77" s="897"/>
      <c r="AF77" s="897"/>
      <c r="AG77" s="897"/>
      <c r="AH77" s="897"/>
      <c r="AI77" s="897"/>
      <c r="AJ77" s="897"/>
      <c r="AK77" s="77" t="s">
        <v>45</v>
      </c>
    </row>
    <row r="78" spans="1:37" ht="30" customHeight="1" x14ac:dyDescent="0.25">
      <c r="A78" s="921"/>
      <c r="B78" s="922"/>
      <c r="C78" s="922"/>
      <c r="D78" s="922"/>
      <c r="E78" s="922"/>
      <c r="F78" s="923"/>
      <c r="G78" s="899"/>
      <c r="H78" s="702"/>
      <c r="I78" s="702"/>
      <c r="J78" s="702"/>
      <c r="K78" s="702"/>
      <c r="L78" s="702"/>
      <c r="M78" s="702"/>
      <c r="N78" s="702"/>
      <c r="O78" s="75" t="s">
        <v>49</v>
      </c>
      <c r="P78" s="33"/>
      <c r="Q78" s="44" t="s">
        <v>71</v>
      </c>
      <c r="R78" s="895"/>
      <c r="S78" s="895"/>
      <c r="T78" s="895"/>
      <c r="U78" s="895"/>
      <c r="V78" s="895"/>
      <c r="W78" s="895"/>
      <c r="X78" s="173" t="s">
        <v>45</v>
      </c>
      <c r="Y78" s="890" t="s">
        <v>69</v>
      </c>
      <c r="Z78" s="890"/>
      <c r="AA78" s="898"/>
      <c r="AB78" s="898"/>
      <c r="AC78" s="898"/>
      <c r="AD78" s="898"/>
      <c r="AE78" s="898"/>
      <c r="AF78" s="898"/>
      <c r="AG78" s="898"/>
      <c r="AH78" s="898"/>
      <c r="AI78" s="898"/>
      <c r="AJ78" s="898"/>
      <c r="AK78" s="68" t="s">
        <v>45</v>
      </c>
    </row>
    <row r="79" spans="1:37" ht="30" customHeight="1" x14ac:dyDescent="0.25">
      <c r="A79" s="921"/>
      <c r="B79" s="922"/>
      <c r="C79" s="922"/>
      <c r="D79" s="922"/>
      <c r="E79" s="922"/>
      <c r="F79" s="923"/>
      <c r="G79" s="64" t="s">
        <v>49</v>
      </c>
      <c r="H79" s="888" t="s">
        <v>72</v>
      </c>
      <c r="I79" s="888"/>
      <c r="J79" s="888"/>
      <c r="K79" s="889"/>
      <c r="L79" s="889"/>
      <c r="M79" s="889"/>
      <c r="N79" s="888"/>
      <c r="O79" s="78" t="s">
        <v>73</v>
      </c>
      <c r="P79" s="896"/>
      <c r="Q79" s="896"/>
      <c r="R79" s="896"/>
      <c r="S79" s="896"/>
      <c r="T79" s="896"/>
      <c r="U79" s="896"/>
      <c r="V79" s="896"/>
      <c r="W79" s="896"/>
      <c r="X79" s="173" t="s">
        <v>45</v>
      </c>
      <c r="Y79" s="890" t="s">
        <v>69</v>
      </c>
      <c r="Z79" s="890"/>
      <c r="AA79" s="762"/>
      <c r="AB79" s="762"/>
      <c r="AC79" s="762"/>
      <c r="AD79" s="762"/>
      <c r="AE79" s="762"/>
      <c r="AF79" s="762"/>
      <c r="AG79" s="762"/>
      <c r="AH79" s="762"/>
      <c r="AI79" s="762"/>
      <c r="AJ79" s="762"/>
      <c r="AK79" s="79" t="s">
        <v>45</v>
      </c>
    </row>
    <row r="80" spans="1:37" ht="16.100000000000001" customHeight="1" thickBot="1" x14ac:dyDescent="0.3">
      <c r="A80" s="924"/>
      <c r="B80" s="925"/>
      <c r="C80" s="925"/>
      <c r="D80" s="925"/>
      <c r="E80" s="925"/>
      <c r="F80" s="926"/>
      <c r="G80" s="69" t="s">
        <v>63</v>
      </c>
      <c r="H80" s="80" t="s">
        <v>74</v>
      </c>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1"/>
    </row>
    <row r="81" spans="1:37" ht="13.1" customHeight="1" x14ac:dyDescent="0.2">
      <c r="A81" s="891" t="s">
        <v>130</v>
      </c>
      <c r="B81" s="891"/>
      <c r="C81" s="891"/>
      <c r="D81" s="891"/>
      <c r="E81" s="891"/>
      <c r="F81" s="891"/>
      <c r="G81" s="891"/>
      <c r="H81" s="891"/>
      <c r="I81" s="891"/>
      <c r="J81" s="891"/>
      <c r="K81" s="891"/>
      <c r="L81" s="891"/>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row>
    <row r="82" spans="1:37" ht="5.25" customHeight="1" thickBot="1" x14ac:dyDescent="0.3">
      <c r="A82" s="82"/>
      <c r="B82" s="82"/>
      <c r="C82" s="83"/>
      <c r="D82" s="83"/>
      <c r="E82" s="83"/>
      <c r="F82" s="83"/>
      <c r="G82" s="83"/>
      <c r="H82" s="83"/>
      <c r="I82" s="83"/>
      <c r="J82" s="83"/>
      <c r="K82" s="83"/>
      <c r="L82" s="83"/>
      <c r="M82" s="83"/>
      <c r="N82" s="83"/>
      <c r="O82" s="83"/>
      <c r="P82" s="83"/>
      <c r="Q82" s="83"/>
      <c r="R82" s="84"/>
      <c r="S82" s="83"/>
      <c r="T82" s="83"/>
      <c r="U82" s="83"/>
      <c r="V82" s="83"/>
      <c r="W82" s="83"/>
      <c r="X82" s="83"/>
      <c r="Y82" s="83"/>
      <c r="Z82" s="83"/>
      <c r="AA82" s="83"/>
      <c r="AB82" s="83"/>
      <c r="AC82" s="83"/>
      <c r="AD82" s="83"/>
      <c r="AE82" s="83"/>
      <c r="AF82" s="83"/>
      <c r="AG82" s="83"/>
      <c r="AH82" s="83"/>
      <c r="AI82" s="83"/>
      <c r="AJ82" s="83"/>
      <c r="AK82" s="85"/>
    </row>
    <row r="83" spans="1:37" s="181" customFormat="1" ht="5.25" customHeight="1" x14ac:dyDescent="0.25">
      <c r="A83" s="86"/>
      <c r="B83" s="86"/>
      <c r="C83" s="87"/>
      <c r="D83" s="87"/>
      <c r="E83" s="87"/>
      <c r="F83" s="87"/>
      <c r="G83" s="87"/>
      <c r="H83" s="87"/>
      <c r="I83" s="87"/>
      <c r="J83" s="87"/>
      <c r="K83" s="87"/>
      <c r="L83" s="87"/>
      <c r="M83" s="87"/>
      <c r="N83" s="87"/>
      <c r="O83" s="87"/>
      <c r="P83" s="87"/>
      <c r="Q83" s="87"/>
      <c r="R83" s="88"/>
      <c r="S83" s="87"/>
      <c r="T83" s="87"/>
      <c r="U83" s="87"/>
      <c r="V83" s="87"/>
      <c r="W83" s="87"/>
      <c r="X83" s="87"/>
      <c r="Y83" s="87"/>
      <c r="Z83" s="87"/>
      <c r="AA83" s="87"/>
      <c r="AB83" s="87"/>
      <c r="AC83" s="87"/>
      <c r="AD83" s="87"/>
      <c r="AE83" s="87"/>
      <c r="AF83" s="87"/>
      <c r="AG83" s="87"/>
      <c r="AH83" s="87"/>
      <c r="AI83" s="87"/>
      <c r="AJ83" s="87"/>
      <c r="AK83" s="42"/>
    </row>
    <row r="84" spans="1:37" s="177" customFormat="1" ht="13.5" customHeight="1" x14ac:dyDescent="0.25">
      <c r="A84" s="903" t="s">
        <v>75</v>
      </c>
      <c r="B84" s="840" t="s">
        <v>76</v>
      </c>
      <c r="C84" s="840"/>
      <c r="D84" s="840"/>
      <c r="E84" s="840"/>
      <c r="F84" s="840"/>
      <c r="G84" s="840"/>
      <c r="H84" s="840"/>
      <c r="I84" s="840"/>
      <c r="J84" s="732"/>
      <c r="K84" s="733"/>
      <c r="L84" s="733"/>
      <c r="M84" s="733"/>
      <c r="N84" s="732"/>
      <c r="O84" s="733"/>
      <c r="P84" s="733"/>
      <c r="Q84" s="733"/>
      <c r="R84" s="733"/>
      <c r="S84" s="733"/>
      <c r="T84" s="733"/>
      <c r="U84" s="733"/>
      <c r="V84" s="733"/>
      <c r="W84" s="733"/>
      <c r="X84" s="733"/>
      <c r="Y84" s="733"/>
      <c r="Z84" s="733"/>
      <c r="AA84" s="733"/>
      <c r="AB84" s="733"/>
      <c r="AC84" s="733"/>
      <c r="AD84" s="733"/>
      <c r="AE84" s="733"/>
      <c r="AF84" s="733"/>
      <c r="AG84" s="733"/>
      <c r="AH84" s="733"/>
      <c r="AI84" s="733"/>
      <c r="AJ84" s="733"/>
      <c r="AK84" s="734"/>
    </row>
    <row r="85" spans="1:37" s="100" customFormat="1" ht="15" customHeight="1" x14ac:dyDescent="0.25">
      <c r="A85" s="904"/>
      <c r="B85" s="842"/>
      <c r="C85" s="842"/>
      <c r="D85" s="842"/>
      <c r="E85" s="842"/>
      <c r="F85" s="842"/>
      <c r="G85" s="842"/>
      <c r="H85" s="842"/>
      <c r="I85" s="842"/>
      <c r="J85" s="915"/>
      <c r="K85" s="916"/>
      <c r="L85" s="916"/>
      <c r="M85" s="916"/>
      <c r="N85" s="906"/>
      <c r="O85" s="907"/>
      <c r="P85" s="907"/>
      <c r="Q85" s="907"/>
      <c r="R85" s="907"/>
      <c r="S85" s="907"/>
      <c r="T85" s="907"/>
      <c r="U85" s="907"/>
      <c r="V85" s="907"/>
      <c r="W85" s="907"/>
      <c r="X85" s="907"/>
      <c r="Y85" s="907"/>
      <c r="Z85" s="907"/>
      <c r="AA85" s="907"/>
      <c r="AB85" s="907"/>
      <c r="AC85" s="907"/>
      <c r="AD85" s="907"/>
      <c r="AE85" s="907"/>
      <c r="AF85" s="907"/>
      <c r="AG85" s="907"/>
      <c r="AH85" s="907"/>
      <c r="AI85" s="907"/>
      <c r="AJ85" s="907"/>
      <c r="AK85" s="908"/>
    </row>
    <row r="86" spans="1:37" s="100" customFormat="1" ht="15" customHeight="1" x14ac:dyDescent="0.25">
      <c r="A86" s="904"/>
      <c r="B86" s="842"/>
      <c r="C86" s="842"/>
      <c r="D86" s="842"/>
      <c r="E86" s="842"/>
      <c r="F86" s="842"/>
      <c r="G86" s="842"/>
      <c r="H86" s="842"/>
      <c r="I86" s="842"/>
      <c r="J86" s="917"/>
      <c r="K86" s="918"/>
      <c r="L86" s="918"/>
      <c r="M86" s="918"/>
      <c r="N86" s="909"/>
      <c r="O86" s="910"/>
      <c r="P86" s="910"/>
      <c r="Q86" s="910"/>
      <c r="R86" s="910"/>
      <c r="S86" s="910"/>
      <c r="T86" s="910"/>
      <c r="U86" s="910"/>
      <c r="V86" s="910"/>
      <c r="W86" s="910"/>
      <c r="X86" s="910"/>
      <c r="Y86" s="910"/>
      <c r="Z86" s="910"/>
      <c r="AA86" s="910"/>
      <c r="AB86" s="910"/>
      <c r="AC86" s="910"/>
      <c r="AD86" s="910"/>
      <c r="AE86" s="910"/>
      <c r="AF86" s="910"/>
      <c r="AG86" s="910"/>
      <c r="AH86" s="910"/>
      <c r="AI86" s="910"/>
      <c r="AJ86" s="910"/>
      <c r="AK86" s="911"/>
    </row>
    <row r="87" spans="1:37" s="100" customFormat="1" ht="15" customHeight="1" x14ac:dyDescent="0.25">
      <c r="A87" s="904"/>
      <c r="B87" s="842"/>
      <c r="C87" s="842"/>
      <c r="D87" s="842"/>
      <c r="E87" s="842"/>
      <c r="F87" s="842"/>
      <c r="G87" s="842"/>
      <c r="H87" s="842"/>
      <c r="I87" s="842"/>
      <c r="J87" s="919"/>
      <c r="K87" s="920"/>
      <c r="L87" s="920"/>
      <c r="M87" s="920"/>
      <c r="N87" s="912"/>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4"/>
    </row>
    <row r="88" spans="1:37" s="100" customFormat="1" ht="16.100000000000001" customHeight="1" x14ac:dyDescent="0.25">
      <c r="A88" s="904"/>
      <c r="B88" s="196" t="s">
        <v>77</v>
      </c>
      <c r="C88" s="197" t="s">
        <v>78</v>
      </c>
      <c r="D88" s="197"/>
      <c r="E88" s="197"/>
      <c r="F88" s="197"/>
      <c r="G88" s="197"/>
      <c r="H88" s="197"/>
      <c r="I88" s="197"/>
      <c r="J88" s="197"/>
      <c r="K88" s="197"/>
      <c r="L88" s="197"/>
      <c r="M88" s="198" t="s">
        <v>77</v>
      </c>
      <c r="N88" s="199" t="s">
        <v>111</v>
      </c>
      <c r="O88" s="198"/>
      <c r="P88" s="3"/>
      <c r="Q88" s="197"/>
      <c r="R88" s="197"/>
      <c r="S88" s="197"/>
      <c r="T88" s="197"/>
      <c r="U88" s="197"/>
      <c r="V88" s="197"/>
      <c r="W88" s="198" t="s">
        <v>77</v>
      </c>
      <c r="X88" s="199" t="s">
        <v>113</v>
      </c>
      <c r="Y88" s="200"/>
      <c r="Z88" s="200"/>
      <c r="AA88" s="200"/>
      <c r="AB88" s="200"/>
      <c r="AC88" s="200"/>
      <c r="AD88" s="200"/>
      <c r="AE88" s="200"/>
      <c r="AF88" s="200"/>
      <c r="AG88" s="200"/>
      <c r="AH88" s="200"/>
      <c r="AI88" s="200"/>
      <c r="AJ88" s="200"/>
      <c r="AK88" s="201"/>
    </row>
    <row r="89" spans="1:37" s="100" customFormat="1" ht="16.100000000000001" customHeight="1" x14ac:dyDescent="0.25">
      <c r="A89" s="904"/>
      <c r="B89" s="202" t="s">
        <v>77</v>
      </c>
      <c r="C89" s="203" t="s">
        <v>95</v>
      </c>
      <c r="D89" s="203"/>
      <c r="E89" s="203"/>
      <c r="F89" s="203"/>
      <c r="G89" s="203"/>
      <c r="H89" s="203"/>
      <c r="I89" s="203"/>
      <c r="J89" s="203"/>
      <c r="K89" s="203"/>
      <c r="L89" s="203"/>
      <c r="M89" s="204" t="s">
        <v>77</v>
      </c>
      <c r="N89" s="203" t="s">
        <v>112</v>
      </c>
      <c r="O89" s="204"/>
      <c r="P89" s="3"/>
      <c r="Q89" s="203"/>
      <c r="R89" s="203"/>
      <c r="S89" s="203"/>
      <c r="T89" s="203"/>
      <c r="U89" s="203"/>
      <c r="V89" s="203"/>
      <c r="W89" s="204" t="s">
        <v>77</v>
      </c>
      <c r="X89" s="199" t="s">
        <v>116</v>
      </c>
      <c r="Y89" s="203"/>
      <c r="Z89" s="203"/>
      <c r="AA89" s="203"/>
      <c r="AB89" s="203"/>
      <c r="AC89" s="203"/>
      <c r="AD89" s="203"/>
      <c r="AE89" s="203"/>
      <c r="AF89" s="203"/>
      <c r="AG89" s="203"/>
      <c r="AH89" s="203"/>
      <c r="AI89" s="203"/>
      <c r="AJ89" s="203"/>
      <c r="AK89" s="205"/>
    </row>
    <row r="90" spans="1:37" s="100" customFormat="1" ht="16.100000000000001" customHeight="1" x14ac:dyDescent="0.25">
      <c r="A90" s="904"/>
      <c r="B90" s="202" t="s">
        <v>77</v>
      </c>
      <c r="C90" s="203" t="s">
        <v>104</v>
      </c>
      <c r="D90" s="203"/>
      <c r="E90" s="203"/>
      <c r="F90" s="203"/>
      <c r="G90" s="203"/>
      <c r="H90" s="203"/>
      <c r="I90" s="203"/>
      <c r="J90" s="203"/>
      <c r="K90" s="203"/>
      <c r="L90" s="203"/>
      <c r="M90" s="203"/>
      <c r="N90" s="203"/>
      <c r="O90" s="203"/>
      <c r="P90" s="203"/>
      <c r="Q90" s="203"/>
      <c r="R90" s="203"/>
      <c r="S90" s="203"/>
      <c r="T90" s="203"/>
      <c r="U90" s="203"/>
      <c r="V90" s="203"/>
      <c r="W90" s="204" t="s">
        <v>77</v>
      </c>
      <c r="X90" s="199" t="s">
        <v>114</v>
      </c>
      <c r="Y90" s="203"/>
      <c r="Z90" s="203"/>
      <c r="AA90" s="203"/>
      <c r="AB90" s="203"/>
      <c r="AC90" s="203"/>
      <c r="AD90" s="203"/>
      <c r="AE90" s="203"/>
      <c r="AF90" s="203"/>
      <c r="AG90" s="203"/>
      <c r="AH90" s="203"/>
      <c r="AI90" s="203"/>
      <c r="AJ90" s="203"/>
      <c r="AK90" s="205"/>
    </row>
    <row r="91" spans="1:37" s="100" customFormat="1" ht="16.100000000000001" customHeight="1" x14ac:dyDescent="0.25">
      <c r="A91" s="905"/>
      <c r="B91" s="206" t="s">
        <v>77</v>
      </c>
      <c r="C91" s="207" t="s">
        <v>79</v>
      </c>
      <c r="D91" s="207"/>
      <c r="E91" s="207"/>
      <c r="F91" s="207"/>
      <c r="G91" s="207"/>
      <c r="H91" s="207"/>
      <c r="I91" s="207"/>
      <c r="J91" s="207"/>
      <c r="K91" s="207"/>
      <c r="L91" s="207"/>
      <c r="M91" s="208" t="s">
        <v>77</v>
      </c>
      <c r="N91" s="207" t="s">
        <v>80</v>
      </c>
      <c r="O91" s="208"/>
      <c r="P91" s="209"/>
      <c r="Q91" s="207"/>
      <c r="R91" s="207"/>
      <c r="S91" s="207"/>
      <c r="T91" s="207"/>
      <c r="U91" s="207"/>
      <c r="V91" s="207"/>
      <c r="W91" s="208" t="s">
        <v>77</v>
      </c>
      <c r="X91" s="199" t="s">
        <v>115</v>
      </c>
      <c r="Y91" s="207"/>
      <c r="Z91" s="207"/>
      <c r="AA91" s="207"/>
      <c r="AB91" s="207"/>
      <c r="AC91" s="207"/>
      <c r="AD91" s="207"/>
      <c r="AE91" s="207"/>
      <c r="AF91" s="207"/>
      <c r="AG91" s="207"/>
      <c r="AH91" s="207"/>
      <c r="AI91" s="207"/>
      <c r="AJ91" s="207"/>
      <c r="AK91" s="210"/>
    </row>
    <row r="92" spans="1:37" ht="13.1" customHeight="1" x14ac:dyDescent="0.25">
      <c r="A92" s="788"/>
      <c r="B92" s="789"/>
      <c r="C92" s="776" t="s">
        <v>81</v>
      </c>
      <c r="D92" s="777"/>
      <c r="E92" s="777"/>
      <c r="F92" s="777"/>
      <c r="G92" s="777"/>
      <c r="H92" s="777"/>
      <c r="I92" s="777"/>
      <c r="J92" s="778"/>
      <c r="K92" s="776" t="s">
        <v>82</v>
      </c>
      <c r="L92" s="777"/>
      <c r="M92" s="777"/>
      <c r="N92" s="777"/>
      <c r="O92" s="777"/>
      <c r="P92" s="778"/>
      <c r="Q92" s="730" t="s">
        <v>83</v>
      </c>
      <c r="R92" s="730"/>
      <c r="S92" s="730"/>
      <c r="T92" s="730"/>
      <c r="U92" s="730" t="s">
        <v>84</v>
      </c>
      <c r="V92" s="730"/>
      <c r="W92" s="730"/>
      <c r="X92" s="730"/>
      <c r="Y92" s="730"/>
      <c r="Z92" s="730"/>
      <c r="AA92" s="731" t="s">
        <v>85</v>
      </c>
      <c r="AB92" s="731"/>
      <c r="AC92" s="731"/>
      <c r="AD92" s="731"/>
      <c r="AE92" s="731"/>
      <c r="AF92" s="731"/>
      <c r="AG92" s="731"/>
      <c r="AH92" s="731"/>
      <c r="AI92" s="731"/>
      <c r="AJ92" s="731"/>
      <c r="AK92" s="731"/>
    </row>
    <row r="93" spans="1:37" ht="42" customHeight="1" x14ac:dyDescent="0.25">
      <c r="A93" s="770" t="s">
        <v>103</v>
      </c>
      <c r="B93" s="169" t="s">
        <v>86</v>
      </c>
      <c r="C93" s="782"/>
      <c r="D93" s="782"/>
      <c r="E93" s="782"/>
      <c r="F93" s="782"/>
      <c r="G93" s="782"/>
      <c r="H93" s="782"/>
      <c r="I93" s="782"/>
      <c r="J93" s="782"/>
      <c r="K93" s="730"/>
      <c r="L93" s="730"/>
      <c r="M93" s="730"/>
      <c r="N93" s="730"/>
      <c r="O93" s="730"/>
      <c r="P93" s="730"/>
      <c r="Q93" s="772" t="s">
        <v>87</v>
      </c>
      <c r="R93" s="772"/>
      <c r="S93" s="772"/>
      <c r="T93" s="772"/>
      <c r="U93" s="773"/>
      <c r="V93" s="773"/>
      <c r="W93" s="773"/>
      <c r="X93" s="773"/>
      <c r="Y93" s="773"/>
      <c r="Z93" s="773"/>
      <c r="AA93" s="774"/>
      <c r="AB93" s="774"/>
      <c r="AC93" s="774"/>
      <c r="AD93" s="774"/>
      <c r="AE93" s="774"/>
      <c r="AF93" s="774"/>
      <c r="AG93" s="774"/>
      <c r="AH93" s="774"/>
      <c r="AI93" s="774"/>
      <c r="AJ93" s="774"/>
      <c r="AK93" s="774"/>
    </row>
    <row r="94" spans="1:37" ht="42" customHeight="1" x14ac:dyDescent="0.25">
      <c r="A94" s="771"/>
      <c r="B94" s="169" t="s">
        <v>47</v>
      </c>
      <c r="C94" s="783"/>
      <c r="D94" s="784"/>
      <c r="E94" s="784"/>
      <c r="F94" s="784"/>
      <c r="G94" s="784"/>
      <c r="H94" s="784"/>
      <c r="I94" s="784"/>
      <c r="J94" s="785"/>
      <c r="K94" s="786"/>
      <c r="L94" s="786"/>
      <c r="M94" s="786"/>
      <c r="N94" s="786"/>
      <c r="O94" s="786"/>
      <c r="P94" s="786"/>
      <c r="Q94" s="772" t="s">
        <v>87</v>
      </c>
      <c r="R94" s="772"/>
      <c r="S94" s="772"/>
      <c r="T94" s="772"/>
      <c r="U94" s="775"/>
      <c r="V94" s="775"/>
      <c r="W94" s="775"/>
      <c r="X94" s="775"/>
      <c r="Y94" s="775"/>
      <c r="Z94" s="775"/>
      <c r="AA94" s="787"/>
      <c r="AB94" s="787"/>
      <c r="AC94" s="787"/>
      <c r="AD94" s="787"/>
      <c r="AE94" s="787"/>
      <c r="AF94" s="787"/>
      <c r="AG94" s="787"/>
      <c r="AH94" s="787"/>
      <c r="AI94" s="787"/>
      <c r="AJ94" s="787"/>
      <c r="AK94" s="787"/>
    </row>
    <row r="95" spans="1:37" ht="42" customHeight="1" x14ac:dyDescent="0.25">
      <c r="A95" s="771"/>
      <c r="B95" s="169" t="s">
        <v>48</v>
      </c>
      <c r="C95" s="782"/>
      <c r="D95" s="782"/>
      <c r="E95" s="782"/>
      <c r="F95" s="782"/>
      <c r="G95" s="782"/>
      <c r="H95" s="782"/>
      <c r="I95" s="782"/>
      <c r="J95" s="782"/>
      <c r="K95" s="730"/>
      <c r="L95" s="730"/>
      <c r="M95" s="730"/>
      <c r="N95" s="730"/>
      <c r="O95" s="730"/>
      <c r="P95" s="730"/>
      <c r="Q95" s="772" t="s">
        <v>87</v>
      </c>
      <c r="R95" s="772"/>
      <c r="S95" s="772"/>
      <c r="T95" s="772"/>
      <c r="U95" s="773"/>
      <c r="V95" s="773"/>
      <c r="W95" s="773"/>
      <c r="X95" s="773"/>
      <c r="Y95" s="773"/>
      <c r="Z95" s="773"/>
      <c r="AA95" s="774"/>
      <c r="AB95" s="774"/>
      <c r="AC95" s="774"/>
      <c r="AD95" s="774"/>
      <c r="AE95" s="774"/>
      <c r="AF95" s="774"/>
      <c r="AG95" s="774"/>
      <c r="AH95" s="774"/>
      <c r="AI95" s="774"/>
      <c r="AJ95" s="774"/>
      <c r="AK95" s="774"/>
    </row>
    <row r="96" spans="1:37" s="182" customFormat="1" ht="16.100000000000001" customHeight="1" x14ac:dyDescent="0.25">
      <c r="A96" s="779" t="s">
        <v>88</v>
      </c>
      <c r="B96" s="780"/>
      <c r="C96" s="780"/>
      <c r="D96" s="780"/>
      <c r="E96" s="780"/>
      <c r="F96" s="780"/>
      <c r="G96" s="780"/>
      <c r="H96" s="780"/>
      <c r="I96" s="780"/>
      <c r="J96" s="780"/>
      <c r="K96" s="780"/>
      <c r="L96" s="780"/>
      <c r="M96" s="780"/>
      <c r="N96" s="780"/>
      <c r="O96" s="780"/>
      <c r="P96" s="780"/>
      <c r="Q96" s="780"/>
      <c r="R96" s="780"/>
      <c r="S96" s="780"/>
      <c r="T96" s="780"/>
      <c r="U96" s="780"/>
      <c r="V96" s="780"/>
      <c r="W96" s="780"/>
      <c r="X96" s="780"/>
      <c r="Y96" s="780" t="s">
        <v>89</v>
      </c>
      <c r="Z96" s="780"/>
      <c r="AA96" s="780"/>
      <c r="AB96" s="780"/>
      <c r="AC96" s="780"/>
      <c r="AD96" s="780"/>
      <c r="AE96" s="780"/>
      <c r="AF96" s="780"/>
      <c r="AG96" s="780"/>
      <c r="AH96" s="780"/>
      <c r="AI96" s="780"/>
      <c r="AJ96" s="780"/>
      <c r="AK96" s="781"/>
    </row>
    <row r="97" spans="1:39" ht="12" customHeight="1" x14ac:dyDescent="0.25">
      <c r="A97" s="89"/>
      <c r="B97" s="57"/>
      <c r="C97" s="57"/>
      <c r="D97" s="57"/>
      <c r="E97" s="57"/>
      <c r="F97" s="57"/>
      <c r="G97" s="57"/>
      <c r="H97" s="57"/>
      <c r="I97" s="57"/>
      <c r="J97" s="57"/>
      <c r="K97" s="57"/>
      <c r="L97" s="57"/>
      <c r="M97" s="57"/>
      <c r="N97" s="57"/>
      <c r="O97" s="57"/>
      <c r="P97" s="57"/>
      <c r="Q97" s="57"/>
      <c r="R97" s="90"/>
      <c r="S97" s="90"/>
      <c r="T97" s="90"/>
      <c r="U97" s="90"/>
      <c r="V97" s="90"/>
      <c r="W97" s="90"/>
      <c r="X97" s="90"/>
      <c r="Y97" s="59"/>
      <c r="Z97" s="59"/>
      <c r="AA97" s="59"/>
      <c r="AB97" s="59"/>
      <c r="AC97" s="59"/>
      <c r="AD97" s="59"/>
      <c r="AE97" s="59"/>
      <c r="AF97" s="59"/>
      <c r="AG97" s="58"/>
      <c r="AH97" s="767" t="s">
        <v>90</v>
      </c>
      <c r="AI97" s="767"/>
      <c r="AJ97" s="58"/>
      <c r="AK97" s="91"/>
    </row>
    <row r="98" spans="1:39" ht="12" customHeight="1" x14ac:dyDescent="0.25">
      <c r="A98" s="89"/>
      <c r="B98" s="57"/>
      <c r="C98" s="57"/>
      <c r="D98" s="57"/>
      <c r="E98" s="57"/>
      <c r="F98" s="57"/>
      <c r="G98" s="57"/>
      <c r="H98" s="57"/>
      <c r="I98" s="57"/>
      <c r="J98" s="57"/>
      <c r="K98" s="57"/>
      <c r="L98" s="57"/>
      <c r="M98" s="57"/>
      <c r="N98" s="57"/>
      <c r="O98" s="57"/>
      <c r="P98" s="769" t="s">
        <v>91</v>
      </c>
      <c r="Q98" s="769"/>
      <c r="R98" s="769"/>
      <c r="S98" s="769"/>
      <c r="T98" s="769"/>
      <c r="U98" s="769"/>
      <c r="V98" s="769"/>
      <c r="W98" s="92"/>
      <c r="X98" s="92"/>
      <c r="Y98" s="92"/>
      <c r="Z98" s="92"/>
      <c r="AA98" s="92"/>
      <c r="AB98" s="92"/>
      <c r="AC98" s="92"/>
      <c r="AD98" s="92"/>
      <c r="AE98" s="92"/>
      <c r="AF98" s="92"/>
      <c r="AG98" s="92"/>
      <c r="AH98" s="768"/>
      <c r="AI98" s="768"/>
      <c r="AJ98" s="92"/>
      <c r="AK98" s="91"/>
    </row>
    <row r="99" spans="1:39" ht="5.25" customHeight="1" x14ac:dyDescent="0.25">
      <c r="A99" s="93"/>
      <c r="B99" s="94"/>
      <c r="C99" s="94"/>
      <c r="D99" s="94"/>
      <c r="E99" s="94"/>
      <c r="F99" s="94"/>
      <c r="G99" s="94"/>
      <c r="H99" s="94"/>
      <c r="I99" s="94"/>
      <c r="J99" s="94"/>
      <c r="K99" s="94"/>
      <c r="L99" s="94"/>
      <c r="M99" s="94"/>
      <c r="N99" s="94"/>
      <c r="O99" s="94"/>
      <c r="P99" s="94"/>
      <c r="Q99" s="94"/>
      <c r="R99" s="95"/>
      <c r="S99" s="95"/>
      <c r="T99" s="95"/>
      <c r="U99" s="95"/>
      <c r="V99" s="95"/>
      <c r="W99" s="95"/>
      <c r="X99" s="95"/>
      <c r="Y99" s="95"/>
      <c r="Z99" s="95"/>
      <c r="AA99" s="95"/>
      <c r="AB99" s="95"/>
      <c r="AC99" s="95"/>
      <c r="AD99" s="95"/>
      <c r="AE99" s="95"/>
      <c r="AF99" s="95"/>
      <c r="AG99" s="95"/>
      <c r="AH99" s="95"/>
      <c r="AI99" s="95"/>
      <c r="AJ99" s="95"/>
      <c r="AK99" s="96"/>
    </row>
    <row r="100" spans="1:39" ht="5.25" customHeight="1" x14ac:dyDescent="0.25"/>
    <row r="101" spans="1:39" ht="49.5" customHeight="1" x14ac:dyDescent="0.25"/>
    <row r="102" spans="1:39" ht="13.75" thickBot="1" x14ac:dyDescent="0.3">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L102" s="180" t="s">
        <v>350</v>
      </c>
    </row>
    <row r="103" spans="1:39" x14ac:dyDescent="0.25">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c r="AA103" s="183"/>
      <c r="AB103" s="183"/>
      <c r="AC103" s="183"/>
      <c r="AD103" s="183"/>
      <c r="AE103" s="183"/>
      <c r="AF103" s="183"/>
      <c r="AG103" s="183"/>
      <c r="AH103" s="183"/>
      <c r="AI103" s="183"/>
      <c r="AJ103" s="183"/>
      <c r="AL103" s="184" t="s">
        <v>305</v>
      </c>
      <c r="AM103" s="185" t="s">
        <v>346</v>
      </c>
    </row>
    <row r="104" spans="1:39" x14ac:dyDescent="0.25">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c r="AA104" s="183"/>
      <c r="AB104" s="183"/>
      <c r="AC104" s="183"/>
      <c r="AD104" s="183"/>
      <c r="AE104" s="183"/>
      <c r="AF104" s="183"/>
      <c r="AG104" s="183"/>
      <c r="AH104" s="183"/>
      <c r="AI104" s="183"/>
      <c r="AJ104" s="183"/>
      <c r="AL104" s="186" t="s">
        <v>306</v>
      </c>
      <c r="AM104" s="187" t="s">
        <v>346</v>
      </c>
    </row>
    <row r="105" spans="1:39" x14ac:dyDescent="0.2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183"/>
      <c r="AB105" s="183"/>
      <c r="AC105" s="183"/>
      <c r="AD105" s="183"/>
      <c r="AE105" s="183"/>
      <c r="AF105" s="183"/>
      <c r="AG105" s="183"/>
      <c r="AH105" s="183"/>
      <c r="AI105" s="183"/>
      <c r="AJ105" s="183"/>
      <c r="AL105" s="186" t="s">
        <v>307</v>
      </c>
      <c r="AM105" s="187" t="s">
        <v>346</v>
      </c>
    </row>
    <row r="106" spans="1:39" x14ac:dyDescent="0.25">
      <c r="AL106" s="186" t="s">
        <v>308</v>
      </c>
      <c r="AM106" s="187" t="s">
        <v>346</v>
      </c>
    </row>
    <row r="107" spans="1:39" x14ac:dyDescent="0.25">
      <c r="AL107" s="186" t="s">
        <v>344</v>
      </c>
      <c r="AM107" s="187" t="s">
        <v>347</v>
      </c>
    </row>
    <row r="108" spans="1:39" x14ac:dyDescent="0.25">
      <c r="AL108" s="211" t="s">
        <v>360</v>
      </c>
      <c r="AM108" s="187" t="s">
        <v>349</v>
      </c>
    </row>
    <row r="109" spans="1:39" x14ac:dyDescent="0.25">
      <c r="AL109" s="186" t="s">
        <v>345</v>
      </c>
      <c r="AM109" s="187" t="s">
        <v>347</v>
      </c>
    </row>
    <row r="110" spans="1:39" x14ac:dyDescent="0.25">
      <c r="AL110" s="186" t="s">
        <v>348</v>
      </c>
      <c r="AM110" s="187" t="s">
        <v>349</v>
      </c>
    </row>
    <row r="111" spans="1:39" x14ac:dyDescent="0.25">
      <c r="AL111" s="186" t="s">
        <v>309</v>
      </c>
      <c r="AM111" s="187" t="s">
        <v>349</v>
      </c>
    </row>
    <row r="112" spans="1:39" x14ac:dyDescent="0.25">
      <c r="AL112" s="186" t="s">
        <v>310</v>
      </c>
      <c r="AM112" s="187" t="s">
        <v>349</v>
      </c>
    </row>
    <row r="113" spans="38:39" x14ac:dyDescent="0.25">
      <c r="AL113" s="188" t="s">
        <v>358</v>
      </c>
      <c r="AM113" s="189" t="s">
        <v>359</v>
      </c>
    </row>
    <row r="114" spans="38:39" ht="13.75" thickBot="1" x14ac:dyDescent="0.3">
      <c r="AL114" s="190" t="s">
        <v>311</v>
      </c>
      <c r="AM114" s="191" t="s">
        <v>349</v>
      </c>
    </row>
  </sheetData>
  <sheetProtection formatCells="0" selectLockedCells="1" selectUnlockedCells="1"/>
  <mergeCells count="179">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B30:B34"/>
    <mergeCell ref="B35:B39"/>
    <mergeCell ref="B40:B44"/>
    <mergeCell ref="C30:AK34"/>
    <mergeCell ref="C35:AK39"/>
    <mergeCell ref="C40:AK44"/>
    <mergeCell ref="C29:AK29"/>
    <mergeCell ref="D26:H26"/>
    <mergeCell ref="D27:H27"/>
    <mergeCell ref="Q26:AA27"/>
    <mergeCell ref="I26:P26"/>
    <mergeCell ref="I27:P27"/>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I20:P21"/>
    <mergeCell ref="A17:A27"/>
    <mergeCell ref="S17:AK17"/>
    <mergeCell ref="B22:B23"/>
    <mergeCell ref="AB22:AK22"/>
    <mergeCell ref="AB23:AK23"/>
    <mergeCell ref="S18:AA18"/>
    <mergeCell ref="AC18:AK18"/>
    <mergeCell ref="I22:P22"/>
    <mergeCell ref="I23:P23"/>
    <mergeCell ref="I24:P24"/>
    <mergeCell ref="I25:P25"/>
    <mergeCell ref="AA9:AC9"/>
    <mergeCell ref="AD9:AJ9"/>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s>
  <phoneticPr fontId="20"/>
  <dataValidations count="1">
    <dataValidation type="list" allowBlank="1" showInputMessage="1" showErrorMessage="1" sqref="O76:P77 V71 AC71 O73:P73 G75:G79 R73 L69:L70 O69:O70 O71:P71 O78 B68 R69:R71 G67:G68" xr:uid="{00000000-0002-0000-0100-000000000000}">
      <formula1>"□,☑"</formula1>
    </dataValidation>
  </dataValidations>
  <pageMargins left="0.78740157480314965" right="0" top="0.35433070866141736" bottom="0.31496062992125984" header="0.11811023622047245" footer="0.11811023622047245"/>
  <pageSetup paperSize="9" scale="88" fitToHeight="2" orientation="portrait" r:id="rId1"/>
  <headerFooter>
    <oddHeader>&amp;R別紙１</oddHeader>
  </headerFooter>
  <rowBreaks count="1" manualBreakCount="1">
    <brk id="53" max="36"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X25"/>
  <sheetViews>
    <sheetView workbookViewId="0"/>
  </sheetViews>
  <sheetFormatPr defaultColWidth="3.69140625" defaultRowHeight="27" customHeight="1" x14ac:dyDescent="0.25"/>
  <cols>
    <col min="1" max="1" width="1.84375" style="124" customWidth="1"/>
    <col min="2" max="3" width="3.69140625" style="124" customWidth="1"/>
    <col min="4" max="6" width="7.4609375" style="124" customWidth="1"/>
    <col min="7" max="8" width="3.69140625" style="124" customWidth="1"/>
    <col min="9" max="10" width="7.4609375" style="124" customWidth="1"/>
    <col min="11" max="11" width="3.69140625" style="124" customWidth="1"/>
    <col min="12" max="12" width="5.61328125" style="124" customWidth="1"/>
    <col min="13" max="14" width="3.69140625" style="124" customWidth="1"/>
    <col min="15" max="15" width="16.84375" style="124" customWidth="1"/>
    <col min="16" max="17" width="3.69140625" style="124" customWidth="1"/>
    <col min="18" max="18" width="11.69140625" style="124" customWidth="1"/>
    <col min="19" max="19" width="4.69140625" style="124" customWidth="1"/>
    <col min="20" max="20" width="3.3828125" style="124" customWidth="1"/>
    <col min="21" max="21" width="4.15234375" style="124" customWidth="1"/>
    <col min="22" max="22" width="3.4609375" style="124" customWidth="1"/>
    <col min="23" max="23" width="5.84375" style="124" customWidth="1"/>
    <col min="24" max="24" width="1.84375" style="124" customWidth="1"/>
    <col min="25" max="256" width="3.69140625" style="124"/>
    <col min="257" max="257" width="1.84375" style="124" customWidth="1"/>
    <col min="258" max="259" width="3.69140625" style="124" customWidth="1"/>
    <col min="260" max="262" width="7.4609375" style="124" customWidth="1"/>
    <col min="263" max="264" width="3.69140625" style="124" customWidth="1"/>
    <col min="265" max="266" width="7.4609375" style="124" customWidth="1"/>
    <col min="267" max="267" width="3.69140625" style="124" customWidth="1"/>
    <col min="268" max="268" width="5.61328125" style="124" customWidth="1"/>
    <col min="269" max="270" width="3.69140625" style="124" customWidth="1"/>
    <col min="271" max="271" width="16.84375" style="124" customWidth="1"/>
    <col min="272" max="273" width="3.69140625" style="124" customWidth="1"/>
    <col min="274" max="274" width="11.69140625" style="124" customWidth="1"/>
    <col min="275" max="275" width="4.69140625" style="124" customWidth="1"/>
    <col min="276" max="276" width="3.3828125" style="124" customWidth="1"/>
    <col min="277" max="277" width="4.15234375" style="124" customWidth="1"/>
    <col min="278" max="278" width="3.4609375" style="124" customWidth="1"/>
    <col min="279" max="279" width="5.84375" style="124" customWidth="1"/>
    <col min="280" max="280" width="1.84375" style="124" customWidth="1"/>
    <col min="281" max="512" width="3.69140625" style="124"/>
    <col min="513" max="513" width="1.84375" style="124" customWidth="1"/>
    <col min="514" max="515" width="3.69140625" style="124" customWidth="1"/>
    <col min="516" max="518" width="7.4609375" style="124" customWidth="1"/>
    <col min="519" max="520" width="3.69140625" style="124" customWidth="1"/>
    <col min="521" max="522" width="7.4609375" style="124" customWidth="1"/>
    <col min="523" max="523" width="3.69140625" style="124" customWidth="1"/>
    <col min="524" max="524" width="5.61328125" style="124" customWidth="1"/>
    <col min="525" max="526" width="3.69140625" style="124" customWidth="1"/>
    <col min="527" max="527" width="16.84375" style="124" customWidth="1"/>
    <col min="528" max="529" width="3.69140625" style="124" customWidth="1"/>
    <col min="530" max="530" width="11.69140625" style="124" customWidth="1"/>
    <col min="531" max="531" width="4.69140625" style="124" customWidth="1"/>
    <col min="532" max="532" width="3.3828125" style="124" customWidth="1"/>
    <col min="533" max="533" width="4.15234375" style="124" customWidth="1"/>
    <col min="534" max="534" width="3.4609375" style="124" customWidth="1"/>
    <col min="535" max="535" width="5.84375" style="124" customWidth="1"/>
    <col min="536" max="536" width="1.84375" style="124" customWidth="1"/>
    <col min="537" max="768" width="3.69140625" style="124"/>
    <col min="769" max="769" width="1.84375" style="124" customWidth="1"/>
    <col min="770" max="771" width="3.69140625" style="124" customWidth="1"/>
    <col min="772" max="774" width="7.4609375" style="124" customWidth="1"/>
    <col min="775" max="776" width="3.69140625" style="124" customWidth="1"/>
    <col min="777" max="778" width="7.4609375" style="124" customWidth="1"/>
    <col min="779" max="779" width="3.69140625" style="124" customWidth="1"/>
    <col min="780" max="780" width="5.61328125" style="124" customWidth="1"/>
    <col min="781" max="782" width="3.69140625" style="124" customWidth="1"/>
    <col min="783" max="783" width="16.84375" style="124" customWidth="1"/>
    <col min="784" max="785" width="3.69140625" style="124" customWidth="1"/>
    <col min="786" max="786" width="11.69140625" style="124" customWidth="1"/>
    <col min="787" max="787" width="4.69140625" style="124" customWidth="1"/>
    <col min="788" max="788" width="3.3828125" style="124" customWidth="1"/>
    <col min="789" max="789" width="4.15234375" style="124" customWidth="1"/>
    <col min="790" max="790" width="3.4609375" style="124" customWidth="1"/>
    <col min="791" max="791" width="5.84375" style="124" customWidth="1"/>
    <col min="792" max="792" width="1.84375" style="124" customWidth="1"/>
    <col min="793" max="1024" width="3.69140625" style="124"/>
    <col min="1025" max="1025" width="1.84375" style="124" customWidth="1"/>
    <col min="1026" max="1027" width="3.69140625" style="124" customWidth="1"/>
    <col min="1028" max="1030" width="7.4609375" style="124" customWidth="1"/>
    <col min="1031" max="1032" width="3.69140625" style="124" customWidth="1"/>
    <col min="1033" max="1034" width="7.4609375" style="124" customWidth="1"/>
    <col min="1035" max="1035" width="3.69140625" style="124" customWidth="1"/>
    <col min="1036" max="1036" width="5.61328125" style="124" customWidth="1"/>
    <col min="1037" max="1038" width="3.69140625" style="124" customWidth="1"/>
    <col min="1039" max="1039" width="16.84375" style="124" customWidth="1"/>
    <col min="1040" max="1041" width="3.69140625" style="124" customWidth="1"/>
    <col min="1042" max="1042" width="11.69140625" style="124" customWidth="1"/>
    <col min="1043" max="1043" width="4.69140625" style="124" customWidth="1"/>
    <col min="1044" max="1044" width="3.3828125" style="124" customWidth="1"/>
    <col min="1045" max="1045" width="4.15234375" style="124" customWidth="1"/>
    <col min="1046" max="1046" width="3.4609375" style="124" customWidth="1"/>
    <col min="1047" max="1047" width="5.84375" style="124" customWidth="1"/>
    <col min="1048" max="1048" width="1.84375" style="124" customWidth="1"/>
    <col min="1049" max="1280" width="3.69140625" style="124"/>
    <col min="1281" max="1281" width="1.84375" style="124" customWidth="1"/>
    <col min="1282" max="1283" width="3.69140625" style="124" customWidth="1"/>
    <col min="1284" max="1286" width="7.4609375" style="124" customWidth="1"/>
    <col min="1287" max="1288" width="3.69140625" style="124" customWidth="1"/>
    <col min="1289" max="1290" width="7.4609375" style="124" customWidth="1"/>
    <col min="1291" max="1291" width="3.69140625" style="124" customWidth="1"/>
    <col min="1292" max="1292" width="5.61328125" style="124" customWidth="1"/>
    <col min="1293" max="1294" width="3.69140625" style="124" customWidth="1"/>
    <col min="1295" max="1295" width="16.84375" style="124" customWidth="1"/>
    <col min="1296" max="1297" width="3.69140625" style="124" customWidth="1"/>
    <col min="1298" max="1298" width="11.69140625" style="124" customWidth="1"/>
    <col min="1299" max="1299" width="4.69140625" style="124" customWidth="1"/>
    <col min="1300" max="1300" width="3.3828125" style="124" customWidth="1"/>
    <col min="1301" max="1301" width="4.15234375" style="124" customWidth="1"/>
    <col min="1302" max="1302" width="3.4609375" style="124" customWidth="1"/>
    <col min="1303" max="1303" width="5.84375" style="124" customWidth="1"/>
    <col min="1304" max="1304" width="1.84375" style="124" customWidth="1"/>
    <col min="1305" max="1536" width="3.69140625" style="124"/>
    <col min="1537" max="1537" width="1.84375" style="124" customWidth="1"/>
    <col min="1538" max="1539" width="3.69140625" style="124" customWidth="1"/>
    <col min="1540" max="1542" width="7.4609375" style="124" customWidth="1"/>
    <col min="1543" max="1544" width="3.69140625" style="124" customWidth="1"/>
    <col min="1545" max="1546" width="7.4609375" style="124" customWidth="1"/>
    <col min="1547" max="1547" width="3.69140625" style="124" customWidth="1"/>
    <col min="1548" max="1548" width="5.61328125" style="124" customWidth="1"/>
    <col min="1549" max="1550" width="3.69140625" style="124" customWidth="1"/>
    <col min="1551" max="1551" width="16.84375" style="124" customWidth="1"/>
    <col min="1552" max="1553" width="3.69140625" style="124" customWidth="1"/>
    <col min="1554" max="1554" width="11.69140625" style="124" customWidth="1"/>
    <col min="1555" max="1555" width="4.69140625" style="124" customWidth="1"/>
    <col min="1556" max="1556" width="3.3828125" style="124" customWidth="1"/>
    <col min="1557" max="1557" width="4.15234375" style="124" customWidth="1"/>
    <col min="1558" max="1558" width="3.4609375" style="124" customWidth="1"/>
    <col min="1559" max="1559" width="5.84375" style="124" customWidth="1"/>
    <col min="1560" max="1560" width="1.84375" style="124" customWidth="1"/>
    <col min="1561" max="1792" width="3.69140625" style="124"/>
    <col min="1793" max="1793" width="1.84375" style="124" customWidth="1"/>
    <col min="1794" max="1795" width="3.69140625" style="124" customWidth="1"/>
    <col min="1796" max="1798" width="7.4609375" style="124" customWidth="1"/>
    <col min="1799" max="1800" width="3.69140625" style="124" customWidth="1"/>
    <col min="1801" max="1802" width="7.4609375" style="124" customWidth="1"/>
    <col min="1803" max="1803" width="3.69140625" style="124" customWidth="1"/>
    <col min="1804" max="1804" width="5.61328125" style="124" customWidth="1"/>
    <col min="1805" max="1806" width="3.69140625" style="124" customWidth="1"/>
    <col min="1807" max="1807" width="16.84375" style="124" customWidth="1"/>
    <col min="1808" max="1809" width="3.69140625" style="124" customWidth="1"/>
    <col min="1810" max="1810" width="11.69140625" style="124" customWidth="1"/>
    <col min="1811" max="1811" width="4.69140625" style="124" customWidth="1"/>
    <col min="1812" max="1812" width="3.3828125" style="124" customWidth="1"/>
    <col min="1813" max="1813" width="4.15234375" style="124" customWidth="1"/>
    <col min="1814" max="1814" width="3.4609375" style="124" customWidth="1"/>
    <col min="1815" max="1815" width="5.84375" style="124" customWidth="1"/>
    <col min="1816" max="1816" width="1.84375" style="124" customWidth="1"/>
    <col min="1817" max="2048" width="3.69140625" style="124"/>
    <col min="2049" max="2049" width="1.84375" style="124" customWidth="1"/>
    <col min="2050" max="2051" width="3.69140625" style="124" customWidth="1"/>
    <col min="2052" max="2054" width="7.4609375" style="124" customWidth="1"/>
    <col min="2055" max="2056" width="3.69140625" style="124" customWidth="1"/>
    <col min="2057" max="2058" width="7.4609375" style="124" customWidth="1"/>
    <col min="2059" max="2059" width="3.69140625" style="124" customWidth="1"/>
    <col min="2060" max="2060" width="5.61328125" style="124" customWidth="1"/>
    <col min="2061" max="2062" width="3.69140625" style="124" customWidth="1"/>
    <col min="2063" max="2063" width="16.84375" style="124" customWidth="1"/>
    <col min="2064" max="2065" width="3.69140625" style="124" customWidth="1"/>
    <col min="2066" max="2066" width="11.69140625" style="124" customWidth="1"/>
    <col min="2067" max="2067" width="4.69140625" style="124" customWidth="1"/>
    <col min="2068" max="2068" width="3.3828125" style="124" customWidth="1"/>
    <col min="2069" max="2069" width="4.15234375" style="124" customWidth="1"/>
    <col min="2070" max="2070" width="3.4609375" style="124" customWidth="1"/>
    <col min="2071" max="2071" width="5.84375" style="124" customWidth="1"/>
    <col min="2072" max="2072" width="1.84375" style="124" customWidth="1"/>
    <col min="2073" max="2304" width="3.69140625" style="124"/>
    <col min="2305" max="2305" width="1.84375" style="124" customWidth="1"/>
    <col min="2306" max="2307" width="3.69140625" style="124" customWidth="1"/>
    <col min="2308" max="2310" width="7.4609375" style="124" customWidth="1"/>
    <col min="2311" max="2312" width="3.69140625" style="124" customWidth="1"/>
    <col min="2313" max="2314" width="7.4609375" style="124" customWidth="1"/>
    <col min="2315" max="2315" width="3.69140625" style="124" customWidth="1"/>
    <col min="2316" max="2316" width="5.61328125" style="124" customWidth="1"/>
    <col min="2317" max="2318" width="3.69140625" style="124" customWidth="1"/>
    <col min="2319" max="2319" width="16.84375" style="124" customWidth="1"/>
    <col min="2320" max="2321" width="3.69140625" style="124" customWidth="1"/>
    <col min="2322" max="2322" width="11.69140625" style="124" customWidth="1"/>
    <col min="2323" max="2323" width="4.69140625" style="124" customWidth="1"/>
    <col min="2324" max="2324" width="3.3828125" style="124" customWidth="1"/>
    <col min="2325" max="2325" width="4.15234375" style="124" customWidth="1"/>
    <col min="2326" max="2326" width="3.4609375" style="124" customWidth="1"/>
    <col min="2327" max="2327" width="5.84375" style="124" customWidth="1"/>
    <col min="2328" max="2328" width="1.84375" style="124" customWidth="1"/>
    <col min="2329" max="2560" width="3.69140625" style="124"/>
    <col min="2561" max="2561" width="1.84375" style="124" customWidth="1"/>
    <col min="2562" max="2563" width="3.69140625" style="124" customWidth="1"/>
    <col min="2564" max="2566" width="7.4609375" style="124" customWidth="1"/>
    <col min="2567" max="2568" width="3.69140625" style="124" customWidth="1"/>
    <col min="2569" max="2570" width="7.4609375" style="124" customWidth="1"/>
    <col min="2571" max="2571" width="3.69140625" style="124" customWidth="1"/>
    <col min="2572" max="2572" width="5.61328125" style="124" customWidth="1"/>
    <col min="2573" max="2574" width="3.69140625" style="124" customWidth="1"/>
    <col min="2575" max="2575" width="16.84375" style="124" customWidth="1"/>
    <col min="2576" max="2577" width="3.69140625" style="124" customWidth="1"/>
    <col min="2578" max="2578" width="11.69140625" style="124" customWidth="1"/>
    <col min="2579" max="2579" width="4.69140625" style="124" customWidth="1"/>
    <col min="2580" max="2580" width="3.3828125" style="124" customWidth="1"/>
    <col min="2581" max="2581" width="4.15234375" style="124" customWidth="1"/>
    <col min="2582" max="2582" width="3.4609375" style="124" customWidth="1"/>
    <col min="2583" max="2583" width="5.84375" style="124" customWidth="1"/>
    <col min="2584" max="2584" width="1.84375" style="124" customWidth="1"/>
    <col min="2585" max="2816" width="3.69140625" style="124"/>
    <col min="2817" max="2817" width="1.84375" style="124" customWidth="1"/>
    <col min="2818" max="2819" width="3.69140625" style="124" customWidth="1"/>
    <col min="2820" max="2822" width="7.4609375" style="124" customWidth="1"/>
    <col min="2823" max="2824" width="3.69140625" style="124" customWidth="1"/>
    <col min="2825" max="2826" width="7.4609375" style="124" customWidth="1"/>
    <col min="2827" max="2827" width="3.69140625" style="124" customWidth="1"/>
    <col min="2828" max="2828" width="5.61328125" style="124" customWidth="1"/>
    <col min="2829" max="2830" width="3.69140625" style="124" customWidth="1"/>
    <col min="2831" max="2831" width="16.84375" style="124" customWidth="1"/>
    <col min="2832" max="2833" width="3.69140625" style="124" customWidth="1"/>
    <col min="2834" max="2834" width="11.69140625" style="124" customWidth="1"/>
    <col min="2835" max="2835" width="4.69140625" style="124" customWidth="1"/>
    <col min="2836" max="2836" width="3.3828125" style="124" customWidth="1"/>
    <col min="2837" max="2837" width="4.15234375" style="124" customWidth="1"/>
    <col min="2838" max="2838" width="3.4609375" style="124" customWidth="1"/>
    <col min="2839" max="2839" width="5.84375" style="124" customWidth="1"/>
    <col min="2840" max="2840" width="1.84375" style="124" customWidth="1"/>
    <col min="2841" max="3072" width="3.69140625" style="124"/>
    <col min="3073" max="3073" width="1.84375" style="124" customWidth="1"/>
    <col min="3074" max="3075" width="3.69140625" style="124" customWidth="1"/>
    <col min="3076" max="3078" width="7.4609375" style="124" customWidth="1"/>
    <col min="3079" max="3080" width="3.69140625" style="124" customWidth="1"/>
    <col min="3081" max="3082" width="7.4609375" style="124" customWidth="1"/>
    <col min="3083" max="3083" width="3.69140625" style="124" customWidth="1"/>
    <col min="3084" max="3084" width="5.61328125" style="124" customWidth="1"/>
    <col min="3085" max="3086" width="3.69140625" style="124" customWidth="1"/>
    <col min="3087" max="3087" width="16.84375" style="124" customWidth="1"/>
    <col min="3088" max="3089" width="3.69140625" style="124" customWidth="1"/>
    <col min="3090" max="3090" width="11.69140625" style="124" customWidth="1"/>
    <col min="3091" max="3091" width="4.69140625" style="124" customWidth="1"/>
    <col min="3092" max="3092" width="3.3828125" style="124" customWidth="1"/>
    <col min="3093" max="3093" width="4.15234375" style="124" customWidth="1"/>
    <col min="3094" max="3094" width="3.4609375" style="124" customWidth="1"/>
    <col min="3095" max="3095" width="5.84375" style="124" customWidth="1"/>
    <col min="3096" max="3096" width="1.84375" style="124" customWidth="1"/>
    <col min="3097" max="3328" width="3.69140625" style="124"/>
    <col min="3329" max="3329" width="1.84375" style="124" customWidth="1"/>
    <col min="3330" max="3331" width="3.69140625" style="124" customWidth="1"/>
    <col min="3332" max="3334" width="7.4609375" style="124" customWidth="1"/>
    <col min="3335" max="3336" width="3.69140625" style="124" customWidth="1"/>
    <col min="3337" max="3338" width="7.4609375" style="124" customWidth="1"/>
    <col min="3339" max="3339" width="3.69140625" style="124" customWidth="1"/>
    <col min="3340" max="3340" width="5.61328125" style="124" customWidth="1"/>
    <col min="3341" max="3342" width="3.69140625" style="124" customWidth="1"/>
    <col min="3343" max="3343" width="16.84375" style="124" customWidth="1"/>
    <col min="3344" max="3345" width="3.69140625" style="124" customWidth="1"/>
    <col min="3346" max="3346" width="11.69140625" style="124" customWidth="1"/>
    <col min="3347" max="3347" width="4.69140625" style="124" customWidth="1"/>
    <col min="3348" max="3348" width="3.3828125" style="124" customWidth="1"/>
    <col min="3349" max="3349" width="4.15234375" style="124" customWidth="1"/>
    <col min="3350" max="3350" width="3.4609375" style="124" customWidth="1"/>
    <col min="3351" max="3351" width="5.84375" style="124" customWidth="1"/>
    <col min="3352" max="3352" width="1.84375" style="124" customWidth="1"/>
    <col min="3353" max="3584" width="3.69140625" style="124"/>
    <col min="3585" max="3585" width="1.84375" style="124" customWidth="1"/>
    <col min="3586" max="3587" width="3.69140625" style="124" customWidth="1"/>
    <col min="3588" max="3590" width="7.4609375" style="124" customWidth="1"/>
    <col min="3591" max="3592" width="3.69140625" style="124" customWidth="1"/>
    <col min="3593" max="3594" width="7.4609375" style="124" customWidth="1"/>
    <col min="3595" max="3595" width="3.69140625" style="124" customWidth="1"/>
    <col min="3596" max="3596" width="5.61328125" style="124" customWidth="1"/>
    <col min="3597" max="3598" width="3.69140625" style="124" customWidth="1"/>
    <col min="3599" max="3599" width="16.84375" style="124" customWidth="1"/>
    <col min="3600" max="3601" width="3.69140625" style="124" customWidth="1"/>
    <col min="3602" max="3602" width="11.69140625" style="124" customWidth="1"/>
    <col min="3603" max="3603" width="4.69140625" style="124" customWidth="1"/>
    <col min="3604" max="3604" width="3.3828125" style="124" customWidth="1"/>
    <col min="3605" max="3605" width="4.15234375" style="124" customWidth="1"/>
    <col min="3606" max="3606" width="3.4609375" style="124" customWidth="1"/>
    <col min="3607" max="3607" width="5.84375" style="124" customWidth="1"/>
    <col min="3608" max="3608" width="1.84375" style="124" customWidth="1"/>
    <col min="3609" max="3840" width="3.69140625" style="124"/>
    <col min="3841" max="3841" width="1.84375" style="124" customWidth="1"/>
    <col min="3842" max="3843" width="3.69140625" style="124" customWidth="1"/>
    <col min="3844" max="3846" width="7.4609375" style="124" customWidth="1"/>
    <col min="3847" max="3848" width="3.69140625" style="124" customWidth="1"/>
    <col min="3849" max="3850" width="7.4609375" style="124" customWidth="1"/>
    <col min="3851" max="3851" width="3.69140625" style="124" customWidth="1"/>
    <col min="3852" max="3852" width="5.61328125" style="124" customWidth="1"/>
    <col min="3853" max="3854" width="3.69140625" style="124" customWidth="1"/>
    <col min="3855" max="3855" width="16.84375" style="124" customWidth="1"/>
    <col min="3856" max="3857" width="3.69140625" style="124" customWidth="1"/>
    <col min="3858" max="3858" width="11.69140625" style="124" customWidth="1"/>
    <col min="3859" max="3859" width="4.69140625" style="124" customWidth="1"/>
    <col min="3860" max="3860" width="3.3828125" style="124" customWidth="1"/>
    <col min="3861" max="3861" width="4.15234375" style="124" customWidth="1"/>
    <col min="3862" max="3862" width="3.4609375" style="124" customWidth="1"/>
    <col min="3863" max="3863" width="5.84375" style="124" customWidth="1"/>
    <col min="3864" max="3864" width="1.84375" style="124" customWidth="1"/>
    <col min="3865" max="4096" width="3.69140625" style="124"/>
    <col min="4097" max="4097" width="1.84375" style="124" customWidth="1"/>
    <col min="4098" max="4099" width="3.69140625" style="124" customWidth="1"/>
    <col min="4100" max="4102" width="7.4609375" style="124" customWidth="1"/>
    <col min="4103" max="4104" width="3.69140625" style="124" customWidth="1"/>
    <col min="4105" max="4106" width="7.4609375" style="124" customWidth="1"/>
    <col min="4107" max="4107" width="3.69140625" style="124" customWidth="1"/>
    <col min="4108" max="4108" width="5.61328125" style="124" customWidth="1"/>
    <col min="4109" max="4110" width="3.69140625" style="124" customWidth="1"/>
    <col min="4111" max="4111" width="16.84375" style="124" customWidth="1"/>
    <col min="4112" max="4113" width="3.69140625" style="124" customWidth="1"/>
    <col min="4114" max="4114" width="11.69140625" style="124" customWidth="1"/>
    <col min="4115" max="4115" width="4.69140625" style="124" customWidth="1"/>
    <col min="4116" max="4116" width="3.3828125" style="124" customWidth="1"/>
    <col min="4117" max="4117" width="4.15234375" style="124" customWidth="1"/>
    <col min="4118" max="4118" width="3.4609375" style="124" customWidth="1"/>
    <col min="4119" max="4119" width="5.84375" style="124" customWidth="1"/>
    <col min="4120" max="4120" width="1.84375" style="124" customWidth="1"/>
    <col min="4121" max="4352" width="3.69140625" style="124"/>
    <col min="4353" max="4353" width="1.84375" style="124" customWidth="1"/>
    <col min="4354" max="4355" width="3.69140625" style="124" customWidth="1"/>
    <col min="4356" max="4358" width="7.4609375" style="124" customWidth="1"/>
    <col min="4359" max="4360" width="3.69140625" style="124" customWidth="1"/>
    <col min="4361" max="4362" width="7.4609375" style="124" customWidth="1"/>
    <col min="4363" max="4363" width="3.69140625" style="124" customWidth="1"/>
    <col min="4364" max="4364" width="5.61328125" style="124" customWidth="1"/>
    <col min="4365" max="4366" width="3.69140625" style="124" customWidth="1"/>
    <col min="4367" max="4367" width="16.84375" style="124" customWidth="1"/>
    <col min="4368" max="4369" width="3.69140625" style="124" customWidth="1"/>
    <col min="4370" max="4370" width="11.69140625" style="124" customWidth="1"/>
    <col min="4371" max="4371" width="4.69140625" style="124" customWidth="1"/>
    <col min="4372" max="4372" width="3.3828125" style="124" customWidth="1"/>
    <col min="4373" max="4373" width="4.15234375" style="124" customWidth="1"/>
    <col min="4374" max="4374" width="3.4609375" style="124" customWidth="1"/>
    <col min="4375" max="4375" width="5.84375" style="124" customWidth="1"/>
    <col min="4376" max="4376" width="1.84375" style="124" customWidth="1"/>
    <col min="4377" max="4608" width="3.69140625" style="124"/>
    <col min="4609" max="4609" width="1.84375" style="124" customWidth="1"/>
    <col min="4610" max="4611" width="3.69140625" style="124" customWidth="1"/>
    <col min="4612" max="4614" width="7.4609375" style="124" customWidth="1"/>
    <col min="4615" max="4616" width="3.69140625" style="124" customWidth="1"/>
    <col min="4617" max="4618" width="7.4609375" style="124" customWidth="1"/>
    <col min="4619" max="4619" width="3.69140625" style="124" customWidth="1"/>
    <col min="4620" max="4620" width="5.61328125" style="124" customWidth="1"/>
    <col min="4621" max="4622" width="3.69140625" style="124" customWidth="1"/>
    <col min="4623" max="4623" width="16.84375" style="124" customWidth="1"/>
    <col min="4624" max="4625" width="3.69140625" style="124" customWidth="1"/>
    <col min="4626" max="4626" width="11.69140625" style="124" customWidth="1"/>
    <col min="4627" max="4627" width="4.69140625" style="124" customWidth="1"/>
    <col min="4628" max="4628" width="3.3828125" style="124" customWidth="1"/>
    <col min="4629" max="4629" width="4.15234375" style="124" customWidth="1"/>
    <col min="4630" max="4630" width="3.4609375" style="124" customWidth="1"/>
    <col min="4631" max="4631" width="5.84375" style="124" customWidth="1"/>
    <col min="4632" max="4632" width="1.84375" style="124" customWidth="1"/>
    <col min="4633" max="4864" width="3.69140625" style="124"/>
    <col min="4865" max="4865" width="1.84375" style="124" customWidth="1"/>
    <col min="4866" max="4867" width="3.69140625" style="124" customWidth="1"/>
    <col min="4868" max="4870" width="7.4609375" style="124" customWidth="1"/>
    <col min="4871" max="4872" width="3.69140625" style="124" customWidth="1"/>
    <col min="4873" max="4874" width="7.4609375" style="124" customWidth="1"/>
    <col min="4875" max="4875" width="3.69140625" style="124" customWidth="1"/>
    <col min="4876" max="4876" width="5.61328125" style="124" customWidth="1"/>
    <col min="4877" max="4878" width="3.69140625" style="124" customWidth="1"/>
    <col min="4879" max="4879" width="16.84375" style="124" customWidth="1"/>
    <col min="4880" max="4881" width="3.69140625" style="124" customWidth="1"/>
    <col min="4882" max="4882" width="11.69140625" style="124" customWidth="1"/>
    <col min="4883" max="4883" width="4.69140625" style="124" customWidth="1"/>
    <col min="4884" max="4884" width="3.3828125" style="124" customWidth="1"/>
    <col min="4885" max="4885" width="4.15234375" style="124" customWidth="1"/>
    <col min="4886" max="4886" width="3.4609375" style="124" customWidth="1"/>
    <col min="4887" max="4887" width="5.84375" style="124" customWidth="1"/>
    <col min="4888" max="4888" width="1.84375" style="124" customWidth="1"/>
    <col min="4889" max="5120" width="3.69140625" style="124"/>
    <col min="5121" max="5121" width="1.84375" style="124" customWidth="1"/>
    <col min="5122" max="5123" width="3.69140625" style="124" customWidth="1"/>
    <col min="5124" max="5126" width="7.4609375" style="124" customWidth="1"/>
    <col min="5127" max="5128" width="3.69140625" style="124" customWidth="1"/>
    <col min="5129" max="5130" width="7.4609375" style="124" customWidth="1"/>
    <col min="5131" max="5131" width="3.69140625" style="124" customWidth="1"/>
    <col min="5132" max="5132" width="5.61328125" style="124" customWidth="1"/>
    <col min="5133" max="5134" width="3.69140625" style="124" customWidth="1"/>
    <col min="5135" max="5135" width="16.84375" style="124" customWidth="1"/>
    <col min="5136" max="5137" width="3.69140625" style="124" customWidth="1"/>
    <col min="5138" max="5138" width="11.69140625" style="124" customWidth="1"/>
    <col min="5139" max="5139" width="4.69140625" style="124" customWidth="1"/>
    <col min="5140" max="5140" width="3.3828125" style="124" customWidth="1"/>
    <col min="5141" max="5141" width="4.15234375" style="124" customWidth="1"/>
    <col min="5142" max="5142" width="3.4609375" style="124" customWidth="1"/>
    <col min="5143" max="5143" width="5.84375" style="124" customWidth="1"/>
    <col min="5144" max="5144" width="1.84375" style="124" customWidth="1"/>
    <col min="5145" max="5376" width="3.69140625" style="124"/>
    <col min="5377" max="5377" width="1.84375" style="124" customWidth="1"/>
    <col min="5378" max="5379" width="3.69140625" style="124" customWidth="1"/>
    <col min="5380" max="5382" width="7.4609375" style="124" customWidth="1"/>
    <col min="5383" max="5384" width="3.69140625" style="124" customWidth="1"/>
    <col min="5385" max="5386" width="7.4609375" style="124" customWidth="1"/>
    <col min="5387" max="5387" width="3.69140625" style="124" customWidth="1"/>
    <col min="5388" max="5388" width="5.61328125" style="124" customWidth="1"/>
    <col min="5389" max="5390" width="3.69140625" style="124" customWidth="1"/>
    <col min="5391" max="5391" width="16.84375" style="124" customWidth="1"/>
    <col min="5392" max="5393" width="3.69140625" style="124" customWidth="1"/>
    <col min="5394" max="5394" width="11.69140625" style="124" customWidth="1"/>
    <col min="5395" max="5395" width="4.69140625" style="124" customWidth="1"/>
    <col min="5396" max="5396" width="3.3828125" style="124" customWidth="1"/>
    <col min="5397" max="5397" width="4.15234375" style="124" customWidth="1"/>
    <col min="5398" max="5398" width="3.4609375" style="124" customWidth="1"/>
    <col min="5399" max="5399" width="5.84375" style="124" customWidth="1"/>
    <col min="5400" max="5400" width="1.84375" style="124" customWidth="1"/>
    <col min="5401" max="5632" width="3.69140625" style="124"/>
    <col min="5633" max="5633" width="1.84375" style="124" customWidth="1"/>
    <col min="5634" max="5635" width="3.69140625" style="124" customWidth="1"/>
    <col min="5636" max="5638" width="7.4609375" style="124" customWidth="1"/>
    <col min="5639" max="5640" width="3.69140625" style="124" customWidth="1"/>
    <col min="5641" max="5642" width="7.4609375" style="124" customWidth="1"/>
    <col min="5643" max="5643" width="3.69140625" style="124" customWidth="1"/>
    <col min="5644" max="5644" width="5.61328125" style="124" customWidth="1"/>
    <col min="5645" max="5646" width="3.69140625" style="124" customWidth="1"/>
    <col min="5647" max="5647" width="16.84375" style="124" customWidth="1"/>
    <col min="5648" max="5649" width="3.69140625" style="124" customWidth="1"/>
    <col min="5650" max="5650" width="11.69140625" style="124" customWidth="1"/>
    <col min="5651" max="5651" width="4.69140625" style="124" customWidth="1"/>
    <col min="5652" max="5652" width="3.3828125" style="124" customWidth="1"/>
    <col min="5653" max="5653" width="4.15234375" style="124" customWidth="1"/>
    <col min="5654" max="5654" width="3.4609375" style="124" customWidth="1"/>
    <col min="5655" max="5655" width="5.84375" style="124" customWidth="1"/>
    <col min="5656" max="5656" width="1.84375" style="124" customWidth="1"/>
    <col min="5657" max="5888" width="3.69140625" style="124"/>
    <col min="5889" max="5889" width="1.84375" style="124" customWidth="1"/>
    <col min="5890" max="5891" width="3.69140625" style="124" customWidth="1"/>
    <col min="5892" max="5894" width="7.4609375" style="124" customWidth="1"/>
    <col min="5895" max="5896" width="3.69140625" style="124" customWidth="1"/>
    <col min="5897" max="5898" width="7.4609375" style="124" customWidth="1"/>
    <col min="5899" max="5899" width="3.69140625" style="124" customWidth="1"/>
    <col min="5900" max="5900" width="5.61328125" style="124" customWidth="1"/>
    <col min="5901" max="5902" width="3.69140625" style="124" customWidth="1"/>
    <col min="5903" max="5903" width="16.84375" style="124" customWidth="1"/>
    <col min="5904" max="5905" width="3.69140625" style="124" customWidth="1"/>
    <col min="5906" max="5906" width="11.69140625" style="124" customWidth="1"/>
    <col min="5907" max="5907" width="4.69140625" style="124" customWidth="1"/>
    <col min="5908" max="5908" width="3.3828125" style="124" customWidth="1"/>
    <col min="5909" max="5909" width="4.15234375" style="124" customWidth="1"/>
    <col min="5910" max="5910" width="3.4609375" style="124" customWidth="1"/>
    <col min="5911" max="5911" width="5.84375" style="124" customWidth="1"/>
    <col min="5912" max="5912" width="1.84375" style="124" customWidth="1"/>
    <col min="5913" max="6144" width="3.69140625" style="124"/>
    <col min="6145" max="6145" width="1.84375" style="124" customWidth="1"/>
    <col min="6146" max="6147" width="3.69140625" style="124" customWidth="1"/>
    <col min="6148" max="6150" width="7.4609375" style="124" customWidth="1"/>
    <col min="6151" max="6152" width="3.69140625" style="124" customWidth="1"/>
    <col min="6153" max="6154" width="7.4609375" style="124" customWidth="1"/>
    <col min="6155" max="6155" width="3.69140625" style="124" customWidth="1"/>
    <col min="6156" max="6156" width="5.61328125" style="124" customWidth="1"/>
    <col min="6157" max="6158" width="3.69140625" style="124" customWidth="1"/>
    <col min="6159" max="6159" width="16.84375" style="124" customWidth="1"/>
    <col min="6160" max="6161" width="3.69140625" style="124" customWidth="1"/>
    <col min="6162" max="6162" width="11.69140625" style="124" customWidth="1"/>
    <col min="6163" max="6163" width="4.69140625" style="124" customWidth="1"/>
    <col min="6164" max="6164" width="3.3828125" style="124" customWidth="1"/>
    <col min="6165" max="6165" width="4.15234375" style="124" customWidth="1"/>
    <col min="6166" max="6166" width="3.4609375" style="124" customWidth="1"/>
    <col min="6167" max="6167" width="5.84375" style="124" customWidth="1"/>
    <col min="6168" max="6168" width="1.84375" style="124" customWidth="1"/>
    <col min="6169" max="6400" width="3.69140625" style="124"/>
    <col min="6401" max="6401" width="1.84375" style="124" customWidth="1"/>
    <col min="6402" max="6403" width="3.69140625" style="124" customWidth="1"/>
    <col min="6404" max="6406" width="7.4609375" style="124" customWidth="1"/>
    <col min="6407" max="6408" width="3.69140625" style="124" customWidth="1"/>
    <col min="6409" max="6410" width="7.4609375" style="124" customWidth="1"/>
    <col min="6411" max="6411" width="3.69140625" style="124" customWidth="1"/>
    <col min="6412" max="6412" width="5.61328125" style="124" customWidth="1"/>
    <col min="6413" max="6414" width="3.69140625" style="124" customWidth="1"/>
    <col min="6415" max="6415" width="16.84375" style="124" customWidth="1"/>
    <col min="6416" max="6417" width="3.69140625" style="124" customWidth="1"/>
    <col min="6418" max="6418" width="11.69140625" style="124" customWidth="1"/>
    <col min="6419" max="6419" width="4.69140625" style="124" customWidth="1"/>
    <col min="6420" max="6420" width="3.3828125" style="124" customWidth="1"/>
    <col min="6421" max="6421" width="4.15234375" style="124" customWidth="1"/>
    <col min="6422" max="6422" width="3.4609375" style="124" customWidth="1"/>
    <col min="6423" max="6423" width="5.84375" style="124" customWidth="1"/>
    <col min="6424" max="6424" width="1.84375" style="124" customWidth="1"/>
    <col min="6425" max="6656" width="3.69140625" style="124"/>
    <col min="6657" max="6657" width="1.84375" style="124" customWidth="1"/>
    <col min="6658" max="6659" width="3.69140625" style="124" customWidth="1"/>
    <col min="6660" max="6662" width="7.4609375" style="124" customWidth="1"/>
    <col min="6663" max="6664" width="3.69140625" style="124" customWidth="1"/>
    <col min="6665" max="6666" width="7.4609375" style="124" customWidth="1"/>
    <col min="6667" max="6667" width="3.69140625" style="124" customWidth="1"/>
    <col min="6668" max="6668" width="5.61328125" style="124" customWidth="1"/>
    <col min="6669" max="6670" width="3.69140625" style="124" customWidth="1"/>
    <col min="6671" max="6671" width="16.84375" style="124" customWidth="1"/>
    <col min="6672" max="6673" width="3.69140625" style="124" customWidth="1"/>
    <col min="6674" max="6674" width="11.69140625" style="124" customWidth="1"/>
    <col min="6675" max="6675" width="4.69140625" style="124" customWidth="1"/>
    <col min="6676" max="6676" width="3.3828125" style="124" customWidth="1"/>
    <col min="6677" max="6677" width="4.15234375" style="124" customWidth="1"/>
    <col min="6678" max="6678" width="3.4609375" style="124" customWidth="1"/>
    <col min="6679" max="6679" width="5.84375" style="124" customWidth="1"/>
    <col min="6680" max="6680" width="1.84375" style="124" customWidth="1"/>
    <col min="6681" max="6912" width="3.69140625" style="124"/>
    <col min="6913" max="6913" width="1.84375" style="124" customWidth="1"/>
    <col min="6914" max="6915" width="3.69140625" style="124" customWidth="1"/>
    <col min="6916" max="6918" width="7.4609375" style="124" customWidth="1"/>
    <col min="6919" max="6920" width="3.69140625" style="124" customWidth="1"/>
    <col min="6921" max="6922" width="7.4609375" style="124" customWidth="1"/>
    <col min="6923" max="6923" width="3.69140625" style="124" customWidth="1"/>
    <col min="6924" max="6924" width="5.61328125" style="124" customWidth="1"/>
    <col min="6925" max="6926" width="3.69140625" style="124" customWidth="1"/>
    <col min="6927" max="6927" width="16.84375" style="124" customWidth="1"/>
    <col min="6928" max="6929" width="3.69140625" style="124" customWidth="1"/>
    <col min="6930" max="6930" width="11.69140625" style="124" customWidth="1"/>
    <col min="6931" max="6931" width="4.69140625" style="124" customWidth="1"/>
    <col min="6932" max="6932" width="3.3828125" style="124" customWidth="1"/>
    <col min="6933" max="6933" width="4.15234375" style="124" customWidth="1"/>
    <col min="6934" max="6934" width="3.4609375" style="124" customWidth="1"/>
    <col min="6935" max="6935" width="5.84375" style="124" customWidth="1"/>
    <col min="6936" max="6936" width="1.84375" style="124" customWidth="1"/>
    <col min="6937" max="7168" width="3.69140625" style="124"/>
    <col min="7169" max="7169" width="1.84375" style="124" customWidth="1"/>
    <col min="7170" max="7171" width="3.69140625" style="124" customWidth="1"/>
    <col min="7172" max="7174" width="7.4609375" style="124" customWidth="1"/>
    <col min="7175" max="7176" width="3.69140625" style="124" customWidth="1"/>
    <col min="7177" max="7178" width="7.4609375" style="124" customWidth="1"/>
    <col min="7179" max="7179" width="3.69140625" style="124" customWidth="1"/>
    <col min="7180" max="7180" width="5.61328125" style="124" customWidth="1"/>
    <col min="7181" max="7182" width="3.69140625" style="124" customWidth="1"/>
    <col min="7183" max="7183" width="16.84375" style="124" customWidth="1"/>
    <col min="7184" max="7185" width="3.69140625" style="124" customWidth="1"/>
    <col min="7186" max="7186" width="11.69140625" style="124" customWidth="1"/>
    <col min="7187" max="7187" width="4.69140625" style="124" customWidth="1"/>
    <col min="7188" max="7188" width="3.3828125" style="124" customWidth="1"/>
    <col min="7189" max="7189" width="4.15234375" style="124" customWidth="1"/>
    <col min="7190" max="7190" width="3.4609375" style="124" customWidth="1"/>
    <col min="7191" max="7191" width="5.84375" style="124" customWidth="1"/>
    <col min="7192" max="7192" width="1.84375" style="124" customWidth="1"/>
    <col min="7193" max="7424" width="3.69140625" style="124"/>
    <col min="7425" max="7425" width="1.84375" style="124" customWidth="1"/>
    <col min="7426" max="7427" width="3.69140625" style="124" customWidth="1"/>
    <col min="7428" max="7430" width="7.4609375" style="124" customWidth="1"/>
    <col min="7431" max="7432" width="3.69140625" style="124" customWidth="1"/>
    <col min="7433" max="7434" width="7.4609375" style="124" customWidth="1"/>
    <col min="7435" max="7435" width="3.69140625" style="124" customWidth="1"/>
    <col min="7436" max="7436" width="5.61328125" style="124" customWidth="1"/>
    <col min="7437" max="7438" width="3.69140625" style="124" customWidth="1"/>
    <col min="7439" max="7439" width="16.84375" style="124" customWidth="1"/>
    <col min="7440" max="7441" width="3.69140625" style="124" customWidth="1"/>
    <col min="7442" max="7442" width="11.69140625" style="124" customWidth="1"/>
    <col min="7443" max="7443" width="4.69140625" style="124" customWidth="1"/>
    <col min="7444" max="7444" width="3.3828125" style="124" customWidth="1"/>
    <col min="7445" max="7445" width="4.15234375" style="124" customWidth="1"/>
    <col min="7446" max="7446" width="3.4609375" style="124" customWidth="1"/>
    <col min="7447" max="7447" width="5.84375" style="124" customWidth="1"/>
    <col min="7448" max="7448" width="1.84375" style="124" customWidth="1"/>
    <col min="7449" max="7680" width="3.69140625" style="124"/>
    <col min="7681" max="7681" width="1.84375" style="124" customWidth="1"/>
    <col min="7682" max="7683" width="3.69140625" style="124" customWidth="1"/>
    <col min="7684" max="7686" width="7.4609375" style="124" customWidth="1"/>
    <col min="7687" max="7688" width="3.69140625" style="124" customWidth="1"/>
    <col min="7689" max="7690" width="7.4609375" style="124" customWidth="1"/>
    <col min="7691" max="7691" width="3.69140625" style="124" customWidth="1"/>
    <col min="7692" max="7692" width="5.61328125" style="124" customWidth="1"/>
    <col min="7693" max="7694" width="3.69140625" style="124" customWidth="1"/>
    <col min="7695" max="7695" width="16.84375" style="124" customWidth="1"/>
    <col min="7696" max="7697" width="3.69140625" style="124" customWidth="1"/>
    <col min="7698" max="7698" width="11.69140625" style="124" customWidth="1"/>
    <col min="7699" max="7699" width="4.69140625" style="124" customWidth="1"/>
    <col min="7700" max="7700" width="3.3828125" style="124" customWidth="1"/>
    <col min="7701" max="7701" width="4.15234375" style="124" customWidth="1"/>
    <col min="7702" max="7702" width="3.4609375" style="124" customWidth="1"/>
    <col min="7703" max="7703" width="5.84375" style="124" customWidth="1"/>
    <col min="7704" max="7704" width="1.84375" style="124" customWidth="1"/>
    <col min="7705" max="7936" width="3.69140625" style="124"/>
    <col min="7937" max="7937" width="1.84375" style="124" customWidth="1"/>
    <col min="7938" max="7939" width="3.69140625" style="124" customWidth="1"/>
    <col min="7940" max="7942" width="7.4609375" style="124" customWidth="1"/>
    <col min="7943" max="7944" width="3.69140625" style="124" customWidth="1"/>
    <col min="7945" max="7946" width="7.4609375" style="124" customWidth="1"/>
    <col min="7947" max="7947" width="3.69140625" style="124" customWidth="1"/>
    <col min="7948" max="7948" width="5.61328125" style="124" customWidth="1"/>
    <col min="7949" max="7950" width="3.69140625" style="124" customWidth="1"/>
    <col min="7951" max="7951" width="16.84375" style="124" customWidth="1"/>
    <col min="7952" max="7953" width="3.69140625" style="124" customWidth="1"/>
    <col min="7954" max="7954" width="11.69140625" style="124" customWidth="1"/>
    <col min="7955" max="7955" width="4.69140625" style="124" customWidth="1"/>
    <col min="7956" max="7956" width="3.3828125" style="124" customWidth="1"/>
    <col min="7957" max="7957" width="4.15234375" style="124" customWidth="1"/>
    <col min="7958" max="7958" width="3.4609375" style="124" customWidth="1"/>
    <col min="7959" max="7959" width="5.84375" style="124" customWidth="1"/>
    <col min="7960" max="7960" width="1.84375" style="124" customWidth="1"/>
    <col min="7961" max="8192" width="3.69140625" style="124"/>
    <col min="8193" max="8193" width="1.84375" style="124" customWidth="1"/>
    <col min="8194" max="8195" width="3.69140625" style="124" customWidth="1"/>
    <col min="8196" max="8198" width="7.4609375" style="124" customWidth="1"/>
    <col min="8199" max="8200" width="3.69140625" style="124" customWidth="1"/>
    <col min="8201" max="8202" width="7.4609375" style="124" customWidth="1"/>
    <col min="8203" max="8203" width="3.69140625" style="124" customWidth="1"/>
    <col min="8204" max="8204" width="5.61328125" style="124" customWidth="1"/>
    <col min="8205" max="8206" width="3.69140625" style="124" customWidth="1"/>
    <col min="8207" max="8207" width="16.84375" style="124" customWidth="1"/>
    <col min="8208" max="8209" width="3.69140625" style="124" customWidth="1"/>
    <col min="8210" max="8210" width="11.69140625" style="124" customWidth="1"/>
    <col min="8211" max="8211" width="4.69140625" style="124" customWidth="1"/>
    <col min="8212" max="8212" width="3.3828125" style="124" customWidth="1"/>
    <col min="8213" max="8213" width="4.15234375" style="124" customWidth="1"/>
    <col min="8214" max="8214" width="3.4609375" style="124" customWidth="1"/>
    <col min="8215" max="8215" width="5.84375" style="124" customWidth="1"/>
    <col min="8216" max="8216" width="1.84375" style="124" customWidth="1"/>
    <col min="8217" max="8448" width="3.69140625" style="124"/>
    <col min="8449" max="8449" width="1.84375" style="124" customWidth="1"/>
    <col min="8450" max="8451" width="3.69140625" style="124" customWidth="1"/>
    <col min="8452" max="8454" width="7.4609375" style="124" customWidth="1"/>
    <col min="8455" max="8456" width="3.69140625" style="124" customWidth="1"/>
    <col min="8457" max="8458" width="7.4609375" style="124" customWidth="1"/>
    <col min="8459" max="8459" width="3.69140625" style="124" customWidth="1"/>
    <col min="8460" max="8460" width="5.61328125" style="124" customWidth="1"/>
    <col min="8461" max="8462" width="3.69140625" style="124" customWidth="1"/>
    <col min="8463" max="8463" width="16.84375" style="124" customWidth="1"/>
    <col min="8464" max="8465" width="3.69140625" style="124" customWidth="1"/>
    <col min="8466" max="8466" width="11.69140625" style="124" customWidth="1"/>
    <col min="8467" max="8467" width="4.69140625" style="124" customWidth="1"/>
    <col min="8468" max="8468" width="3.3828125" style="124" customWidth="1"/>
    <col min="8469" max="8469" width="4.15234375" style="124" customWidth="1"/>
    <col min="8470" max="8470" width="3.4609375" style="124" customWidth="1"/>
    <col min="8471" max="8471" width="5.84375" style="124" customWidth="1"/>
    <col min="8472" max="8472" width="1.84375" style="124" customWidth="1"/>
    <col min="8473" max="8704" width="3.69140625" style="124"/>
    <col min="8705" max="8705" width="1.84375" style="124" customWidth="1"/>
    <col min="8706" max="8707" width="3.69140625" style="124" customWidth="1"/>
    <col min="8708" max="8710" width="7.4609375" style="124" customWidth="1"/>
    <col min="8711" max="8712" width="3.69140625" style="124" customWidth="1"/>
    <col min="8713" max="8714" width="7.4609375" style="124" customWidth="1"/>
    <col min="8715" max="8715" width="3.69140625" style="124" customWidth="1"/>
    <col min="8716" max="8716" width="5.61328125" style="124" customWidth="1"/>
    <col min="8717" max="8718" width="3.69140625" style="124" customWidth="1"/>
    <col min="8719" max="8719" width="16.84375" style="124" customWidth="1"/>
    <col min="8720" max="8721" width="3.69140625" style="124" customWidth="1"/>
    <col min="8722" max="8722" width="11.69140625" style="124" customWidth="1"/>
    <col min="8723" max="8723" width="4.69140625" style="124" customWidth="1"/>
    <col min="8724" max="8724" width="3.3828125" style="124" customWidth="1"/>
    <col min="8725" max="8725" width="4.15234375" style="124" customWidth="1"/>
    <col min="8726" max="8726" width="3.4609375" style="124" customWidth="1"/>
    <col min="8727" max="8727" width="5.84375" style="124" customWidth="1"/>
    <col min="8728" max="8728" width="1.84375" style="124" customWidth="1"/>
    <col min="8729" max="8960" width="3.69140625" style="124"/>
    <col min="8961" max="8961" width="1.84375" style="124" customWidth="1"/>
    <col min="8962" max="8963" width="3.69140625" style="124" customWidth="1"/>
    <col min="8964" max="8966" width="7.4609375" style="124" customWidth="1"/>
    <col min="8967" max="8968" width="3.69140625" style="124" customWidth="1"/>
    <col min="8969" max="8970" width="7.4609375" style="124" customWidth="1"/>
    <col min="8971" max="8971" width="3.69140625" style="124" customWidth="1"/>
    <col min="8972" max="8972" width="5.61328125" style="124" customWidth="1"/>
    <col min="8973" max="8974" width="3.69140625" style="124" customWidth="1"/>
    <col min="8975" max="8975" width="16.84375" style="124" customWidth="1"/>
    <col min="8976" max="8977" width="3.69140625" style="124" customWidth="1"/>
    <col min="8978" max="8978" width="11.69140625" style="124" customWidth="1"/>
    <col min="8979" max="8979" width="4.69140625" style="124" customWidth="1"/>
    <col min="8980" max="8980" width="3.3828125" style="124" customWidth="1"/>
    <col min="8981" max="8981" width="4.15234375" style="124" customWidth="1"/>
    <col min="8982" max="8982" width="3.4609375" style="124" customWidth="1"/>
    <col min="8983" max="8983" width="5.84375" style="124" customWidth="1"/>
    <col min="8984" max="8984" width="1.84375" style="124" customWidth="1"/>
    <col min="8985" max="9216" width="3.69140625" style="124"/>
    <col min="9217" max="9217" width="1.84375" style="124" customWidth="1"/>
    <col min="9218" max="9219" width="3.69140625" style="124" customWidth="1"/>
    <col min="9220" max="9222" width="7.4609375" style="124" customWidth="1"/>
    <col min="9223" max="9224" width="3.69140625" style="124" customWidth="1"/>
    <col min="9225" max="9226" width="7.4609375" style="124" customWidth="1"/>
    <col min="9227" max="9227" width="3.69140625" style="124" customWidth="1"/>
    <col min="9228" max="9228" width="5.61328125" style="124" customWidth="1"/>
    <col min="9229" max="9230" width="3.69140625" style="124" customWidth="1"/>
    <col min="9231" max="9231" width="16.84375" style="124" customWidth="1"/>
    <col min="9232" max="9233" width="3.69140625" style="124" customWidth="1"/>
    <col min="9234" max="9234" width="11.69140625" style="124" customWidth="1"/>
    <col min="9235" max="9235" width="4.69140625" style="124" customWidth="1"/>
    <col min="9236" max="9236" width="3.3828125" style="124" customWidth="1"/>
    <col min="9237" max="9237" width="4.15234375" style="124" customWidth="1"/>
    <col min="9238" max="9238" width="3.4609375" style="124" customWidth="1"/>
    <col min="9239" max="9239" width="5.84375" style="124" customWidth="1"/>
    <col min="9240" max="9240" width="1.84375" style="124" customWidth="1"/>
    <col min="9241" max="9472" width="3.69140625" style="124"/>
    <col min="9473" max="9473" width="1.84375" style="124" customWidth="1"/>
    <col min="9474" max="9475" width="3.69140625" style="124" customWidth="1"/>
    <col min="9476" max="9478" width="7.4609375" style="124" customWidth="1"/>
    <col min="9479" max="9480" width="3.69140625" style="124" customWidth="1"/>
    <col min="9481" max="9482" width="7.4609375" style="124" customWidth="1"/>
    <col min="9483" max="9483" width="3.69140625" style="124" customWidth="1"/>
    <col min="9484" max="9484" width="5.61328125" style="124" customWidth="1"/>
    <col min="9485" max="9486" width="3.69140625" style="124" customWidth="1"/>
    <col min="9487" max="9487" width="16.84375" style="124" customWidth="1"/>
    <col min="9488" max="9489" width="3.69140625" style="124" customWidth="1"/>
    <col min="9490" max="9490" width="11.69140625" style="124" customWidth="1"/>
    <col min="9491" max="9491" width="4.69140625" style="124" customWidth="1"/>
    <col min="9492" max="9492" width="3.3828125" style="124" customWidth="1"/>
    <col min="9493" max="9493" width="4.15234375" style="124" customWidth="1"/>
    <col min="9494" max="9494" width="3.4609375" style="124" customWidth="1"/>
    <col min="9495" max="9495" width="5.84375" style="124" customWidth="1"/>
    <col min="9496" max="9496" width="1.84375" style="124" customWidth="1"/>
    <col min="9497" max="9728" width="3.69140625" style="124"/>
    <col min="9729" max="9729" width="1.84375" style="124" customWidth="1"/>
    <col min="9730" max="9731" width="3.69140625" style="124" customWidth="1"/>
    <col min="9732" max="9734" width="7.4609375" style="124" customWidth="1"/>
    <col min="9735" max="9736" width="3.69140625" style="124" customWidth="1"/>
    <col min="9737" max="9738" width="7.4609375" style="124" customWidth="1"/>
    <col min="9739" max="9739" width="3.69140625" style="124" customWidth="1"/>
    <col min="9740" max="9740" width="5.61328125" style="124" customWidth="1"/>
    <col min="9741" max="9742" width="3.69140625" style="124" customWidth="1"/>
    <col min="9743" max="9743" width="16.84375" style="124" customWidth="1"/>
    <col min="9744" max="9745" width="3.69140625" style="124" customWidth="1"/>
    <col min="9746" max="9746" width="11.69140625" style="124" customWidth="1"/>
    <col min="9747" max="9747" width="4.69140625" style="124" customWidth="1"/>
    <col min="9748" max="9748" width="3.3828125" style="124" customWidth="1"/>
    <col min="9749" max="9749" width="4.15234375" style="124" customWidth="1"/>
    <col min="9750" max="9750" width="3.4609375" style="124" customWidth="1"/>
    <col min="9751" max="9751" width="5.84375" style="124" customWidth="1"/>
    <col min="9752" max="9752" width="1.84375" style="124" customWidth="1"/>
    <col min="9753" max="9984" width="3.69140625" style="124"/>
    <col min="9985" max="9985" width="1.84375" style="124" customWidth="1"/>
    <col min="9986" max="9987" width="3.69140625" style="124" customWidth="1"/>
    <col min="9988" max="9990" width="7.4609375" style="124" customWidth="1"/>
    <col min="9991" max="9992" width="3.69140625" style="124" customWidth="1"/>
    <col min="9993" max="9994" width="7.4609375" style="124" customWidth="1"/>
    <col min="9995" max="9995" width="3.69140625" style="124" customWidth="1"/>
    <col min="9996" max="9996" width="5.61328125" style="124" customWidth="1"/>
    <col min="9997" max="9998" width="3.69140625" style="124" customWidth="1"/>
    <col min="9999" max="9999" width="16.84375" style="124" customWidth="1"/>
    <col min="10000" max="10001" width="3.69140625" style="124" customWidth="1"/>
    <col min="10002" max="10002" width="11.69140625" style="124" customWidth="1"/>
    <col min="10003" max="10003" width="4.69140625" style="124" customWidth="1"/>
    <col min="10004" max="10004" width="3.3828125" style="124" customWidth="1"/>
    <col min="10005" max="10005" width="4.15234375" style="124" customWidth="1"/>
    <col min="10006" max="10006" width="3.4609375" style="124" customWidth="1"/>
    <col min="10007" max="10007" width="5.84375" style="124" customWidth="1"/>
    <col min="10008" max="10008" width="1.84375" style="124" customWidth="1"/>
    <col min="10009" max="10240" width="3.69140625" style="124"/>
    <col min="10241" max="10241" width="1.84375" style="124" customWidth="1"/>
    <col min="10242" max="10243" width="3.69140625" style="124" customWidth="1"/>
    <col min="10244" max="10246" width="7.4609375" style="124" customWidth="1"/>
    <col min="10247" max="10248" width="3.69140625" style="124" customWidth="1"/>
    <col min="10249" max="10250" width="7.4609375" style="124" customWidth="1"/>
    <col min="10251" max="10251" width="3.69140625" style="124" customWidth="1"/>
    <col min="10252" max="10252" width="5.61328125" style="124" customWidth="1"/>
    <col min="10253" max="10254" width="3.69140625" style="124" customWidth="1"/>
    <col min="10255" max="10255" width="16.84375" style="124" customWidth="1"/>
    <col min="10256" max="10257" width="3.69140625" style="124" customWidth="1"/>
    <col min="10258" max="10258" width="11.69140625" style="124" customWidth="1"/>
    <col min="10259" max="10259" width="4.69140625" style="124" customWidth="1"/>
    <col min="10260" max="10260" width="3.3828125" style="124" customWidth="1"/>
    <col min="10261" max="10261" width="4.15234375" style="124" customWidth="1"/>
    <col min="10262" max="10262" width="3.4609375" style="124" customWidth="1"/>
    <col min="10263" max="10263" width="5.84375" style="124" customWidth="1"/>
    <col min="10264" max="10264" width="1.84375" style="124" customWidth="1"/>
    <col min="10265" max="10496" width="3.69140625" style="124"/>
    <col min="10497" max="10497" width="1.84375" style="124" customWidth="1"/>
    <col min="10498" max="10499" width="3.69140625" style="124" customWidth="1"/>
    <col min="10500" max="10502" width="7.4609375" style="124" customWidth="1"/>
    <col min="10503" max="10504" width="3.69140625" style="124" customWidth="1"/>
    <col min="10505" max="10506" width="7.4609375" style="124" customWidth="1"/>
    <col min="10507" max="10507" width="3.69140625" style="124" customWidth="1"/>
    <col min="10508" max="10508" width="5.61328125" style="124" customWidth="1"/>
    <col min="10509" max="10510" width="3.69140625" style="124" customWidth="1"/>
    <col min="10511" max="10511" width="16.84375" style="124" customWidth="1"/>
    <col min="10512" max="10513" width="3.69140625" style="124" customWidth="1"/>
    <col min="10514" max="10514" width="11.69140625" style="124" customWidth="1"/>
    <col min="10515" max="10515" width="4.69140625" style="124" customWidth="1"/>
    <col min="10516" max="10516" width="3.3828125" style="124" customWidth="1"/>
    <col min="10517" max="10517" width="4.15234375" style="124" customWidth="1"/>
    <col min="10518" max="10518" width="3.4609375" style="124" customWidth="1"/>
    <col min="10519" max="10519" width="5.84375" style="124" customWidth="1"/>
    <col min="10520" max="10520" width="1.84375" style="124" customWidth="1"/>
    <col min="10521" max="10752" width="3.69140625" style="124"/>
    <col min="10753" max="10753" width="1.84375" style="124" customWidth="1"/>
    <col min="10754" max="10755" width="3.69140625" style="124" customWidth="1"/>
    <col min="10756" max="10758" width="7.4609375" style="124" customWidth="1"/>
    <col min="10759" max="10760" width="3.69140625" style="124" customWidth="1"/>
    <col min="10761" max="10762" width="7.4609375" style="124" customWidth="1"/>
    <col min="10763" max="10763" width="3.69140625" style="124" customWidth="1"/>
    <col min="10764" max="10764" width="5.61328125" style="124" customWidth="1"/>
    <col min="10765" max="10766" width="3.69140625" style="124" customWidth="1"/>
    <col min="10767" max="10767" width="16.84375" style="124" customWidth="1"/>
    <col min="10768" max="10769" width="3.69140625" style="124" customWidth="1"/>
    <col min="10770" max="10770" width="11.69140625" style="124" customWidth="1"/>
    <col min="10771" max="10771" width="4.69140625" style="124" customWidth="1"/>
    <col min="10772" max="10772" width="3.3828125" style="124" customWidth="1"/>
    <col min="10773" max="10773" width="4.15234375" style="124" customWidth="1"/>
    <col min="10774" max="10774" width="3.4609375" style="124" customWidth="1"/>
    <col min="10775" max="10775" width="5.84375" style="124" customWidth="1"/>
    <col min="10776" max="10776" width="1.84375" style="124" customWidth="1"/>
    <col min="10777" max="11008" width="3.69140625" style="124"/>
    <col min="11009" max="11009" width="1.84375" style="124" customWidth="1"/>
    <col min="11010" max="11011" width="3.69140625" style="124" customWidth="1"/>
    <col min="11012" max="11014" width="7.4609375" style="124" customWidth="1"/>
    <col min="11015" max="11016" width="3.69140625" style="124" customWidth="1"/>
    <col min="11017" max="11018" width="7.4609375" style="124" customWidth="1"/>
    <col min="11019" max="11019" width="3.69140625" style="124" customWidth="1"/>
    <col min="11020" max="11020" width="5.61328125" style="124" customWidth="1"/>
    <col min="11021" max="11022" width="3.69140625" style="124" customWidth="1"/>
    <col min="11023" max="11023" width="16.84375" style="124" customWidth="1"/>
    <col min="11024" max="11025" width="3.69140625" style="124" customWidth="1"/>
    <col min="11026" max="11026" width="11.69140625" style="124" customWidth="1"/>
    <col min="11027" max="11027" width="4.69140625" style="124" customWidth="1"/>
    <col min="11028" max="11028" width="3.3828125" style="124" customWidth="1"/>
    <col min="11029" max="11029" width="4.15234375" style="124" customWidth="1"/>
    <col min="11030" max="11030" width="3.4609375" style="124" customWidth="1"/>
    <col min="11031" max="11031" width="5.84375" style="124" customWidth="1"/>
    <col min="11032" max="11032" width="1.84375" style="124" customWidth="1"/>
    <col min="11033" max="11264" width="3.69140625" style="124"/>
    <col min="11265" max="11265" width="1.84375" style="124" customWidth="1"/>
    <col min="11266" max="11267" width="3.69140625" style="124" customWidth="1"/>
    <col min="11268" max="11270" width="7.4609375" style="124" customWidth="1"/>
    <col min="11271" max="11272" width="3.69140625" style="124" customWidth="1"/>
    <col min="11273" max="11274" width="7.4609375" style="124" customWidth="1"/>
    <col min="11275" max="11275" width="3.69140625" style="124" customWidth="1"/>
    <col min="11276" max="11276" width="5.61328125" style="124" customWidth="1"/>
    <col min="11277" max="11278" width="3.69140625" style="124" customWidth="1"/>
    <col min="11279" max="11279" width="16.84375" style="124" customWidth="1"/>
    <col min="11280" max="11281" width="3.69140625" style="124" customWidth="1"/>
    <col min="11282" max="11282" width="11.69140625" style="124" customWidth="1"/>
    <col min="11283" max="11283" width="4.69140625" style="124" customWidth="1"/>
    <col min="11284" max="11284" width="3.3828125" style="124" customWidth="1"/>
    <col min="11285" max="11285" width="4.15234375" style="124" customWidth="1"/>
    <col min="11286" max="11286" width="3.4609375" style="124" customWidth="1"/>
    <col min="11287" max="11287" width="5.84375" style="124" customWidth="1"/>
    <col min="11288" max="11288" width="1.84375" style="124" customWidth="1"/>
    <col min="11289" max="11520" width="3.69140625" style="124"/>
    <col min="11521" max="11521" width="1.84375" style="124" customWidth="1"/>
    <col min="11522" max="11523" width="3.69140625" style="124" customWidth="1"/>
    <col min="11524" max="11526" width="7.4609375" style="124" customWidth="1"/>
    <col min="11527" max="11528" width="3.69140625" style="124" customWidth="1"/>
    <col min="11529" max="11530" width="7.4609375" style="124" customWidth="1"/>
    <col min="11531" max="11531" width="3.69140625" style="124" customWidth="1"/>
    <col min="11532" max="11532" width="5.61328125" style="124" customWidth="1"/>
    <col min="11533" max="11534" width="3.69140625" style="124" customWidth="1"/>
    <col min="11535" max="11535" width="16.84375" style="124" customWidth="1"/>
    <col min="11536" max="11537" width="3.69140625" style="124" customWidth="1"/>
    <col min="11538" max="11538" width="11.69140625" style="124" customWidth="1"/>
    <col min="11539" max="11539" width="4.69140625" style="124" customWidth="1"/>
    <col min="11540" max="11540" width="3.3828125" style="124" customWidth="1"/>
    <col min="11541" max="11541" width="4.15234375" style="124" customWidth="1"/>
    <col min="11542" max="11542" width="3.4609375" style="124" customWidth="1"/>
    <col min="11543" max="11543" width="5.84375" style="124" customWidth="1"/>
    <col min="11544" max="11544" width="1.84375" style="124" customWidth="1"/>
    <col min="11545" max="11776" width="3.69140625" style="124"/>
    <col min="11777" max="11777" width="1.84375" style="124" customWidth="1"/>
    <col min="11778" max="11779" width="3.69140625" style="124" customWidth="1"/>
    <col min="11780" max="11782" width="7.4609375" style="124" customWidth="1"/>
    <col min="11783" max="11784" width="3.69140625" style="124" customWidth="1"/>
    <col min="11785" max="11786" width="7.4609375" style="124" customWidth="1"/>
    <col min="11787" max="11787" width="3.69140625" style="124" customWidth="1"/>
    <col min="11788" max="11788" width="5.61328125" style="124" customWidth="1"/>
    <col min="11789" max="11790" width="3.69140625" style="124" customWidth="1"/>
    <col min="11791" max="11791" width="16.84375" style="124" customWidth="1"/>
    <col min="11792" max="11793" width="3.69140625" style="124" customWidth="1"/>
    <col min="11794" max="11794" width="11.69140625" style="124" customWidth="1"/>
    <col min="11795" max="11795" width="4.69140625" style="124" customWidth="1"/>
    <col min="11796" max="11796" width="3.3828125" style="124" customWidth="1"/>
    <col min="11797" max="11797" width="4.15234375" style="124" customWidth="1"/>
    <col min="11798" max="11798" width="3.4609375" style="124" customWidth="1"/>
    <col min="11799" max="11799" width="5.84375" style="124" customWidth="1"/>
    <col min="11800" max="11800" width="1.84375" style="124" customWidth="1"/>
    <col min="11801" max="12032" width="3.69140625" style="124"/>
    <col min="12033" max="12033" width="1.84375" style="124" customWidth="1"/>
    <col min="12034" max="12035" width="3.69140625" style="124" customWidth="1"/>
    <col min="12036" max="12038" width="7.4609375" style="124" customWidth="1"/>
    <col min="12039" max="12040" width="3.69140625" style="124" customWidth="1"/>
    <col min="12041" max="12042" width="7.4609375" style="124" customWidth="1"/>
    <col min="12043" max="12043" width="3.69140625" style="124" customWidth="1"/>
    <col min="12044" max="12044" width="5.61328125" style="124" customWidth="1"/>
    <col min="12045" max="12046" width="3.69140625" style="124" customWidth="1"/>
    <col min="12047" max="12047" width="16.84375" style="124" customWidth="1"/>
    <col min="12048" max="12049" width="3.69140625" style="124" customWidth="1"/>
    <col min="12050" max="12050" width="11.69140625" style="124" customWidth="1"/>
    <col min="12051" max="12051" width="4.69140625" style="124" customWidth="1"/>
    <col min="12052" max="12052" width="3.3828125" style="124" customWidth="1"/>
    <col min="12053" max="12053" width="4.15234375" style="124" customWidth="1"/>
    <col min="12054" max="12054" width="3.4609375" style="124" customWidth="1"/>
    <col min="12055" max="12055" width="5.84375" style="124" customWidth="1"/>
    <col min="12056" max="12056" width="1.84375" style="124" customWidth="1"/>
    <col min="12057" max="12288" width="3.69140625" style="124"/>
    <col min="12289" max="12289" width="1.84375" style="124" customWidth="1"/>
    <col min="12290" max="12291" width="3.69140625" style="124" customWidth="1"/>
    <col min="12292" max="12294" width="7.4609375" style="124" customWidth="1"/>
    <col min="12295" max="12296" width="3.69140625" style="124" customWidth="1"/>
    <col min="12297" max="12298" width="7.4609375" style="124" customWidth="1"/>
    <col min="12299" max="12299" width="3.69140625" style="124" customWidth="1"/>
    <col min="12300" max="12300" width="5.61328125" style="124" customWidth="1"/>
    <col min="12301" max="12302" width="3.69140625" style="124" customWidth="1"/>
    <col min="12303" max="12303" width="16.84375" style="124" customWidth="1"/>
    <col min="12304" max="12305" width="3.69140625" style="124" customWidth="1"/>
    <col min="12306" max="12306" width="11.69140625" style="124" customWidth="1"/>
    <col min="12307" max="12307" width="4.69140625" style="124" customWidth="1"/>
    <col min="12308" max="12308" width="3.3828125" style="124" customWidth="1"/>
    <col min="12309" max="12309" width="4.15234375" style="124" customWidth="1"/>
    <col min="12310" max="12310" width="3.4609375" style="124" customWidth="1"/>
    <col min="12311" max="12311" width="5.84375" style="124" customWidth="1"/>
    <col min="12312" max="12312" width="1.84375" style="124" customWidth="1"/>
    <col min="12313" max="12544" width="3.69140625" style="124"/>
    <col min="12545" max="12545" width="1.84375" style="124" customWidth="1"/>
    <col min="12546" max="12547" width="3.69140625" style="124" customWidth="1"/>
    <col min="12548" max="12550" width="7.4609375" style="124" customWidth="1"/>
    <col min="12551" max="12552" width="3.69140625" style="124" customWidth="1"/>
    <col min="12553" max="12554" width="7.4609375" style="124" customWidth="1"/>
    <col min="12555" max="12555" width="3.69140625" style="124" customWidth="1"/>
    <col min="12556" max="12556" width="5.61328125" style="124" customWidth="1"/>
    <col min="12557" max="12558" width="3.69140625" style="124" customWidth="1"/>
    <col min="12559" max="12559" width="16.84375" style="124" customWidth="1"/>
    <col min="12560" max="12561" width="3.69140625" style="124" customWidth="1"/>
    <col min="12562" max="12562" width="11.69140625" style="124" customWidth="1"/>
    <col min="12563" max="12563" width="4.69140625" style="124" customWidth="1"/>
    <col min="12564" max="12564" width="3.3828125" style="124" customWidth="1"/>
    <col min="12565" max="12565" width="4.15234375" style="124" customWidth="1"/>
    <col min="12566" max="12566" width="3.4609375" style="124" customWidth="1"/>
    <col min="12567" max="12567" width="5.84375" style="124" customWidth="1"/>
    <col min="12568" max="12568" width="1.84375" style="124" customWidth="1"/>
    <col min="12569" max="12800" width="3.69140625" style="124"/>
    <col min="12801" max="12801" width="1.84375" style="124" customWidth="1"/>
    <col min="12802" max="12803" width="3.69140625" style="124" customWidth="1"/>
    <col min="12804" max="12806" width="7.4609375" style="124" customWidth="1"/>
    <col min="12807" max="12808" width="3.69140625" style="124" customWidth="1"/>
    <col min="12809" max="12810" width="7.4609375" style="124" customWidth="1"/>
    <col min="12811" max="12811" width="3.69140625" style="124" customWidth="1"/>
    <col min="12812" max="12812" width="5.61328125" style="124" customWidth="1"/>
    <col min="12813" max="12814" width="3.69140625" style="124" customWidth="1"/>
    <col min="12815" max="12815" width="16.84375" style="124" customWidth="1"/>
    <col min="12816" max="12817" width="3.69140625" style="124" customWidth="1"/>
    <col min="12818" max="12818" width="11.69140625" style="124" customWidth="1"/>
    <col min="12819" max="12819" width="4.69140625" style="124" customWidth="1"/>
    <col min="12820" max="12820" width="3.3828125" style="124" customWidth="1"/>
    <col min="12821" max="12821" width="4.15234375" style="124" customWidth="1"/>
    <col min="12822" max="12822" width="3.4609375" style="124" customWidth="1"/>
    <col min="12823" max="12823" width="5.84375" style="124" customWidth="1"/>
    <col min="12824" max="12824" width="1.84375" style="124" customWidth="1"/>
    <col min="12825" max="13056" width="3.69140625" style="124"/>
    <col min="13057" max="13057" width="1.84375" style="124" customWidth="1"/>
    <col min="13058" max="13059" width="3.69140625" style="124" customWidth="1"/>
    <col min="13060" max="13062" width="7.4609375" style="124" customWidth="1"/>
    <col min="13063" max="13064" width="3.69140625" style="124" customWidth="1"/>
    <col min="13065" max="13066" width="7.4609375" style="124" customWidth="1"/>
    <col min="13067" max="13067" width="3.69140625" style="124" customWidth="1"/>
    <col min="13068" max="13068" width="5.61328125" style="124" customWidth="1"/>
    <col min="13069" max="13070" width="3.69140625" style="124" customWidth="1"/>
    <col min="13071" max="13071" width="16.84375" style="124" customWidth="1"/>
    <col min="13072" max="13073" width="3.69140625" style="124" customWidth="1"/>
    <col min="13074" max="13074" width="11.69140625" style="124" customWidth="1"/>
    <col min="13075" max="13075" width="4.69140625" style="124" customWidth="1"/>
    <col min="13076" max="13076" width="3.3828125" style="124" customWidth="1"/>
    <col min="13077" max="13077" width="4.15234375" style="124" customWidth="1"/>
    <col min="13078" max="13078" width="3.4609375" style="124" customWidth="1"/>
    <col min="13079" max="13079" width="5.84375" style="124" customWidth="1"/>
    <col min="13080" max="13080" width="1.84375" style="124" customWidth="1"/>
    <col min="13081" max="13312" width="3.69140625" style="124"/>
    <col min="13313" max="13313" width="1.84375" style="124" customWidth="1"/>
    <col min="13314" max="13315" width="3.69140625" style="124" customWidth="1"/>
    <col min="13316" max="13318" width="7.4609375" style="124" customWidth="1"/>
    <col min="13319" max="13320" width="3.69140625" style="124" customWidth="1"/>
    <col min="13321" max="13322" width="7.4609375" style="124" customWidth="1"/>
    <col min="13323" max="13323" width="3.69140625" style="124" customWidth="1"/>
    <col min="13324" max="13324" width="5.61328125" style="124" customWidth="1"/>
    <col min="13325" max="13326" width="3.69140625" style="124" customWidth="1"/>
    <col min="13327" max="13327" width="16.84375" style="124" customWidth="1"/>
    <col min="13328" max="13329" width="3.69140625" style="124" customWidth="1"/>
    <col min="13330" max="13330" width="11.69140625" style="124" customWidth="1"/>
    <col min="13331" max="13331" width="4.69140625" style="124" customWidth="1"/>
    <col min="13332" max="13332" width="3.3828125" style="124" customWidth="1"/>
    <col min="13333" max="13333" width="4.15234375" style="124" customWidth="1"/>
    <col min="13334" max="13334" width="3.4609375" style="124" customWidth="1"/>
    <col min="13335" max="13335" width="5.84375" style="124" customWidth="1"/>
    <col min="13336" max="13336" width="1.84375" style="124" customWidth="1"/>
    <col min="13337" max="13568" width="3.69140625" style="124"/>
    <col min="13569" max="13569" width="1.84375" style="124" customWidth="1"/>
    <col min="13570" max="13571" width="3.69140625" style="124" customWidth="1"/>
    <col min="13572" max="13574" width="7.4609375" style="124" customWidth="1"/>
    <col min="13575" max="13576" width="3.69140625" style="124" customWidth="1"/>
    <col min="13577" max="13578" width="7.4609375" style="124" customWidth="1"/>
    <col min="13579" max="13579" width="3.69140625" style="124" customWidth="1"/>
    <col min="13580" max="13580" width="5.61328125" style="124" customWidth="1"/>
    <col min="13581" max="13582" width="3.69140625" style="124" customWidth="1"/>
    <col min="13583" max="13583" width="16.84375" style="124" customWidth="1"/>
    <col min="13584" max="13585" width="3.69140625" style="124" customWidth="1"/>
    <col min="13586" max="13586" width="11.69140625" style="124" customWidth="1"/>
    <col min="13587" max="13587" width="4.69140625" style="124" customWidth="1"/>
    <col min="13588" max="13588" width="3.3828125" style="124" customWidth="1"/>
    <col min="13589" max="13589" width="4.15234375" style="124" customWidth="1"/>
    <col min="13590" max="13590" width="3.4609375" style="124" customWidth="1"/>
    <col min="13591" max="13591" width="5.84375" style="124" customWidth="1"/>
    <col min="13592" max="13592" width="1.84375" style="124" customWidth="1"/>
    <col min="13593" max="13824" width="3.69140625" style="124"/>
    <col min="13825" max="13825" width="1.84375" style="124" customWidth="1"/>
    <col min="13826" max="13827" width="3.69140625" style="124" customWidth="1"/>
    <col min="13828" max="13830" width="7.4609375" style="124" customWidth="1"/>
    <col min="13831" max="13832" width="3.69140625" style="124" customWidth="1"/>
    <col min="13833" max="13834" width="7.4609375" style="124" customWidth="1"/>
    <col min="13835" max="13835" width="3.69140625" style="124" customWidth="1"/>
    <col min="13836" max="13836" width="5.61328125" style="124" customWidth="1"/>
    <col min="13837" max="13838" width="3.69140625" style="124" customWidth="1"/>
    <col min="13839" max="13839" width="16.84375" style="124" customWidth="1"/>
    <col min="13840" max="13841" width="3.69140625" style="124" customWidth="1"/>
    <col min="13842" max="13842" width="11.69140625" style="124" customWidth="1"/>
    <col min="13843" max="13843" width="4.69140625" style="124" customWidth="1"/>
    <col min="13844" max="13844" width="3.3828125" style="124" customWidth="1"/>
    <col min="13845" max="13845" width="4.15234375" style="124" customWidth="1"/>
    <col min="13846" max="13846" width="3.4609375" style="124" customWidth="1"/>
    <col min="13847" max="13847" width="5.84375" style="124" customWidth="1"/>
    <col min="13848" max="13848" width="1.84375" style="124" customWidth="1"/>
    <col min="13849" max="14080" width="3.69140625" style="124"/>
    <col min="14081" max="14081" width="1.84375" style="124" customWidth="1"/>
    <col min="14082" max="14083" width="3.69140625" style="124" customWidth="1"/>
    <col min="14084" max="14086" width="7.4609375" style="124" customWidth="1"/>
    <col min="14087" max="14088" width="3.69140625" style="124" customWidth="1"/>
    <col min="14089" max="14090" width="7.4609375" style="124" customWidth="1"/>
    <col min="14091" max="14091" width="3.69140625" style="124" customWidth="1"/>
    <col min="14092" max="14092" width="5.61328125" style="124" customWidth="1"/>
    <col min="14093" max="14094" width="3.69140625" style="124" customWidth="1"/>
    <col min="14095" max="14095" width="16.84375" style="124" customWidth="1"/>
    <col min="14096" max="14097" width="3.69140625" style="124" customWidth="1"/>
    <col min="14098" max="14098" width="11.69140625" style="124" customWidth="1"/>
    <col min="14099" max="14099" width="4.69140625" style="124" customWidth="1"/>
    <col min="14100" max="14100" width="3.3828125" style="124" customWidth="1"/>
    <col min="14101" max="14101" width="4.15234375" style="124" customWidth="1"/>
    <col min="14102" max="14102" width="3.4609375" style="124" customWidth="1"/>
    <col min="14103" max="14103" width="5.84375" style="124" customWidth="1"/>
    <col min="14104" max="14104" width="1.84375" style="124" customWidth="1"/>
    <col min="14105" max="14336" width="3.69140625" style="124"/>
    <col min="14337" max="14337" width="1.84375" style="124" customWidth="1"/>
    <col min="14338" max="14339" width="3.69140625" style="124" customWidth="1"/>
    <col min="14340" max="14342" width="7.4609375" style="124" customWidth="1"/>
    <col min="14343" max="14344" width="3.69140625" style="124" customWidth="1"/>
    <col min="14345" max="14346" width="7.4609375" style="124" customWidth="1"/>
    <col min="14347" max="14347" width="3.69140625" style="124" customWidth="1"/>
    <col min="14348" max="14348" width="5.61328125" style="124" customWidth="1"/>
    <col min="14349" max="14350" width="3.69140625" style="124" customWidth="1"/>
    <col min="14351" max="14351" width="16.84375" style="124" customWidth="1"/>
    <col min="14352" max="14353" width="3.69140625" style="124" customWidth="1"/>
    <col min="14354" max="14354" width="11.69140625" style="124" customWidth="1"/>
    <col min="14355" max="14355" width="4.69140625" style="124" customWidth="1"/>
    <col min="14356" max="14356" width="3.3828125" style="124" customWidth="1"/>
    <col min="14357" max="14357" width="4.15234375" style="124" customWidth="1"/>
    <col min="14358" max="14358" width="3.4609375" style="124" customWidth="1"/>
    <col min="14359" max="14359" width="5.84375" style="124" customWidth="1"/>
    <col min="14360" max="14360" width="1.84375" style="124" customWidth="1"/>
    <col min="14361" max="14592" width="3.69140625" style="124"/>
    <col min="14593" max="14593" width="1.84375" style="124" customWidth="1"/>
    <col min="14594" max="14595" width="3.69140625" style="124" customWidth="1"/>
    <col min="14596" max="14598" width="7.4609375" style="124" customWidth="1"/>
    <col min="14599" max="14600" width="3.69140625" style="124" customWidth="1"/>
    <col min="14601" max="14602" width="7.4609375" style="124" customWidth="1"/>
    <col min="14603" max="14603" width="3.69140625" style="124" customWidth="1"/>
    <col min="14604" max="14604" width="5.61328125" style="124" customWidth="1"/>
    <col min="14605" max="14606" width="3.69140625" style="124" customWidth="1"/>
    <col min="14607" max="14607" width="16.84375" style="124" customWidth="1"/>
    <col min="14608" max="14609" width="3.69140625" style="124" customWidth="1"/>
    <col min="14610" max="14610" width="11.69140625" style="124" customWidth="1"/>
    <col min="14611" max="14611" width="4.69140625" style="124" customWidth="1"/>
    <col min="14612" max="14612" width="3.3828125" style="124" customWidth="1"/>
    <col min="14613" max="14613" width="4.15234375" style="124" customWidth="1"/>
    <col min="14614" max="14614" width="3.4609375" style="124" customWidth="1"/>
    <col min="14615" max="14615" width="5.84375" style="124" customWidth="1"/>
    <col min="14616" max="14616" width="1.84375" style="124" customWidth="1"/>
    <col min="14617" max="14848" width="3.69140625" style="124"/>
    <col min="14849" max="14849" width="1.84375" style="124" customWidth="1"/>
    <col min="14850" max="14851" width="3.69140625" style="124" customWidth="1"/>
    <col min="14852" max="14854" width="7.4609375" style="124" customWidth="1"/>
    <col min="14855" max="14856" width="3.69140625" style="124" customWidth="1"/>
    <col min="14857" max="14858" width="7.4609375" style="124" customWidth="1"/>
    <col min="14859" max="14859" width="3.69140625" style="124" customWidth="1"/>
    <col min="14860" max="14860" width="5.61328125" style="124" customWidth="1"/>
    <col min="14861" max="14862" width="3.69140625" style="124" customWidth="1"/>
    <col min="14863" max="14863" width="16.84375" style="124" customWidth="1"/>
    <col min="14864" max="14865" width="3.69140625" style="124" customWidth="1"/>
    <col min="14866" max="14866" width="11.69140625" style="124" customWidth="1"/>
    <col min="14867" max="14867" width="4.69140625" style="124" customWidth="1"/>
    <col min="14868" max="14868" width="3.3828125" style="124" customWidth="1"/>
    <col min="14869" max="14869" width="4.15234375" style="124" customWidth="1"/>
    <col min="14870" max="14870" width="3.4609375" style="124" customWidth="1"/>
    <col min="14871" max="14871" width="5.84375" style="124" customWidth="1"/>
    <col min="14872" max="14872" width="1.84375" style="124" customWidth="1"/>
    <col min="14873" max="15104" width="3.69140625" style="124"/>
    <col min="15105" max="15105" width="1.84375" style="124" customWidth="1"/>
    <col min="15106" max="15107" width="3.69140625" style="124" customWidth="1"/>
    <col min="15108" max="15110" width="7.4609375" style="124" customWidth="1"/>
    <col min="15111" max="15112" width="3.69140625" style="124" customWidth="1"/>
    <col min="15113" max="15114" width="7.4609375" style="124" customWidth="1"/>
    <col min="15115" max="15115" width="3.69140625" style="124" customWidth="1"/>
    <col min="15116" max="15116" width="5.61328125" style="124" customWidth="1"/>
    <col min="15117" max="15118" width="3.69140625" style="124" customWidth="1"/>
    <col min="15119" max="15119" width="16.84375" style="124" customWidth="1"/>
    <col min="15120" max="15121" width="3.69140625" style="124" customWidth="1"/>
    <col min="15122" max="15122" width="11.69140625" style="124" customWidth="1"/>
    <col min="15123" max="15123" width="4.69140625" style="124" customWidth="1"/>
    <col min="15124" max="15124" width="3.3828125" style="124" customWidth="1"/>
    <col min="15125" max="15125" width="4.15234375" style="124" customWidth="1"/>
    <col min="15126" max="15126" width="3.4609375" style="124" customWidth="1"/>
    <col min="15127" max="15127" width="5.84375" style="124" customWidth="1"/>
    <col min="15128" max="15128" width="1.84375" style="124" customWidth="1"/>
    <col min="15129" max="15360" width="3.69140625" style="124"/>
    <col min="15361" max="15361" width="1.84375" style="124" customWidth="1"/>
    <col min="15362" max="15363" width="3.69140625" style="124" customWidth="1"/>
    <col min="15364" max="15366" width="7.4609375" style="124" customWidth="1"/>
    <col min="15367" max="15368" width="3.69140625" style="124" customWidth="1"/>
    <col min="15369" max="15370" width="7.4609375" style="124" customWidth="1"/>
    <col min="15371" max="15371" width="3.69140625" style="124" customWidth="1"/>
    <col min="15372" max="15372" width="5.61328125" style="124" customWidth="1"/>
    <col min="15373" max="15374" width="3.69140625" style="124" customWidth="1"/>
    <col min="15375" max="15375" width="16.84375" style="124" customWidth="1"/>
    <col min="15376" max="15377" width="3.69140625" style="124" customWidth="1"/>
    <col min="15378" max="15378" width="11.69140625" style="124" customWidth="1"/>
    <col min="15379" max="15379" width="4.69140625" style="124" customWidth="1"/>
    <col min="15380" max="15380" width="3.3828125" style="124" customWidth="1"/>
    <col min="15381" max="15381" width="4.15234375" style="124" customWidth="1"/>
    <col min="15382" max="15382" width="3.4609375" style="124" customWidth="1"/>
    <col min="15383" max="15383" width="5.84375" style="124" customWidth="1"/>
    <col min="15384" max="15384" width="1.84375" style="124" customWidth="1"/>
    <col min="15385" max="15616" width="3.69140625" style="124"/>
    <col min="15617" max="15617" width="1.84375" style="124" customWidth="1"/>
    <col min="15618" max="15619" width="3.69140625" style="124" customWidth="1"/>
    <col min="15620" max="15622" width="7.4609375" style="124" customWidth="1"/>
    <col min="15623" max="15624" width="3.69140625" style="124" customWidth="1"/>
    <col min="15625" max="15626" width="7.4609375" style="124" customWidth="1"/>
    <col min="15627" max="15627" width="3.69140625" style="124" customWidth="1"/>
    <col min="15628" max="15628" width="5.61328125" style="124" customWidth="1"/>
    <col min="15629" max="15630" width="3.69140625" style="124" customWidth="1"/>
    <col min="15631" max="15631" width="16.84375" style="124" customWidth="1"/>
    <col min="15632" max="15633" width="3.69140625" style="124" customWidth="1"/>
    <col min="15634" max="15634" width="11.69140625" style="124" customWidth="1"/>
    <col min="15635" max="15635" width="4.69140625" style="124" customWidth="1"/>
    <col min="15636" max="15636" width="3.3828125" style="124" customWidth="1"/>
    <col min="15637" max="15637" width="4.15234375" style="124" customWidth="1"/>
    <col min="15638" max="15638" width="3.4609375" style="124" customWidth="1"/>
    <col min="15639" max="15639" width="5.84375" style="124" customWidth="1"/>
    <col min="15640" max="15640" width="1.84375" style="124" customWidth="1"/>
    <col min="15641" max="15872" width="3.69140625" style="124"/>
    <col min="15873" max="15873" width="1.84375" style="124" customWidth="1"/>
    <col min="15874" max="15875" width="3.69140625" style="124" customWidth="1"/>
    <col min="15876" max="15878" width="7.4609375" style="124" customWidth="1"/>
    <col min="15879" max="15880" width="3.69140625" style="124" customWidth="1"/>
    <col min="15881" max="15882" width="7.4609375" style="124" customWidth="1"/>
    <col min="15883" max="15883" width="3.69140625" style="124" customWidth="1"/>
    <col min="15884" max="15884" width="5.61328125" style="124" customWidth="1"/>
    <col min="15885" max="15886" width="3.69140625" style="124" customWidth="1"/>
    <col min="15887" max="15887" width="16.84375" style="124" customWidth="1"/>
    <col min="15888" max="15889" width="3.69140625" style="124" customWidth="1"/>
    <col min="15890" max="15890" width="11.69140625" style="124" customWidth="1"/>
    <col min="15891" max="15891" width="4.69140625" style="124" customWidth="1"/>
    <col min="15892" max="15892" width="3.3828125" style="124" customWidth="1"/>
    <col min="15893" max="15893" width="4.15234375" style="124" customWidth="1"/>
    <col min="15894" max="15894" width="3.4609375" style="124" customWidth="1"/>
    <col min="15895" max="15895" width="5.84375" style="124" customWidth="1"/>
    <col min="15896" max="15896" width="1.84375" style="124" customWidth="1"/>
    <col min="15897" max="16128" width="3.69140625" style="124"/>
    <col min="16129" max="16129" width="1.84375" style="124" customWidth="1"/>
    <col min="16130" max="16131" width="3.69140625" style="124" customWidth="1"/>
    <col min="16132" max="16134" width="7.4609375" style="124" customWidth="1"/>
    <col min="16135" max="16136" width="3.69140625" style="124" customWidth="1"/>
    <col min="16137" max="16138" width="7.4609375" style="124" customWidth="1"/>
    <col min="16139" max="16139" width="3.69140625" style="124" customWidth="1"/>
    <col min="16140" max="16140" width="5.61328125" style="124" customWidth="1"/>
    <col min="16141" max="16142" width="3.69140625" style="124" customWidth="1"/>
    <col min="16143" max="16143" width="16.84375" style="124" customWidth="1"/>
    <col min="16144" max="16145" width="3.69140625" style="124" customWidth="1"/>
    <col min="16146" max="16146" width="11.69140625" style="124" customWidth="1"/>
    <col min="16147" max="16147" width="4.69140625" style="124" customWidth="1"/>
    <col min="16148" max="16148" width="3.3828125" style="124" customWidth="1"/>
    <col min="16149" max="16149" width="4.15234375" style="124" customWidth="1"/>
    <col min="16150" max="16150" width="3.4609375" style="124" customWidth="1"/>
    <col min="16151" max="16151" width="5.84375" style="124" customWidth="1"/>
    <col min="16152" max="16152" width="1.84375" style="124" customWidth="1"/>
    <col min="16153" max="16384" width="3.69140625" style="124"/>
  </cols>
  <sheetData>
    <row r="1" spans="1:24" ht="22.5" customHeight="1" x14ac:dyDescent="0.25">
      <c r="A1" s="123" t="s">
        <v>247</v>
      </c>
    </row>
    <row r="2" spans="1:24" ht="25.5" customHeight="1" x14ac:dyDescent="0.25">
      <c r="A2" s="125"/>
      <c r="B2" s="979" t="s">
        <v>248</v>
      </c>
      <c r="C2" s="979"/>
      <c r="D2" s="979"/>
      <c r="E2" s="979"/>
      <c r="F2" s="979"/>
      <c r="G2" s="979"/>
      <c r="H2" s="979"/>
      <c r="I2" s="979"/>
      <c r="J2" s="979"/>
      <c r="K2" s="981" t="s">
        <v>249</v>
      </c>
      <c r="L2" s="981"/>
      <c r="M2" s="981"/>
      <c r="N2" s="981"/>
      <c r="O2" s="982" t="s">
        <v>16</v>
      </c>
      <c r="P2" s="982"/>
      <c r="Q2" s="982"/>
      <c r="R2" s="982"/>
      <c r="S2" s="126"/>
      <c r="T2" s="126"/>
      <c r="U2" s="126"/>
      <c r="V2" s="126"/>
      <c r="W2" s="126"/>
      <c r="X2" s="125"/>
    </row>
    <row r="3" spans="1:24" ht="25.5" customHeight="1" x14ac:dyDescent="0.25">
      <c r="A3" s="125"/>
      <c r="B3" s="980"/>
      <c r="C3" s="980"/>
      <c r="D3" s="980"/>
      <c r="E3" s="980"/>
      <c r="F3" s="980"/>
      <c r="G3" s="980"/>
      <c r="H3" s="980"/>
      <c r="I3" s="980"/>
      <c r="J3" s="980"/>
      <c r="K3" s="984" t="s">
        <v>250</v>
      </c>
      <c r="L3" s="984"/>
      <c r="M3" s="984"/>
      <c r="N3" s="984"/>
      <c r="O3" s="983"/>
      <c r="P3" s="983"/>
      <c r="Q3" s="983"/>
      <c r="R3" s="983"/>
      <c r="S3" s="1023">
        <f>旅費支払通知!G23</f>
        <v>44062</v>
      </c>
      <c r="T3" s="1023"/>
      <c r="U3" s="1023"/>
      <c r="V3" s="1023"/>
      <c r="W3" s="1023"/>
      <c r="X3" s="127"/>
    </row>
    <row r="4" spans="1:24" ht="22.5" customHeight="1" x14ac:dyDescent="0.25">
      <c r="A4" s="1003"/>
      <c r="B4" s="988" t="s">
        <v>15</v>
      </c>
      <c r="C4" s="987" t="e">
        <f>'出張報告書＆旅費精算書（両面印刷推奨）'!B12&amp;"   "&amp;'出張報告書＆旅費精算書（両面印刷推奨）'!B13</f>
        <v>#N/A</v>
      </c>
      <c r="D4" s="988"/>
      <c r="E4" s="988"/>
      <c r="F4" s="988"/>
      <c r="G4" s="988"/>
      <c r="H4" s="988"/>
      <c r="I4" s="988"/>
      <c r="J4" s="989"/>
      <c r="K4" s="985" t="s">
        <v>121</v>
      </c>
      <c r="L4" s="987" t="str">
        <f>旅費支払通知!N20</f>
        <v>教授</v>
      </c>
      <c r="M4" s="988"/>
      <c r="N4" s="988"/>
      <c r="O4" s="989"/>
      <c r="P4" s="985" t="s">
        <v>14</v>
      </c>
      <c r="Q4" s="987">
        <f>旅費支払通知!N19</f>
        <v>0</v>
      </c>
      <c r="R4" s="988"/>
      <c r="S4" s="988"/>
      <c r="T4" s="988"/>
      <c r="U4" s="988"/>
      <c r="V4" s="988"/>
      <c r="W4" s="989"/>
      <c r="X4" s="1011"/>
    </row>
    <row r="5" spans="1:24" ht="22.5" customHeight="1" x14ac:dyDescent="0.25">
      <c r="A5" s="1003"/>
      <c r="B5" s="1005"/>
      <c r="C5" s="990"/>
      <c r="D5" s="991"/>
      <c r="E5" s="991"/>
      <c r="F5" s="991"/>
      <c r="G5" s="991"/>
      <c r="H5" s="991"/>
      <c r="I5" s="991"/>
      <c r="J5" s="992"/>
      <c r="K5" s="986"/>
      <c r="L5" s="1006"/>
      <c r="M5" s="1005"/>
      <c r="N5" s="1005"/>
      <c r="O5" s="1007"/>
      <c r="P5" s="986"/>
      <c r="Q5" s="990"/>
      <c r="R5" s="991"/>
      <c r="S5" s="991"/>
      <c r="T5" s="991"/>
      <c r="U5" s="991"/>
      <c r="V5" s="991"/>
      <c r="W5" s="992"/>
      <c r="X5" s="1011"/>
    </row>
    <row r="6" spans="1:24" ht="14.25" customHeight="1" x14ac:dyDescent="0.25">
      <c r="A6" s="1004"/>
      <c r="B6" s="1002"/>
      <c r="C6" s="1012"/>
      <c r="D6" s="1012"/>
      <c r="E6" s="1012"/>
      <c r="F6" s="1012"/>
      <c r="G6" s="1012"/>
      <c r="H6" s="1012"/>
      <c r="I6" s="1012"/>
      <c r="J6" s="1012"/>
      <c r="K6" s="1002"/>
      <c r="L6" s="1002"/>
      <c r="M6" s="1002"/>
      <c r="N6" s="1002"/>
      <c r="O6" s="1002"/>
      <c r="P6" s="1002"/>
      <c r="Q6" s="1012"/>
      <c r="R6" s="1012"/>
      <c r="S6" s="1012"/>
      <c r="T6" s="1012"/>
      <c r="U6" s="1012"/>
      <c r="V6" s="1012"/>
      <c r="W6" s="1012"/>
      <c r="X6" s="1004"/>
    </row>
    <row r="7" spans="1:24" ht="22.5" customHeight="1" x14ac:dyDescent="0.25">
      <c r="A7" s="1003"/>
      <c r="B7" s="1013" t="s">
        <v>13</v>
      </c>
      <c r="C7" s="1014"/>
      <c r="D7" s="1016" t="s">
        <v>12</v>
      </c>
      <c r="E7" s="1014"/>
      <c r="F7" s="1016" t="s">
        <v>11</v>
      </c>
      <c r="G7" s="1013"/>
      <c r="H7" s="1014"/>
      <c r="I7" s="1016" t="s">
        <v>10</v>
      </c>
      <c r="J7" s="1014"/>
      <c r="K7" s="1016" t="s">
        <v>9</v>
      </c>
      <c r="L7" s="1013"/>
      <c r="M7" s="1013"/>
      <c r="N7" s="1014"/>
      <c r="O7" s="1018" t="s">
        <v>8</v>
      </c>
      <c r="P7" s="1016" t="s">
        <v>7</v>
      </c>
      <c r="Q7" s="1014"/>
      <c r="R7" s="998" t="s">
        <v>6</v>
      </c>
      <c r="S7" s="1020"/>
      <c r="T7" s="1020"/>
      <c r="U7" s="1021"/>
      <c r="V7" s="1016" t="s">
        <v>5</v>
      </c>
      <c r="W7" s="1022"/>
      <c r="X7" s="1011"/>
    </row>
    <row r="8" spans="1:24" ht="22.5" customHeight="1" x14ac:dyDescent="0.25">
      <c r="A8" s="1003"/>
      <c r="B8" s="1005"/>
      <c r="C8" s="1015"/>
      <c r="D8" s="1017"/>
      <c r="E8" s="1015"/>
      <c r="F8" s="1017"/>
      <c r="G8" s="1005"/>
      <c r="H8" s="1015"/>
      <c r="I8" s="1017"/>
      <c r="J8" s="1015"/>
      <c r="K8" s="1017"/>
      <c r="L8" s="1005"/>
      <c r="M8" s="1005"/>
      <c r="N8" s="1015"/>
      <c r="O8" s="1019"/>
      <c r="P8" s="1017"/>
      <c r="Q8" s="1015"/>
      <c r="R8" s="128" t="s">
        <v>4</v>
      </c>
      <c r="S8" s="998" t="s">
        <v>3</v>
      </c>
      <c r="T8" s="1020"/>
      <c r="U8" s="1021"/>
      <c r="V8" s="1017"/>
      <c r="W8" s="1007"/>
      <c r="X8" s="1011"/>
    </row>
    <row r="9" spans="1:24" ht="45" customHeight="1" x14ac:dyDescent="0.25">
      <c r="A9" s="1003"/>
      <c r="B9" s="1002"/>
      <c r="C9" s="994"/>
      <c r="D9" s="129"/>
      <c r="E9" s="129"/>
      <c r="F9" s="1008"/>
      <c r="G9" s="1009"/>
      <c r="H9" s="1010"/>
      <c r="I9" s="1000">
        <f>旅費支払通知!G23</f>
        <v>44062</v>
      </c>
      <c r="J9" s="1001"/>
      <c r="K9" s="993" t="str">
        <f>旅費支払通知!K26</f>
        <v>電気学会産業応用部門大会に参加し研究発表・情報収集</v>
      </c>
      <c r="L9" s="1002"/>
      <c r="M9" s="1002"/>
      <c r="N9" s="994"/>
      <c r="O9" s="129" t="str">
        <f>旅費支払通知!Z26</f>
        <v>長崎大学文京ｷｬﾝﾊﾟｽ</v>
      </c>
      <c r="P9" s="993"/>
      <c r="Q9" s="994"/>
      <c r="R9" s="130" t="s">
        <v>2</v>
      </c>
      <c r="S9" s="995" t="s">
        <v>2</v>
      </c>
      <c r="T9" s="996"/>
      <c r="U9" s="997"/>
      <c r="V9" s="998"/>
      <c r="W9" s="999"/>
      <c r="X9" s="1011"/>
    </row>
    <row r="10" spans="1:24" ht="45" customHeight="1" x14ac:dyDescent="0.25">
      <c r="A10" s="1003"/>
      <c r="B10" s="1002"/>
      <c r="C10" s="994"/>
      <c r="D10" s="129"/>
      <c r="E10" s="129"/>
      <c r="F10" s="1008"/>
      <c r="G10" s="1009"/>
      <c r="H10" s="1010"/>
      <c r="I10" s="1000">
        <f>IF(旅費支払通知!$Y$23&gt;=2,I9+1,"")</f>
        <v>44063</v>
      </c>
      <c r="J10" s="1001"/>
      <c r="K10" s="993" t="str">
        <f>IF(I10="","",IF(I10&lt;=旅費支払通知!$P$25,旅費支払通知!$K$26,IF(I10&lt;=旅費支払通知!$P$28,旅費支払通知!$K$29,旅費支払通知!$H$32)))</f>
        <v>電気学会産業応用部門大会に参加し研究発表・情報収集</v>
      </c>
      <c r="L10" s="1002"/>
      <c r="M10" s="1002"/>
      <c r="N10" s="994"/>
      <c r="O10" s="129" t="str">
        <f>IF(I10="","",IF(I10&lt;=旅費支払通知!$P$25,旅費支払通知!$Z$26,IF(I10&lt;=旅費支払通知!$P$28,旅費支払通知!$Z$29,旅費支払通知!$Z$32)))</f>
        <v>長崎大学文京ｷｬﾝﾊﾟｽ</v>
      </c>
      <c r="P10" s="993"/>
      <c r="Q10" s="994"/>
      <c r="R10" s="130" t="s">
        <v>2</v>
      </c>
      <c r="S10" s="995" t="s">
        <v>2</v>
      </c>
      <c r="T10" s="996"/>
      <c r="U10" s="997"/>
      <c r="V10" s="998"/>
      <c r="W10" s="999"/>
      <c r="X10" s="1011"/>
    </row>
    <row r="11" spans="1:24" ht="45" customHeight="1" x14ac:dyDescent="0.25">
      <c r="A11" s="1003"/>
      <c r="B11" s="1002"/>
      <c r="C11" s="994"/>
      <c r="D11" s="129"/>
      <c r="E11" s="129"/>
      <c r="F11" s="1008"/>
      <c r="G11" s="1009"/>
      <c r="H11" s="1010"/>
      <c r="I11" s="1000">
        <f>IF(旅費支払通知!$Y$23&gt;=3,I10+1,"")</f>
        <v>44064</v>
      </c>
      <c r="J11" s="1001"/>
      <c r="K11" s="993">
        <f>IF(I11="","",IF(I11&lt;=旅費支払通知!$P$25,旅費支払通知!$K$26,IF(I11&lt;=旅費支払通知!$P$28,旅費支払通知!$K$29,旅費支払通知!$H$32)))</f>
        <v>0</v>
      </c>
      <c r="L11" s="1002"/>
      <c r="M11" s="1002"/>
      <c r="N11" s="994"/>
      <c r="O11" s="129">
        <f>IF(I11="","",IF(I11&lt;=旅費支払通知!$P$25,旅費支払通知!$Z$26,IF(I11&lt;=旅費支払通知!$P$28,旅費支払通知!$Z$29,旅費支払通知!$Z$32)))</f>
        <v>0</v>
      </c>
      <c r="P11" s="993"/>
      <c r="Q11" s="994"/>
      <c r="R11" s="130" t="s">
        <v>251</v>
      </c>
      <c r="S11" s="995" t="s">
        <v>2</v>
      </c>
      <c r="T11" s="996"/>
      <c r="U11" s="997"/>
      <c r="V11" s="998"/>
      <c r="W11" s="999"/>
      <c r="X11" s="1011"/>
    </row>
    <row r="12" spans="1:24" ht="45" customHeight="1" x14ac:dyDescent="0.25">
      <c r="A12" s="1003"/>
      <c r="B12" s="1002"/>
      <c r="C12" s="994"/>
      <c r="D12" s="129"/>
      <c r="E12" s="129"/>
      <c r="F12" s="1024"/>
      <c r="G12" s="1009"/>
      <c r="H12" s="1010"/>
      <c r="I12" s="1000">
        <f>IF(旅費支払通知!$Y$23&gt;=4,I11+1,"")</f>
        <v>44065</v>
      </c>
      <c r="J12" s="1001"/>
      <c r="K12" s="993">
        <f>IF(I12="","",IF(I12&lt;=旅費支払通知!$P$25,旅費支払通知!$K$26,IF(I12&lt;=旅費支払通知!$P$28,旅費支払通知!$K$29,旅費支払通知!$K$32)))</f>
        <v>0</v>
      </c>
      <c r="L12" s="1002"/>
      <c r="M12" s="1002"/>
      <c r="N12" s="994"/>
      <c r="O12" s="129">
        <f>IF(I12="","",IF(I12&lt;=旅費支払通知!$P$25,旅費支払通知!$Z$26,IF(I12&lt;=旅費支払通知!$P$28,旅費支払通知!$Z$29,旅費支払通知!$Z$32)))</f>
        <v>0</v>
      </c>
      <c r="P12" s="993"/>
      <c r="Q12" s="994"/>
      <c r="R12" s="130" t="s">
        <v>2</v>
      </c>
      <c r="S12" s="995" t="s">
        <v>2</v>
      </c>
      <c r="T12" s="996"/>
      <c r="U12" s="997"/>
      <c r="V12" s="998"/>
      <c r="W12" s="999"/>
      <c r="X12" s="1011"/>
    </row>
    <row r="13" spans="1:24" ht="45" customHeight="1" x14ac:dyDescent="0.25">
      <c r="A13" s="1003"/>
      <c r="B13" s="1002"/>
      <c r="C13" s="994"/>
      <c r="D13" s="129"/>
      <c r="E13" s="129"/>
      <c r="F13" s="1008"/>
      <c r="G13" s="1009"/>
      <c r="H13" s="1010"/>
      <c r="I13" s="1000">
        <f>IF(旅費支払通知!$Y$23&gt;=5,I12+1,"")</f>
        <v>44066</v>
      </c>
      <c r="J13" s="1001"/>
      <c r="K13" s="993">
        <f>IF(I13="","",IF(I13&lt;=旅費支払通知!$P$25,旅費支払通知!$K$26,IF(I13&lt;=旅費支払通知!$P$28,旅費支払通知!$K$29,旅費支払通知!$K$32)))</f>
        <v>0</v>
      </c>
      <c r="L13" s="1002"/>
      <c r="M13" s="1002"/>
      <c r="N13" s="994"/>
      <c r="O13" s="129">
        <f>IF(I13="","",IF(I13&lt;=旅費支払通知!$P$25,旅費支払通知!$Z$26,IF(I13&lt;=旅費支払通知!$P$28,旅費支払通知!$Z$29,旅費支払通知!$Z$32)))</f>
        <v>0</v>
      </c>
      <c r="P13" s="993"/>
      <c r="Q13" s="994"/>
      <c r="R13" s="130" t="s">
        <v>2</v>
      </c>
      <c r="S13" s="995" t="s">
        <v>2</v>
      </c>
      <c r="T13" s="996"/>
      <c r="U13" s="997"/>
      <c r="V13" s="998"/>
      <c r="W13" s="999"/>
      <c r="X13" s="1011"/>
    </row>
    <row r="14" spans="1:24" ht="6.75" customHeight="1" x14ac:dyDescent="0.25">
      <c r="A14" s="1004"/>
      <c r="B14" s="131"/>
      <c r="C14" s="131"/>
      <c r="D14" s="131"/>
      <c r="E14" s="131"/>
      <c r="F14" s="132"/>
      <c r="G14" s="132"/>
      <c r="H14" s="132"/>
      <c r="I14" s="132"/>
      <c r="J14" s="132"/>
      <c r="K14" s="131"/>
      <c r="L14" s="131"/>
      <c r="M14" s="131"/>
      <c r="N14" s="131"/>
      <c r="O14" s="131"/>
      <c r="P14" s="131"/>
      <c r="Q14" s="131"/>
      <c r="R14" s="133"/>
      <c r="S14" s="133"/>
      <c r="T14" s="133"/>
      <c r="U14" s="133"/>
      <c r="V14" s="133"/>
      <c r="W14" s="132"/>
      <c r="X14" s="1004"/>
    </row>
    <row r="15" spans="1:24" ht="13.5" customHeight="1" x14ac:dyDescent="0.25">
      <c r="A15" s="1004"/>
      <c r="B15" s="135" t="s">
        <v>1</v>
      </c>
      <c r="C15" s="135"/>
      <c r="D15" s="135"/>
      <c r="E15" s="135"/>
      <c r="F15" s="135"/>
      <c r="G15" s="135"/>
      <c r="H15" s="135"/>
      <c r="I15" s="135"/>
      <c r="J15" s="135"/>
      <c r="K15" s="135"/>
      <c r="L15" s="135"/>
      <c r="M15" s="135"/>
      <c r="N15" s="135"/>
      <c r="O15" s="135"/>
      <c r="P15" s="135"/>
      <c r="Q15" s="135"/>
      <c r="R15" s="135"/>
      <c r="S15" s="135"/>
      <c r="T15" s="135"/>
      <c r="U15" s="135"/>
      <c r="V15" s="135"/>
      <c r="W15" s="135"/>
      <c r="X15" s="1004"/>
    </row>
    <row r="16" spans="1:24" ht="13.5" customHeight="1" x14ac:dyDescent="0.25">
      <c r="A16" s="1004"/>
      <c r="B16" s="135" t="s">
        <v>0</v>
      </c>
      <c r="C16" s="135"/>
      <c r="D16" s="135"/>
      <c r="E16" s="135"/>
      <c r="F16" s="135"/>
      <c r="G16" s="135"/>
      <c r="H16" s="135"/>
      <c r="I16" s="135"/>
      <c r="J16" s="135"/>
      <c r="K16" s="135"/>
      <c r="L16" s="135"/>
      <c r="M16" s="135"/>
      <c r="N16" s="135"/>
      <c r="O16" s="135"/>
      <c r="R16" s="966" t="s">
        <v>122</v>
      </c>
      <c r="S16" s="967"/>
      <c r="T16" s="967"/>
      <c r="U16" s="967"/>
      <c r="V16" s="967"/>
      <c r="W16" s="968"/>
      <c r="X16" s="1004"/>
    </row>
    <row r="17" spans="1:24" ht="13.5" customHeight="1" x14ac:dyDescent="0.25">
      <c r="A17" s="1004"/>
      <c r="B17" s="135" t="s">
        <v>252</v>
      </c>
      <c r="C17" s="135"/>
      <c r="D17" s="135"/>
      <c r="E17" s="135"/>
      <c r="F17" s="135"/>
      <c r="G17" s="135"/>
      <c r="H17" s="135"/>
      <c r="I17" s="135"/>
      <c r="J17" s="135"/>
      <c r="K17" s="135"/>
      <c r="L17" s="135"/>
      <c r="M17" s="135"/>
      <c r="N17" s="135"/>
      <c r="O17" s="135"/>
      <c r="R17" s="969" t="str">
        <f>コード一覧!E3&amp;"　"&amp;    コード一覧!G3</f>
        <v>一般財源等　教）厚生補導経費(固定費)共通</v>
      </c>
      <c r="S17" s="970"/>
      <c r="T17" s="970"/>
      <c r="U17" s="970"/>
      <c r="V17" s="970"/>
      <c r="W17" s="971"/>
      <c r="X17" s="1004"/>
    </row>
    <row r="18" spans="1:24" ht="13.5" customHeight="1" x14ac:dyDescent="0.25">
      <c r="A18" s="1004"/>
      <c r="B18" s="136" t="s">
        <v>253</v>
      </c>
      <c r="C18" s="135"/>
      <c r="D18" s="135"/>
      <c r="E18" s="135"/>
      <c r="F18" s="135"/>
      <c r="G18" s="135"/>
      <c r="H18" s="135"/>
      <c r="I18" s="135"/>
      <c r="J18" s="135"/>
      <c r="K18" s="135"/>
      <c r="L18" s="135"/>
      <c r="M18" s="135"/>
      <c r="N18" s="135"/>
      <c r="O18" s="135"/>
      <c r="R18" s="972"/>
      <c r="S18" s="973"/>
      <c r="T18" s="973"/>
      <c r="U18" s="973"/>
      <c r="V18" s="973"/>
      <c r="W18" s="974"/>
      <c r="X18" s="1004"/>
    </row>
    <row r="19" spans="1:24" ht="13.5" customHeight="1" x14ac:dyDescent="0.25">
      <c r="A19" s="1004"/>
      <c r="B19" s="135" t="s">
        <v>123</v>
      </c>
      <c r="C19" s="135"/>
      <c r="D19" s="135"/>
      <c r="E19" s="135"/>
      <c r="F19" s="135"/>
      <c r="G19" s="135"/>
      <c r="H19" s="135"/>
      <c r="I19" s="135"/>
      <c r="J19" s="135"/>
      <c r="K19" s="135"/>
      <c r="L19" s="135"/>
      <c r="M19" s="135"/>
      <c r="N19" s="135"/>
      <c r="O19" s="135"/>
      <c r="R19" s="975" t="s">
        <v>133</v>
      </c>
      <c r="S19" s="976"/>
      <c r="T19" s="976"/>
      <c r="U19" s="976"/>
      <c r="V19" s="962" t="str">
        <f>旅費支払通知!E36</f>
        <v>なし</v>
      </c>
      <c r="W19" s="963"/>
      <c r="X19" s="1004"/>
    </row>
    <row r="20" spans="1:24" ht="13.5" customHeight="1" x14ac:dyDescent="0.25">
      <c r="A20" s="1004"/>
      <c r="B20" s="135" t="s">
        <v>124</v>
      </c>
      <c r="C20" s="135"/>
      <c r="D20" s="135"/>
      <c r="E20" s="135"/>
      <c r="F20" s="135"/>
      <c r="G20" s="135"/>
      <c r="H20" s="135"/>
      <c r="I20" s="135"/>
      <c r="J20" s="135"/>
      <c r="K20" s="135"/>
      <c r="L20" s="135"/>
      <c r="M20" s="135"/>
      <c r="N20" s="135"/>
      <c r="O20" s="135"/>
      <c r="R20" s="977"/>
      <c r="S20" s="978"/>
      <c r="T20" s="978"/>
      <c r="U20" s="978"/>
      <c r="V20" s="964"/>
      <c r="W20" s="965"/>
      <c r="X20" s="1004"/>
    </row>
    <row r="21" spans="1:24" ht="13.5" customHeight="1" x14ac:dyDescent="0.25">
      <c r="A21" s="1004"/>
      <c r="B21" s="135" t="s">
        <v>125</v>
      </c>
      <c r="C21" s="135"/>
      <c r="D21" s="135"/>
      <c r="E21" s="135"/>
      <c r="F21" s="135"/>
      <c r="G21" s="135"/>
      <c r="H21" s="135"/>
      <c r="I21" s="135"/>
      <c r="J21" s="135"/>
      <c r="K21" s="135"/>
      <c r="L21" s="135"/>
      <c r="M21" s="135"/>
      <c r="N21" s="135"/>
      <c r="O21" s="135"/>
      <c r="P21" s="135"/>
      <c r="Q21" s="135"/>
      <c r="R21" s="135"/>
      <c r="S21" s="135"/>
      <c r="T21" s="135"/>
      <c r="U21" s="135"/>
      <c r="X21" s="1004"/>
    </row>
    <row r="22" spans="1:24" ht="13.5" customHeight="1" x14ac:dyDescent="0.25">
      <c r="A22" s="1004"/>
      <c r="B22" s="135" t="s">
        <v>255</v>
      </c>
      <c r="C22" s="135"/>
      <c r="D22" s="135"/>
      <c r="E22" s="135"/>
      <c r="F22" s="135"/>
      <c r="G22" s="135"/>
      <c r="H22" s="135"/>
      <c r="I22" s="135"/>
      <c r="J22" s="135"/>
      <c r="K22" s="135"/>
      <c r="L22" s="135"/>
      <c r="M22" s="135"/>
      <c r="N22" s="135"/>
      <c r="O22" s="135"/>
      <c r="P22" s="135"/>
      <c r="Q22" s="135"/>
      <c r="R22" s="135"/>
      <c r="S22" s="135"/>
      <c r="T22" s="135"/>
      <c r="U22" s="135"/>
      <c r="X22" s="1004"/>
    </row>
    <row r="23" spans="1:24" ht="13.5" customHeight="1" x14ac:dyDescent="0.25">
      <c r="A23" s="1004"/>
      <c r="B23" s="135" t="s">
        <v>254</v>
      </c>
      <c r="C23" s="135"/>
      <c r="D23" s="135"/>
      <c r="E23" s="135"/>
      <c r="F23" s="135"/>
      <c r="G23" s="135"/>
      <c r="H23" s="135"/>
      <c r="I23" s="135"/>
      <c r="J23" s="135"/>
      <c r="K23" s="135"/>
      <c r="L23" s="135"/>
      <c r="M23" s="135"/>
      <c r="N23" s="135"/>
      <c r="O23" s="135"/>
      <c r="P23" s="135"/>
      <c r="Q23" s="135"/>
      <c r="R23" s="135"/>
      <c r="S23" s="135"/>
      <c r="T23" s="135"/>
      <c r="U23" s="135"/>
      <c r="V23" s="135"/>
      <c r="W23" s="135"/>
      <c r="X23" s="1004"/>
    </row>
    <row r="24" spans="1:24" s="125" customFormat="1" ht="27" customHeight="1" x14ac:dyDescent="0.25">
      <c r="A24" s="134"/>
      <c r="B24" s="134"/>
      <c r="C24" s="134"/>
      <c r="D24" s="134"/>
      <c r="E24" s="134"/>
      <c r="F24" s="134"/>
      <c r="G24" s="134"/>
      <c r="H24" s="134"/>
      <c r="I24" s="134"/>
      <c r="J24" s="134"/>
      <c r="K24" s="134"/>
      <c r="L24" s="134"/>
      <c r="M24" s="134"/>
      <c r="N24" s="134"/>
      <c r="O24" s="134"/>
      <c r="P24" s="134"/>
      <c r="Q24" s="134"/>
      <c r="R24" s="134"/>
      <c r="S24" s="134"/>
      <c r="T24" s="134"/>
      <c r="U24" s="134"/>
      <c r="V24" s="134"/>
      <c r="W24" s="134"/>
      <c r="X24" s="134"/>
    </row>
    <row r="25" spans="1:24" s="125" customFormat="1" ht="27" customHeight="1" x14ac:dyDescent="0.25"/>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heetViews>
  <sheetFormatPr defaultColWidth="3.69140625" defaultRowHeight="15" customHeight="1" x14ac:dyDescent="0.25"/>
  <cols>
    <col min="1" max="1" width="1.15234375" style="124" customWidth="1"/>
    <col min="2" max="2" width="6.3828125" style="124" customWidth="1"/>
    <col min="3" max="4" width="5.61328125" style="124" customWidth="1"/>
    <col min="5" max="5" width="10" style="124" customWidth="1"/>
    <col min="6" max="8" width="3.69140625" style="124" customWidth="1"/>
    <col min="9" max="10" width="6.15234375" style="124" customWidth="1"/>
    <col min="11" max="11" width="6.84375" style="124" customWidth="1"/>
    <col min="12" max="12" width="5.61328125" style="124" customWidth="1"/>
    <col min="13" max="13" width="6.15234375" style="124" customWidth="1"/>
    <col min="14" max="14" width="5" style="124" customWidth="1"/>
    <col min="15" max="15" width="18.69140625" style="124" customWidth="1"/>
    <col min="16" max="16" width="6.15234375" style="124" customWidth="1"/>
    <col min="17" max="17" width="5" style="124" customWidth="1"/>
    <col min="18" max="19" width="3.15234375" style="142" customWidth="1"/>
    <col min="20" max="21" width="3.69140625" style="124" customWidth="1"/>
    <col min="22" max="23" width="3.15234375" style="124" customWidth="1"/>
    <col min="24" max="25" width="2.4609375" style="124" customWidth="1"/>
    <col min="26" max="27" width="3.69140625" style="124" customWidth="1"/>
    <col min="28" max="28" width="1.15234375" style="124" customWidth="1"/>
    <col min="29" max="16384" width="3.69140625" style="124"/>
  </cols>
  <sheetData>
    <row r="1" spans="1:29" ht="15" customHeight="1" x14ac:dyDescent="0.25">
      <c r="A1" s="123" t="s">
        <v>301</v>
      </c>
    </row>
    <row r="2" spans="1:29" s="167" customFormat="1" ht="22.5" customHeight="1" x14ac:dyDescent="0.25">
      <c r="A2" s="1026" t="s">
        <v>300</v>
      </c>
      <c r="B2" s="1026"/>
      <c r="C2" s="1026"/>
      <c r="D2" s="1026"/>
      <c r="E2" s="1026"/>
      <c r="F2" s="1026"/>
      <c r="G2" s="1026"/>
      <c r="H2" s="1026"/>
      <c r="I2" s="1026"/>
      <c r="J2" s="1026"/>
      <c r="K2" s="1026"/>
      <c r="L2" s="1026"/>
      <c r="M2" s="1026"/>
      <c r="N2" s="1026"/>
      <c r="O2" s="1026"/>
      <c r="P2" s="1026"/>
      <c r="Q2" s="1026"/>
      <c r="R2" s="1026"/>
      <c r="S2" s="1026"/>
      <c r="T2" s="1026"/>
      <c r="U2" s="1026"/>
      <c r="V2" s="1026"/>
      <c r="W2" s="1026"/>
      <c r="X2" s="1026"/>
      <c r="Y2" s="1026"/>
      <c r="Z2" s="1026"/>
      <c r="AA2" s="1026"/>
      <c r="AB2" s="1026"/>
    </row>
    <row r="3" spans="1:29" ht="15" customHeight="1" x14ac:dyDescent="0.25">
      <c r="A3" s="166"/>
      <c r="B3" s="166"/>
      <c r="C3" s="166"/>
      <c r="D3" s="166"/>
      <c r="E3" s="166"/>
      <c r="F3" s="166"/>
      <c r="G3" s="166"/>
      <c r="H3" s="166"/>
      <c r="I3" s="166"/>
      <c r="J3" s="166"/>
      <c r="K3" s="166"/>
      <c r="L3" s="166"/>
      <c r="M3" s="166"/>
      <c r="N3" s="166"/>
      <c r="O3" s="166"/>
      <c r="P3" s="166"/>
      <c r="Q3" s="166"/>
      <c r="R3" s="166"/>
      <c r="S3" s="166"/>
      <c r="T3" s="1025">
        <f>旅費支払通知!G23</f>
        <v>44062</v>
      </c>
      <c r="U3" s="1025"/>
      <c r="V3" s="1025"/>
      <c r="W3" s="1025"/>
      <c r="X3" s="1025"/>
      <c r="Y3" s="1025"/>
      <c r="Z3" s="1025"/>
      <c r="AA3" s="1025"/>
      <c r="AB3" s="166"/>
    </row>
    <row r="4" spans="1:29" ht="22.5" customHeight="1" x14ac:dyDescent="0.25">
      <c r="A4" s="1027"/>
      <c r="B4" s="985" t="s">
        <v>15</v>
      </c>
      <c r="C4" s="1028" t="e">
        <f>'出張報告書＆旅費精算書（両面印刷推奨）'!B12&amp;"   "&amp;'出張報告書＆旅費精算書（両面印刷推奨）'!B13</f>
        <v>#N/A</v>
      </c>
      <c r="D4" s="1013"/>
      <c r="E4" s="1013"/>
      <c r="F4" s="1013"/>
      <c r="G4" s="1013"/>
      <c r="H4" s="1013"/>
      <c r="I4" s="1013"/>
      <c r="J4" s="1014"/>
      <c r="K4" s="1018" t="s">
        <v>121</v>
      </c>
      <c r="L4" s="1016" t="str">
        <f>旅費支払通知!N20</f>
        <v>教授</v>
      </c>
      <c r="M4" s="1013"/>
      <c r="N4" s="1013"/>
      <c r="O4" s="1022"/>
      <c r="P4" s="985" t="s">
        <v>299</v>
      </c>
      <c r="Q4" s="1028">
        <f>旅費支払通知!N19</f>
        <v>0</v>
      </c>
      <c r="R4" s="1013"/>
      <c r="S4" s="1013"/>
      <c r="T4" s="1013"/>
      <c r="U4" s="1013"/>
      <c r="V4" s="1013"/>
      <c r="W4" s="1014"/>
      <c r="X4" s="1029" t="s">
        <v>298</v>
      </c>
      <c r="Y4" s="1031"/>
      <c r="Z4" s="1032"/>
      <c r="AA4" s="1033"/>
      <c r="AB4" s="1036"/>
    </row>
    <row r="5" spans="1:29" ht="22.5" customHeight="1" x14ac:dyDescent="0.25">
      <c r="A5" s="1027"/>
      <c r="B5" s="986"/>
      <c r="C5" s="1006"/>
      <c r="D5" s="1005"/>
      <c r="E5" s="1005"/>
      <c r="F5" s="1005"/>
      <c r="G5" s="1005"/>
      <c r="H5" s="1005"/>
      <c r="I5" s="1005"/>
      <c r="J5" s="1015"/>
      <c r="K5" s="1019"/>
      <c r="L5" s="1017"/>
      <c r="M5" s="1005"/>
      <c r="N5" s="1005"/>
      <c r="O5" s="1007"/>
      <c r="P5" s="986"/>
      <c r="Q5" s="1006"/>
      <c r="R5" s="1005"/>
      <c r="S5" s="1005"/>
      <c r="T5" s="1005"/>
      <c r="U5" s="1005"/>
      <c r="V5" s="1005"/>
      <c r="W5" s="1015"/>
      <c r="X5" s="1030"/>
      <c r="Y5" s="1034"/>
      <c r="Z5" s="1012"/>
      <c r="AA5" s="1035"/>
      <c r="AB5" s="1036"/>
    </row>
    <row r="6" spans="1:29" ht="15" customHeight="1" x14ac:dyDescent="0.25">
      <c r="A6" s="1037"/>
      <c r="B6" s="1038"/>
      <c r="C6" s="1039"/>
      <c r="D6" s="1039"/>
      <c r="E6" s="1039"/>
      <c r="F6" s="1039"/>
      <c r="G6" s="1039"/>
      <c r="H6" s="1039"/>
      <c r="I6" s="1039"/>
      <c r="J6" s="1039"/>
      <c r="K6" s="1039"/>
      <c r="L6" s="1039"/>
      <c r="M6" s="1039"/>
      <c r="N6" s="1039"/>
      <c r="O6" s="1039"/>
      <c r="P6" s="1038"/>
      <c r="Q6" s="1039"/>
      <c r="R6" s="1039"/>
      <c r="S6" s="1039"/>
      <c r="T6" s="1039"/>
      <c r="U6" s="1039"/>
      <c r="V6" s="1039"/>
      <c r="W6" s="1039"/>
      <c r="X6" s="1039"/>
      <c r="Y6" s="1039"/>
      <c r="Z6" s="1039"/>
      <c r="AA6" s="1039"/>
      <c r="AB6" s="1037"/>
      <c r="AC6" s="125"/>
    </row>
    <row r="7" spans="1:29" ht="16.5" customHeight="1" x14ac:dyDescent="0.25">
      <c r="A7" s="1027"/>
      <c r="B7" s="1040" t="s">
        <v>297</v>
      </c>
      <c r="C7" s="1040" t="s">
        <v>296</v>
      </c>
      <c r="D7" s="1040" t="s">
        <v>7</v>
      </c>
      <c r="E7" s="1018" t="s">
        <v>10</v>
      </c>
      <c r="F7" s="1016" t="s">
        <v>295</v>
      </c>
      <c r="G7" s="1013"/>
      <c r="H7" s="1014"/>
      <c r="I7" s="1016" t="s">
        <v>9</v>
      </c>
      <c r="J7" s="1014"/>
      <c r="K7" s="1016" t="s">
        <v>8</v>
      </c>
      <c r="L7" s="1014"/>
      <c r="M7" s="1016" t="s">
        <v>294</v>
      </c>
      <c r="N7" s="1013"/>
      <c r="O7" s="1013"/>
      <c r="P7" s="1013"/>
      <c r="Q7" s="1014"/>
      <c r="R7" s="1042" t="s">
        <v>286</v>
      </c>
      <c r="S7" s="1043"/>
      <c r="T7" s="1044" t="s">
        <v>293</v>
      </c>
      <c r="U7" s="1045"/>
      <c r="V7" s="1044" t="s">
        <v>292</v>
      </c>
      <c r="W7" s="1045"/>
      <c r="X7" s="1016" t="s">
        <v>291</v>
      </c>
      <c r="Y7" s="1014"/>
      <c r="Z7" s="1044" t="s">
        <v>290</v>
      </c>
      <c r="AA7" s="1048"/>
      <c r="AB7" s="1050"/>
    </row>
    <row r="8" spans="1:29" ht="16.5" customHeight="1" x14ac:dyDescent="0.25">
      <c r="A8" s="1027"/>
      <c r="B8" s="1041"/>
      <c r="C8" s="1041"/>
      <c r="D8" s="1041"/>
      <c r="E8" s="1019"/>
      <c r="F8" s="1017"/>
      <c r="G8" s="1005"/>
      <c r="H8" s="1015"/>
      <c r="I8" s="1017"/>
      <c r="J8" s="1015"/>
      <c r="K8" s="1017"/>
      <c r="L8" s="1015"/>
      <c r="M8" s="1017" t="s">
        <v>289</v>
      </c>
      <c r="N8" s="1005"/>
      <c r="O8" s="1005"/>
      <c r="P8" s="1005"/>
      <c r="Q8" s="1015"/>
      <c r="R8" s="1051" t="s">
        <v>283</v>
      </c>
      <c r="S8" s="1052"/>
      <c r="T8" s="1046"/>
      <c r="U8" s="1047"/>
      <c r="V8" s="1046"/>
      <c r="W8" s="1047"/>
      <c r="X8" s="1017"/>
      <c r="Y8" s="1015"/>
      <c r="Z8" s="1046"/>
      <c r="AA8" s="1049"/>
      <c r="AB8" s="1050"/>
    </row>
    <row r="9" spans="1:29" ht="17.25" customHeight="1" x14ac:dyDescent="0.25">
      <c r="A9" s="1027"/>
      <c r="B9" s="164"/>
      <c r="C9" s="1056"/>
      <c r="D9" s="1056"/>
      <c r="E9" s="1058">
        <f>旅費支払通知!H25</f>
        <v>44062</v>
      </c>
      <c r="F9" s="1060"/>
      <c r="G9" s="1061"/>
      <c r="H9" s="163" t="s">
        <v>287</v>
      </c>
      <c r="I9" s="1031" t="str">
        <f>旅費支払通知!K26</f>
        <v>電気学会産業応用部門大会に参加し研究発表・情報収集</v>
      </c>
      <c r="J9" s="1033"/>
      <c r="K9" s="1031" t="str">
        <f>旅費支払通知!Z26</f>
        <v>長崎大学文京ｷｬﾝﾊﾟｽ</v>
      </c>
      <c r="L9" s="1033"/>
      <c r="M9" s="1031"/>
      <c r="N9" s="1032"/>
      <c r="O9" s="1032"/>
      <c r="P9" s="1032"/>
      <c r="Q9" s="1033"/>
      <c r="R9" s="1042" t="s">
        <v>286</v>
      </c>
      <c r="S9" s="1043"/>
      <c r="T9" s="1053"/>
      <c r="U9" s="1055" t="s">
        <v>2</v>
      </c>
      <c r="V9" s="1044" t="s">
        <v>285</v>
      </c>
      <c r="W9" s="1045"/>
      <c r="X9" s="1031"/>
      <c r="Y9" s="1033"/>
      <c r="Z9" s="1062" t="s">
        <v>2</v>
      </c>
      <c r="AA9" s="1063"/>
      <c r="AB9" s="1050"/>
    </row>
    <row r="10" spans="1:29" ht="17.25" customHeight="1" x14ac:dyDescent="0.25">
      <c r="A10" s="1027"/>
      <c r="B10" s="165"/>
      <c r="C10" s="1057"/>
      <c r="D10" s="1057"/>
      <c r="E10" s="1059"/>
      <c r="F10" s="1066"/>
      <c r="G10" s="1067"/>
      <c r="H10" s="161" t="s">
        <v>288</v>
      </c>
      <c r="I10" s="1034"/>
      <c r="J10" s="1035"/>
      <c r="K10" s="1034"/>
      <c r="L10" s="1035"/>
      <c r="M10" s="1034"/>
      <c r="N10" s="1012"/>
      <c r="O10" s="1012"/>
      <c r="P10" s="1012"/>
      <c r="Q10" s="1035"/>
      <c r="R10" s="1051" t="s">
        <v>283</v>
      </c>
      <c r="S10" s="1052"/>
      <c r="T10" s="1054"/>
      <c r="U10" s="1055"/>
      <c r="V10" s="1046"/>
      <c r="W10" s="1047"/>
      <c r="X10" s="1034"/>
      <c r="Y10" s="1035"/>
      <c r="Z10" s="1064"/>
      <c r="AA10" s="1065"/>
      <c r="AB10" s="1050"/>
    </row>
    <row r="11" spans="1:29" ht="17.25" customHeight="1" x14ac:dyDescent="0.25">
      <c r="A11" s="1027"/>
      <c r="B11" s="164"/>
      <c r="C11" s="1056"/>
      <c r="D11" s="1056"/>
      <c r="E11" s="1058">
        <f>IF(旅費支払通知!H28="","・",旅費支払通知!H28)</f>
        <v>44064</v>
      </c>
      <c r="F11" s="1060"/>
      <c r="G11" s="1061"/>
      <c r="H11" s="163" t="s">
        <v>287</v>
      </c>
      <c r="I11" s="1031" t="str">
        <f>IF(旅費支払通知!K29="","",旅費支払通知!K29)</f>
        <v/>
      </c>
      <c r="J11" s="1033"/>
      <c r="K11" s="1031" t="str">
        <f>IF(旅費支払通知!Z29="","",旅費支払通知!Z29)</f>
        <v/>
      </c>
      <c r="L11" s="1033"/>
      <c r="M11" s="1031"/>
      <c r="N11" s="1032"/>
      <c r="O11" s="1032"/>
      <c r="P11" s="1032"/>
      <c r="Q11" s="1033"/>
      <c r="R11" s="1042" t="s">
        <v>286</v>
      </c>
      <c r="S11" s="1043"/>
      <c r="T11" s="1031"/>
      <c r="U11" s="1033"/>
      <c r="V11" s="1044" t="s">
        <v>285</v>
      </c>
      <c r="W11" s="1045"/>
      <c r="X11" s="1031"/>
      <c r="Y11" s="1033"/>
      <c r="Z11" s="1031"/>
      <c r="AA11" s="1032"/>
      <c r="AB11" s="1050"/>
    </row>
    <row r="12" spans="1:29" ht="17.25" customHeight="1" x14ac:dyDescent="0.25">
      <c r="A12" s="1027"/>
      <c r="B12" s="165"/>
      <c r="C12" s="1057"/>
      <c r="D12" s="1057"/>
      <c r="E12" s="1059"/>
      <c r="F12" s="1066"/>
      <c r="G12" s="1067"/>
      <c r="H12" s="161" t="s">
        <v>288</v>
      </c>
      <c r="I12" s="1034"/>
      <c r="J12" s="1035"/>
      <c r="K12" s="1034"/>
      <c r="L12" s="1035"/>
      <c r="M12" s="1034"/>
      <c r="N12" s="1012"/>
      <c r="O12" s="1012"/>
      <c r="P12" s="1012"/>
      <c r="Q12" s="1035"/>
      <c r="R12" s="1051" t="s">
        <v>283</v>
      </c>
      <c r="S12" s="1052"/>
      <c r="T12" s="1034"/>
      <c r="U12" s="1035"/>
      <c r="V12" s="1046"/>
      <c r="W12" s="1047"/>
      <c r="X12" s="1034"/>
      <c r="Y12" s="1035"/>
      <c r="Z12" s="1034"/>
      <c r="AA12" s="1012"/>
      <c r="AB12" s="1050"/>
    </row>
    <row r="13" spans="1:29" ht="17.25" customHeight="1" x14ac:dyDescent="0.25">
      <c r="A13" s="1027"/>
      <c r="B13" s="164"/>
      <c r="C13" s="1056"/>
      <c r="D13" s="1056"/>
      <c r="E13" s="1058">
        <f>IF(旅費支払通知!H31="","・",旅費支払通知!H31)</f>
        <v>44066</v>
      </c>
      <c r="F13" s="1060"/>
      <c r="G13" s="1061"/>
      <c r="H13" s="163" t="s">
        <v>287</v>
      </c>
      <c r="I13" s="1031" t="str">
        <f>IF(旅費支払通知!K32="","",旅費支払通知!K32)</f>
        <v/>
      </c>
      <c r="J13" s="1033"/>
      <c r="K13" s="1031" t="str">
        <f>IF(旅費支払通知!Z32="","",旅費支払通知!Z32)</f>
        <v/>
      </c>
      <c r="L13" s="1033"/>
      <c r="M13" s="1031"/>
      <c r="N13" s="1032"/>
      <c r="O13" s="1032"/>
      <c r="P13" s="1032"/>
      <c r="Q13" s="1033"/>
      <c r="R13" s="1042" t="s">
        <v>286</v>
      </c>
      <c r="S13" s="1043"/>
      <c r="T13" s="1031"/>
      <c r="U13" s="1033"/>
      <c r="V13" s="1044" t="s">
        <v>285</v>
      </c>
      <c r="W13" s="1045"/>
      <c r="X13" s="1031"/>
      <c r="Y13" s="1033"/>
      <c r="Z13" s="1031"/>
      <c r="AA13" s="1032"/>
      <c r="AB13" s="1050"/>
    </row>
    <row r="14" spans="1:29" ht="17.25" customHeight="1" x14ac:dyDescent="0.25">
      <c r="A14" s="1027"/>
      <c r="B14" s="165"/>
      <c r="C14" s="1057"/>
      <c r="D14" s="1057"/>
      <c r="E14" s="1059"/>
      <c r="F14" s="1066"/>
      <c r="G14" s="1067"/>
      <c r="H14" s="161" t="s">
        <v>288</v>
      </c>
      <c r="I14" s="1034"/>
      <c r="J14" s="1035"/>
      <c r="K14" s="1034"/>
      <c r="L14" s="1035"/>
      <c r="M14" s="1034"/>
      <c r="N14" s="1012"/>
      <c r="O14" s="1012"/>
      <c r="P14" s="1012"/>
      <c r="Q14" s="1035"/>
      <c r="R14" s="1051" t="s">
        <v>283</v>
      </c>
      <c r="S14" s="1052"/>
      <c r="T14" s="1034"/>
      <c r="U14" s="1035"/>
      <c r="V14" s="1046"/>
      <c r="W14" s="1047"/>
      <c r="X14" s="1034"/>
      <c r="Y14" s="1035"/>
      <c r="Z14" s="1034"/>
      <c r="AA14" s="1012"/>
      <c r="AB14" s="1050"/>
    </row>
    <row r="15" spans="1:29" ht="17.25" customHeight="1" x14ac:dyDescent="0.25">
      <c r="A15" s="1027"/>
      <c r="B15" s="164"/>
      <c r="C15" s="1056"/>
      <c r="D15" s="1056"/>
      <c r="E15" s="1040" t="s">
        <v>302</v>
      </c>
      <c r="F15" s="1060"/>
      <c r="G15" s="1061"/>
      <c r="H15" s="163" t="s">
        <v>287</v>
      </c>
      <c r="I15" s="1031"/>
      <c r="J15" s="1033"/>
      <c r="K15" s="1031"/>
      <c r="L15" s="1033"/>
      <c r="M15" s="1031"/>
      <c r="N15" s="1032"/>
      <c r="O15" s="1032"/>
      <c r="P15" s="1032"/>
      <c r="Q15" s="1033"/>
      <c r="R15" s="1042" t="s">
        <v>286</v>
      </c>
      <c r="S15" s="1043"/>
      <c r="T15" s="1031"/>
      <c r="U15" s="1033"/>
      <c r="V15" s="1044" t="s">
        <v>285</v>
      </c>
      <c r="W15" s="1045"/>
      <c r="X15" s="1031"/>
      <c r="Y15" s="1033"/>
      <c r="Z15" s="1031"/>
      <c r="AA15" s="1032"/>
      <c r="AB15" s="1050"/>
    </row>
    <row r="16" spans="1:29" ht="17.25" customHeight="1" x14ac:dyDescent="0.25">
      <c r="A16" s="1027"/>
      <c r="B16" s="165"/>
      <c r="C16" s="1057"/>
      <c r="D16" s="1057"/>
      <c r="E16" s="1041"/>
      <c r="F16" s="1066"/>
      <c r="G16" s="1067"/>
      <c r="H16" s="161" t="s">
        <v>288</v>
      </c>
      <c r="I16" s="1034"/>
      <c r="J16" s="1035"/>
      <c r="K16" s="1034"/>
      <c r="L16" s="1035"/>
      <c r="M16" s="1034"/>
      <c r="N16" s="1012"/>
      <c r="O16" s="1012"/>
      <c r="P16" s="1012"/>
      <c r="Q16" s="1035"/>
      <c r="R16" s="1051" t="s">
        <v>283</v>
      </c>
      <c r="S16" s="1052"/>
      <c r="T16" s="1034"/>
      <c r="U16" s="1035"/>
      <c r="V16" s="1046"/>
      <c r="W16" s="1047"/>
      <c r="X16" s="1034"/>
      <c r="Y16" s="1035"/>
      <c r="Z16" s="1034"/>
      <c r="AA16" s="1012"/>
      <c r="AB16" s="1050"/>
    </row>
    <row r="17" spans="1:28" ht="17.25" customHeight="1" x14ac:dyDescent="0.25">
      <c r="A17" s="1027"/>
      <c r="B17" s="164"/>
      <c r="C17" s="1056"/>
      <c r="D17" s="1056"/>
      <c r="E17" s="1040" t="s">
        <v>303</v>
      </c>
      <c r="F17" s="1060"/>
      <c r="G17" s="1061"/>
      <c r="H17" s="163" t="s">
        <v>287</v>
      </c>
      <c r="I17" s="1031"/>
      <c r="J17" s="1033"/>
      <c r="K17" s="1031"/>
      <c r="L17" s="1033"/>
      <c r="M17" s="1031"/>
      <c r="N17" s="1032"/>
      <c r="O17" s="1032"/>
      <c r="P17" s="1032"/>
      <c r="Q17" s="1033"/>
      <c r="R17" s="1042" t="s">
        <v>286</v>
      </c>
      <c r="S17" s="1043"/>
      <c r="T17" s="1031"/>
      <c r="U17" s="1033"/>
      <c r="V17" s="1044" t="s">
        <v>285</v>
      </c>
      <c r="W17" s="1045"/>
      <c r="X17" s="1031"/>
      <c r="Y17" s="1033"/>
      <c r="Z17" s="1031"/>
      <c r="AA17" s="1032"/>
      <c r="AB17" s="1050"/>
    </row>
    <row r="18" spans="1:28" ht="17.25" customHeight="1" x14ac:dyDescent="0.25">
      <c r="A18" s="1027"/>
      <c r="B18" s="165"/>
      <c r="C18" s="1057"/>
      <c r="D18" s="1057"/>
      <c r="E18" s="1041"/>
      <c r="F18" s="1066"/>
      <c r="G18" s="1067"/>
      <c r="H18" s="161" t="s">
        <v>288</v>
      </c>
      <c r="I18" s="1034"/>
      <c r="J18" s="1035"/>
      <c r="K18" s="1034"/>
      <c r="L18" s="1035"/>
      <c r="M18" s="1034"/>
      <c r="N18" s="1012"/>
      <c r="O18" s="1012"/>
      <c r="P18" s="1012"/>
      <c r="Q18" s="1035"/>
      <c r="R18" s="1051" t="s">
        <v>283</v>
      </c>
      <c r="S18" s="1052"/>
      <c r="T18" s="1034"/>
      <c r="U18" s="1035"/>
      <c r="V18" s="1046"/>
      <c r="W18" s="1047"/>
      <c r="X18" s="1034"/>
      <c r="Y18" s="1035"/>
      <c r="Z18" s="1034"/>
      <c r="AA18" s="1012"/>
      <c r="AB18" s="1050"/>
    </row>
    <row r="19" spans="1:28" ht="17.25" customHeight="1" x14ac:dyDescent="0.25">
      <c r="A19" s="1027"/>
      <c r="B19" s="164"/>
      <c r="C19" s="1056"/>
      <c r="D19" s="1056"/>
      <c r="E19" s="1040" t="s">
        <v>304</v>
      </c>
      <c r="F19" s="1060"/>
      <c r="G19" s="1061"/>
      <c r="H19" s="163" t="s">
        <v>287</v>
      </c>
      <c r="I19" s="1031"/>
      <c r="J19" s="1033"/>
      <c r="K19" s="1031"/>
      <c r="L19" s="1033"/>
      <c r="M19" s="1031"/>
      <c r="N19" s="1032"/>
      <c r="O19" s="1032"/>
      <c r="P19" s="1032"/>
      <c r="Q19" s="1033"/>
      <c r="R19" s="1042" t="s">
        <v>286</v>
      </c>
      <c r="S19" s="1043"/>
      <c r="T19" s="1031"/>
      <c r="U19" s="1033"/>
      <c r="V19" s="1044" t="s">
        <v>285</v>
      </c>
      <c r="W19" s="1045"/>
      <c r="X19" s="1031"/>
      <c r="Y19" s="1033"/>
      <c r="Z19" s="1031"/>
      <c r="AA19" s="1032"/>
      <c r="AB19" s="1050"/>
    </row>
    <row r="20" spans="1:28" ht="17.25" customHeight="1" x14ac:dyDescent="0.25">
      <c r="A20" s="1027"/>
      <c r="B20" s="165"/>
      <c r="C20" s="1057"/>
      <c r="D20" s="1057"/>
      <c r="E20" s="1041"/>
      <c r="F20" s="1066"/>
      <c r="G20" s="1067"/>
      <c r="H20" s="161" t="s">
        <v>288</v>
      </c>
      <c r="I20" s="1034"/>
      <c r="J20" s="1035"/>
      <c r="K20" s="1034"/>
      <c r="L20" s="1035"/>
      <c r="M20" s="1034"/>
      <c r="N20" s="1012"/>
      <c r="O20" s="1012"/>
      <c r="P20" s="1012"/>
      <c r="Q20" s="1035"/>
      <c r="R20" s="1051" t="s">
        <v>283</v>
      </c>
      <c r="S20" s="1052"/>
      <c r="T20" s="1034"/>
      <c r="U20" s="1035"/>
      <c r="V20" s="1046"/>
      <c r="W20" s="1047"/>
      <c r="X20" s="1034"/>
      <c r="Y20" s="1035"/>
      <c r="Z20" s="1034"/>
      <c r="AA20" s="1012"/>
      <c r="AB20" s="1050"/>
    </row>
    <row r="21" spans="1:28" ht="17.25" customHeight="1" x14ac:dyDescent="0.25">
      <c r="A21" s="1027"/>
      <c r="B21" s="164"/>
      <c r="C21" s="1056"/>
      <c r="D21" s="1056"/>
      <c r="E21" s="1040" t="s">
        <v>303</v>
      </c>
      <c r="F21" s="1060"/>
      <c r="G21" s="1061"/>
      <c r="H21" s="163" t="s">
        <v>287</v>
      </c>
      <c r="I21" s="1031"/>
      <c r="J21" s="1033"/>
      <c r="K21" s="1031"/>
      <c r="L21" s="1033"/>
      <c r="M21" s="1031"/>
      <c r="N21" s="1032"/>
      <c r="O21" s="1032"/>
      <c r="P21" s="1032"/>
      <c r="Q21" s="1033"/>
      <c r="R21" s="1042" t="s">
        <v>286</v>
      </c>
      <c r="S21" s="1043"/>
      <c r="T21" s="1031"/>
      <c r="U21" s="1033"/>
      <c r="V21" s="1044" t="s">
        <v>285</v>
      </c>
      <c r="W21" s="1045"/>
      <c r="X21" s="1031"/>
      <c r="Y21" s="1033"/>
      <c r="Z21" s="1031"/>
      <c r="AA21" s="1032"/>
      <c r="AB21" s="1050"/>
    </row>
    <row r="22" spans="1:28" ht="17.25" customHeight="1" x14ac:dyDescent="0.25">
      <c r="A22" s="1027"/>
      <c r="B22" s="165"/>
      <c r="C22" s="1057"/>
      <c r="D22" s="1057"/>
      <c r="E22" s="1041"/>
      <c r="F22" s="1066"/>
      <c r="G22" s="1067"/>
      <c r="H22" s="161" t="s">
        <v>288</v>
      </c>
      <c r="I22" s="1034"/>
      <c r="J22" s="1035"/>
      <c r="K22" s="1034"/>
      <c r="L22" s="1035"/>
      <c r="M22" s="1034"/>
      <c r="N22" s="1012"/>
      <c r="O22" s="1012"/>
      <c r="P22" s="1012"/>
      <c r="Q22" s="1035"/>
      <c r="R22" s="1051" t="s">
        <v>283</v>
      </c>
      <c r="S22" s="1052"/>
      <c r="T22" s="1034"/>
      <c r="U22" s="1035"/>
      <c r="V22" s="1046"/>
      <c r="W22" s="1047"/>
      <c r="X22" s="1034"/>
      <c r="Y22" s="1035"/>
      <c r="Z22" s="1034"/>
      <c r="AA22" s="1012"/>
      <c r="AB22" s="1050"/>
    </row>
    <row r="23" spans="1:28" ht="17.25" customHeight="1" x14ac:dyDescent="0.25">
      <c r="A23" s="1027"/>
      <c r="B23" s="164"/>
      <c r="C23" s="1056"/>
      <c r="D23" s="1056"/>
      <c r="E23" s="1040" t="s">
        <v>303</v>
      </c>
      <c r="F23" s="1060"/>
      <c r="G23" s="1061"/>
      <c r="H23" s="163" t="s">
        <v>287</v>
      </c>
      <c r="I23" s="1031"/>
      <c r="J23" s="1033"/>
      <c r="K23" s="1031"/>
      <c r="L23" s="1033"/>
      <c r="M23" s="1031"/>
      <c r="N23" s="1032"/>
      <c r="O23" s="1032"/>
      <c r="P23" s="1032"/>
      <c r="Q23" s="1033"/>
      <c r="R23" s="1042" t="s">
        <v>286</v>
      </c>
      <c r="S23" s="1043"/>
      <c r="T23" s="1031"/>
      <c r="U23" s="1033"/>
      <c r="V23" s="1044" t="s">
        <v>285</v>
      </c>
      <c r="W23" s="1045"/>
      <c r="X23" s="1031"/>
      <c r="Y23" s="1033"/>
      <c r="Z23" s="1031"/>
      <c r="AA23" s="1032"/>
      <c r="AB23" s="1050"/>
    </row>
    <row r="24" spans="1:28" ht="17.25" customHeight="1" x14ac:dyDescent="0.25">
      <c r="A24" s="1027"/>
      <c r="B24" s="162"/>
      <c r="C24" s="1057"/>
      <c r="D24" s="1057"/>
      <c r="E24" s="1041"/>
      <c r="F24" s="1066"/>
      <c r="G24" s="1067"/>
      <c r="H24" s="161" t="s">
        <v>284</v>
      </c>
      <c r="I24" s="1034"/>
      <c r="J24" s="1035"/>
      <c r="K24" s="1034"/>
      <c r="L24" s="1035"/>
      <c r="M24" s="1034"/>
      <c r="N24" s="1012"/>
      <c r="O24" s="1012"/>
      <c r="P24" s="1012"/>
      <c r="Q24" s="1035"/>
      <c r="R24" s="1068" t="s">
        <v>283</v>
      </c>
      <c r="S24" s="1069"/>
      <c r="T24" s="1034"/>
      <c r="U24" s="1035"/>
      <c r="V24" s="1046"/>
      <c r="W24" s="1047"/>
      <c r="X24" s="1034"/>
      <c r="Y24" s="1035"/>
      <c r="Z24" s="1034"/>
      <c r="AA24" s="1012"/>
      <c r="AB24" s="1050"/>
    </row>
    <row r="25" spans="1:28" ht="15" customHeight="1" x14ac:dyDescent="0.25">
      <c r="A25" s="1027"/>
      <c r="B25" s="1070" t="s">
        <v>282</v>
      </c>
      <c r="C25" s="1072"/>
      <c r="D25" s="1072"/>
      <c r="E25" s="1072"/>
      <c r="F25" s="1072"/>
      <c r="G25" s="1072"/>
      <c r="H25" s="1072"/>
      <c r="I25" s="1072"/>
      <c r="J25" s="1072"/>
      <c r="K25" s="1072"/>
      <c r="L25" s="1072"/>
      <c r="M25" s="1072"/>
      <c r="N25" s="1072"/>
      <c r="O25" s="1072"/>
      <c r="P25" s="1072"/>
      <c r="Q25" s="1072"/>
      <c r="R25" s="987" t="s">
        <v>281</v>
      </c>
      <c r="S25" s="989"/>
      <c r="T25" s="160"/>
      <c r="U25" s="159"/>
      <c r="W25" s="157" t="s">
        <v>2</v>
      </c>
      <c r="X25" s="158"/>
      <c r="Y25" s="158"/>
      <c r="Z25" s="158"/>
      <c r="AA25" s="157" t="s">
        <v>2</v>
      </c>
      <c r="AB25" s="1050"/>
    </row>
    <row r="26" spans="1:28" ht="15" customHeight="1" x14ac:dyDescent="0.25">
      <c r="A26" s="1027"/>
      <c r="B26" s="1071"/>
      <c r="C26" s="1075" t="s">
        <v>280</v>
      </c>
      <c r="D26" s="1075"/>
      <c r="E26" s="1075"/>
      <c r="F26" s="1075"/>
      <c r="G26" s="1075"/>
      <c r="H26" s="1075"/>
      <c r="I26" s="1075"/>
      <c r="J26" s="1075"/>
      <c r="K26" s="1075"/>
      <c r="L26" s="1075"/>
      <c r="M26" s="1075"/>
      <c r="N26" s="1075"/>
      <c r="O26" s="1075"/>
      <c r="P26" s="1075"/>
      <c r="Q26" s="1076"/>
      <c r="R26" s="1073"/>
      <c r="S26" s="1074"/>
      <c r="T26" s="140"/>
      <c r="U26" s="155"/>
      <c r="V26" s="156"/>
      <c r="W26" s="154"/>
      <c r="X26" s="155"/>
      <c r="Y26" s="155"/>
      <c r="Z26" s="155"/>
      <c r="AA26" s="154"/>
      <c r="AB26" s="1050"/>
    </row>
    <row r="27" spans="1:28" ht="15" customHeight="1" x14ac:dyDescent="0.25">
      <c r="A27" s="1027"/>
      <c r="B27" s="1071"/>
      <c r="C27" s="1075" t="s">
        <v>279</v>
      </c>
      <c r="D27" s="1075"/>
      <c r="E27" s="1075"/>
      <c r="F27" s="1075"/>
      <c r="G27" s="1075"/>
      <c r="H27" s="1075"/>
      <c r="I27" s="1075"/>
      <c r="J27" s="1075"/>
      <c r="K27" s="1075"/>
      <c r="L27" s="1075"/>
      <c r="M27" s="1075"/>
      <c r="N27" s="1075"/>
      <c r="O27" s="1075"/>
      <c r="P27" s="1075"/>
      <c r="Q27" s="1076"/>
      <c r="R27" s="1073"/>
      <c r="S27" s="1074"/>
      <c r="T27" s="139"/>
      <c r="U27" s="153"/>
      <c r="V27" s="153"/>
      <c r="W27" s="153"/>
      <c r="X27" s="153"/>
      <c r="Y27" s="153"/>
      <c r="Z27" s="153"/>
      <c r="AA27" s="152" t="s">
        <v>2</v>
      </c>
      <c r="AB27" s="1050"/>
    </row>
    <row r="28" spans="1:28" ht="15" customHeight="1" x14ac:dyDescent="0.25">
      <c r="A28" s="1027"/>
      <c r="B28" s="1071"/>
      <c r="C28" s="1075" t="s">
        <v>278</v>
      </c>
      <c r="D28" s="1075"/>
      <c r="E28" s="1075"/>
      <c r="F28" s="1075"/>
      <c r="G28" s="1075"/>
      <c r="H28" s="1075"/>
      <c r="I28" s="1075"/>
      <c r="J28" s="1075"/>
      <c r="K28" s="1075"/>
      <c r="L28" s="1075"/>
      <c r="M28" s="1075"/>
      <c r="N28" s="1075"/>
      <c r="O28" s="1075"/>
      <c r="P28" s="1075"/>
      <c r="Q28" s="1075"/>
      <c r="R28" s="990"/>
      <c r="S28" s="992"/>
      <c r="T28" s="141"/>
      <c r="U28" s="151"/>
      <c r="V28" s="150"/>
      <c r="W28" s="150"/>
      <c r="X28" s="150"/>
      <c r="Y28" s="150"/>
      <c r="Z28" s="150"/>
      <c r="AA28" s="149"/>
      <c r="AB28" s="1050"/>
    </row>
    <row r="29" spans="1:28" ht="15" customHeight="1" x14ac:dyDescent="0.25">
      <c r="A29" s="1027"/>
      <c r="B29" s="1071"/>
      <c r="C29" s="1075" t="s">
        <v>277</v>
      </c>
      <c r="D29" s="1075"/>
      <c r="E29" s="1075"/>
      <c r="F29" s="1075"/>
      <c r="G29" s="1075"/>
      <c r="H29" s="1075"/>
      <c r="I29" s="1075"/>
      <c r="J29" s="1075"/>
      <c r="K29" s="1075"/>
      <c r="L29" s="1075"/>
      <c r="M29" s="1075"/>
      <c r="N29" s="1075"/>
      <c r="O29" s="1075"/>
      <c r="P29" s="1075"/>
      <c r="Q29" s="1075"/>
      <c r="R29" s="143"/>
      <c r="S29" s="143"/>
      <c r="T29" s="143"/>
      <c r="U29" s="143"/>
      <c r="V29" s="143"/>
      <c r="W29" s="143"/>
      <c r="X29" s="143"/>
      <c r="Y29" s="143"/>
      <c r="Z29" s="143"/>
      <c r="AA29" s="143"/>
      <c r="AB29" s="1037"/>
    </row>
    <row r="30" spans="1:28" ht="15" customHeight="1" x14ac:dyDescent="0.25">
      <c r="A30" s="1027"/>
      <c r="B30" s="1071"/>
      <c r="C30" s="1075" t="s">
        <v>276</v>
      </c>
      <c r="D30" s="1075"/>
      <c r="E30" s="1075"/>
      <c r="F30" s="1075"/>
      <c r="G30" s="1075"/>
      <c r="H30" s="1075"/>
      <c r="I30" s="1075"/>
      <c r="J30" s="1075"/>
      <c r="K30" s="1075"/>
      <c r="L30" s="1075"/>
      <c r="M30" s="1075"/>
      <c r="N30" s="1075"/>
      <c r="O30" s="1075"/>
      <c r="P30" s="1075"/>
      <c r="Q30" s="1075"/>
      <c r="R30" s="966" t="s">
        <v>122</v>
      </c>
      <c r="S30" s="967"/>
      <c r="T30" s="967"/>
      <c r="U30" s="967"/>
      <c r="V30" s="967"/>
      <c r="W30" s="967"/>
      <c r="X30" s="967"/>
      <c r="Y30" s="967"/>
      <c r="Z30" s="967"/>
      <c r="AA30" s="968"/>
      <c r="AB30" s="1037"/>
    </row>
    <row r="31" spans="1:28" ht="15" customHeight="1" x14ac:dyDescent="0.25">
      <c r="A31" s="1027"/>
      <c r="B31" s="1071"/>
      <c r="C31" s="1075" t="s">
        <v>275</v>
      </c>
      <c r="D31" s="1075"/>
      <c r="E31" s="1075"/>
      <c r="F31" s="1075"/>
      <c r="G31" s="1075"/>
      <c r="H31" s="1075"/>
      <c r="I31" s="1075"/>
      <c r="J31" s="1075"/>
      <c r="K31" s="1075"/>
      <c r="L31" s="1075"/>
      <c r="M31" s="1075"/>
      <c r="N31" s="1075"/>
      <c r="O31" s="1075"/>
      <c r="P31" s="1075"/>
      <c r="Q31" s="1075"/>
      <c r="R31" s="1077" t="str">
        <f>'旅行命令簿（内国旅行）1号甲'!R17</f>
        <v>一般財源等　教）厚生補導経費(固定費)共通</v>
      </c>
      <c r="S31" s="1078"/>
      <c r="T31" s="1078"/>
      <c r="U31" s="1078"/>
      <c r="V31" s="1078"/>
      <c r="W31" s="1078"/>
      <c r="X31" s="1078"/>
      <c r="Y31" s="1078"/>
      <c r="Z31" s="1078"/>
      <c r="AA31" s="1079"/>
      <c r="AB31" s="1037"/>
    </row>
    <row r="32" spans="1:28" ht="15" customHeight="1" x14ac:dyDescent="0.25">
      <c r="A32" s="1027"/>
      <c r="B32" s="1071"/>
      <c r="C32" s="1075" t="s">
        <v>274</v>
      </c>
      <c r="D32" s="1075"/>
      <c r="E32" s="1075"/>
      <c r="F32" s="1075"/>
      <c r="G32" s="1075"/>
      <c r="H32" s="1075"/>
      <c r="I32" s="1075"/>
      <c r="J32" s="1075"/>
      <c r="K32" s="1075"/>
      <c r="L32" s="1075"/>
      <c r="M32" s="1075"/>
      <c r="N32" s="1075"/>
      <c r="O32" s="1075"/>
      <c r="P32" s="1075"/>
      <c r="Q32" s="1075"/>
      <c r="R32" s="1080"/>
      <c r="S32" s="1081"/>
      <c r="T32" s="1081"/>
      <c r="U32" s="1081"/>
      <c r="V32" s="1081"/>
      <c r="W32" s="1081"/>
      <c r="X32" s="1081"/>
      <c r="Y32" s="1081"/>
      <c r="Z32" s="1081"/>
      <c r="AA32" s="1082"/>
      <c r="AB32" s="1037"/>
    </row>
    <row r="33" spans="1:28" ht="15" customHeight="1" x14ac:dyDescent="0.25">
      <c r="A33" s="1027"/>
      <c r="B33" s="1071"/>
      <c r="C33" s="1075" t="s">
        <v>273</v>
      </c>
      <c r="D33" s="1075"/>
      <c r="E33" s="1075"/>
      <c r="F33" s="1075"/>
      <c r="G33" s="1075"/>
      <c r="H33" s="1075"/>
      <c r="I33" s="1075"/>
      <c r="J33" s="1075"/>
      <c r="K33" s="1075"/>
      <c r="L33" s="1075"/>
      <c r="M33" s="1075"/>
      <c r="N33" s="1075"/>
      <c r="O33" s="1075"/>
      <c r="P33" s="1075"/>
      <c r="Q33" s="1075"/>
      <c r="R33" s="1083" t="s">
        <v>272</v>
      </c>
      <c r="S33" s="1084"/>
      <c r="T33" s="1084"/>
      <c r="U33" s="1084"/>
      <c r="V33" s="1084"/>
      <c r="W33" s="1084"/>
      <c r="X33" s="1084"/>
      <c r="Y33" s="1087" t="str">
        <f>旅費支払通知!E36</f>
        <v>なし</v>
      </c>
      <c r="Z33" s="1088"/>
      <c r="AA33" s="1089"/>
      <c r="AB33" s="1037"/>
    </row>
    <row r="34" spans="1:28" ht="15" customHeight="1" x14ac:dyDescent="0.25">
      <c r="B34" s="1071"/>
      <c r="C34" s="1075" t="s">
        <v>271</v>
      </c>
      <c r="D34" s="1075"/>
      <c r="E34" s="1075"/>
      <c r="F34" s="1075"/>
      <c r="G34" s="1075"/>
      <c r="H34" s="1075"/>
      <c r="I34" s="1075"/>
      <c r="J34" s="1075"/>
      <c r="K34" s="1075"/>
      <c r="L34" s="1075"/>
      <c r="M34" s="1075"/>
      <c r="N34" s="1075"/>
      <c r="O34" s="1075"/>
      <c r="P34" s="1075"/>
      <c r="Q34" s="1075"/>
      <c r="R34" s="1085"/>
      <c r="S34" s="1086"/>
      <c r="T34" s="1086"/>
      <c r="U34" s="1086"/>
      <c r="V34" s="1086"/>
      <c r="W34" s="1086"/>
      <c r="X34" s="1086"/>
      <c r="Y34" s="1090"/>
      <c r="Z34" s="1090"/>
      <c r="AA34" s="1091"/>
    </row>
    <row r="35" spans="1:28" ht="4.5" customHeight="1" x14ac:dyDescent="0.25">
      <c r="B35" s="148"/>
      <c r="C35" s="147"/>
      <c r="D35" s="147"/>
      <c r="E35" s="147"/>
      <c r="F35" s="147"/>
      <c r="G35" s="147"/>
      <c r="H35" s="147"/>
      <c r="I35" s="147"/>
      <c r="J35" s="147"/>
      <c r="K35" s="147"/>
      <c r="L35" s="147"/>
      <c r="M35" s="147"/>
      <c r="N35" s="147"/>
      <c r="O35" s="147"/>
      <c r="P35" s="147"/>
      <c r="Q35" s="147"/>
      <c r="R35" s="146"/>
      <c r="S35" s="146"/>
      <c r="T35" s="146"/>
      <c r="U35" s="146"/>
      <c r="V35" s="146"/>
      <c r="W35" s="146"/>
      <c r="X35" s="146"/>
      <c r="Y35" s="145"/>
      <c r="Z35" s="145"/>
      <c r="AA35" s="145"/>
    </row>
    <row r="36" spans="1:28" ht="15" customHeight="1" x14ac:dyDescent="0.25">
      <c r="A36" s="144"/>
      <c r="B36" s="144" t="s">
        <v>270</v>
      </c>
      <c r="R36" s="143"/>
      <c r="S36" s="143"/>
      <c r="T36" s="143"/>
      <c r="U36" s="143"/>
      <c r="V36" s="143"/>
      <c r="W36" s="143"/>
      <c r="X36" s="143"/>
      <c r="Y36" s="143"/>
      <c r="Z36" s="143"/>
      <c r="AA36" s="143"/>
    </row>
    <row r="37" spans="1:28" ht="15" customHeight="1" x14ac:dyDescent="0.25">
      <c r="R37" s="143"/>
      <c r="S37" s="143"/>
      <c r="T37" s="143"/>
      <c r="U37" s="143"/>
      <c r="V37" s="143"/>
      <c r="W37" s="143"/>
      <c r="X37" s="143"/>
      <c r="Y37" s="143"/>
      <c r="Z37" s="143"/>
      <c r="AA37" s="143"/>
    </row>
    <row r="38" spans="1:28" ht="15" customHeight="1" x14ac:dyDescent="0.25">
      <c r="R38" s="143"/>
      <c r="S38" s="143"/>
      <c r="T38" s="143"/>
      <c r="U38" s="143"/>
      <c r="V38" s="143"/>
      <c r="W38" s="143"/>
      <c r="X38" s="143"/>
      <c r="Y38" s="143"/>
      <c r="Z38" s="143"/>
      <c r="AA38" s="143"/>
    </row>
    <row r="39" spans="1:28" ht="15" customHeight="1" x14ac:dyDescent="0.25">
      <c r="R39" s="143"/>
      <c r="S39" s="143"/>
      <c r="T39" s="143"/>
      <c r="U39" s="143"/>
      <c r="V39" s="143"/>
      <c r="W39" s="143"/>
      <c r="X39" s="143"/>
      <c r="Y39" s="143"/>
      <c r="Z39" s="143"/>
      <c r="AA39" s="143"/>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6"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F0C26-C625-48D0-A075-6F608DA66548}">
  <sheetPr>
    <tabColor rgb="FFFFCCFF"/>
  </sheetPr>
  <dimension ref="A1:Y258"/>
  <sheetViews>
    <sheetView workbookViewId="0">
      <pane xSplit="1" ySplit="8" topLeftCell="B9" activePane="bottomRight" state="frozen"/>
      <selection pane="topRight" activeCell="B1" sqref="B1"/>
      <selection pane="bottomLeft" activeCell="A9" sqref="A9"/>
      <selection pane="bottomRight" activeCell="J9" sqref="J9"/>
    </sheetView>
  </sheetViews>
  <sheetFormatPr defaultRowHeight="13.3" x14ac:dyDescent="0.25"/>
  <cols>
    <col min="1" max="1" width="12.4609375" style="216" customWidth="1"/>
    <col min="2" max="2" width="19.921875" style="216" customWidth="1"/>
    <col min="3" max="3" width="36.4609375" style="216" bestFit="1" customWidth="1"/>
    <col min="4" max="4" width="9.15234375" style="411" customWidth="1"/>
    <col min="5" max="5" width="19.61328125" style="370" customWidth="1"/>
    <col min="6" max="6" width="23.69140625" style="216" customWidth="1"/>
    <col min="7" max="7" width="38.3046875" style="216" customWidth="1"/>
    <col min="8" max="8" width="10.921875" style="216" customWidth="1"/>
    <col min="9" max="17" width="9.23046875" style="216" customWidth="1"/>
    <col min="18" max="16384" width="9.23046875" style="216"/>
  </cols>
  <sheetData>
    <row r="1" spans="1:25" ht="59.15" customHeight="1" thickBot="1" x14ac:dyDescent="0.3">
      <c r="C1" s="369">
        <v>2</v>
      </c>
      <c r="D1" s="370" t="s">
        <v>451</v>
      </c>
    </row>
    <row r="2" spans="1:25" s="376" customFormat="1" ht="23.7" customHeight="1" thickBot="1" x14ac:dyDescent="0.3">
      <c r="A2" s="371" t="s">
        <v>452</v>
      </c>
      <c r="B2" s="372" t="s">
        <v>453</v>
      </c>
      <c r="C2" s="372" t="s">
        <v>454</v>
      </c>
      <c r="D2" s="373" t="s">
        <v>455</v>
      </c>
      <c r="E2" s="373" t="s">
        <v>456</v>
      </c>
      <c r="F2" s="374" t="s">
        <v>457</v>
      </c>
      <c r="G2" s="375" t="s">
        <v>458</v>
      </c>
      <c r="H2" s="376" t="s">
        <v>459</v>
      </c>
    </row>
    <row r="3" spans="1:25" ht="42" customHeight="1" thickBot="1" x14ac:dyDescent="0.3">
      <c r="A3" s="377" t="s">
        <v>703</v>
      </c>
      <c r="B3" s="378" t="str">
        <f>IF($H$3&lt;20200400,VLOOKUP($C$1,$A:$J,2,FALSE),VLOOKUP($C$1,$A:$J,7,FALSE))</f>
        <v>1D1</v>
      </c>
      <c r="C3" s="378" t="str">
        <f>IF($H$3&lt;20200400,VLOOKUP($C$1,$A:$J,3,FALSE),VLOOKUP($C$1,$A:$J,8,FALSE))</f>
        <v>理学部</v>
      </c>
      <c r="D3" s="378" t="str">
        <f>IF($H$3&lt;20200400,VLOOKUP($C$1,$A:$J,4,FALSE),VLOOKUP($C$1,$A:$J,9,FALSE))</f>
        <v>11</v>
      </c>
      <c r="E3" s="378" t="str">
        <f>IF($H$3&lt;20200400,VLOOKUP($C$1,$A:$J,5,FALSE),VLOOKUP($C$1,$A:$J,10,FALSE))</f>
        <v>一般財源等</v>
      </c>
      <c r="F3" s="378" t="str">
        <f>IF($H$3&lt;20200400,VLOOKUP($C$1,$A:$J,6,FALSE),VLOOKUP($C$1,$A:$J,2,FALSE))</f>
        <v>1010501</v>
      </c>
      <c r="G3" s="378" t="str">
        <f>IF($H$3&lt;20200400,VLOOKUP($C$1,$A:$J,7,FALSE),VLOOKUP($C$1,$A:$J,3,FALSE))</f>
        <v>教）厚生補導経費(固定費)共通</v>
      </c>
      <c r="H3" s="216">
        <f>VALUE(VLOOKUP($C$1,$A$4:$G$10001,4,FALSE))</f>
        <v>11</v>
      </c>
      <c r="R3" s="216" t="s">
        <v>460</v>
      </c>
    </row>
    <row r="4" spans="1:25" s="245" customFormat="1" ht="14.25" customHeight="1" x14ac:dyDescent="0.25">
      <c r="A4" s="379" t="s">
        <v>704</v>
      </c>
      <c r="B4" s="380">
        <v>2</v>
      </c>
      <c r="C4" s="381">
        <v>3</v>
      </c>
      <c r="D4" s="381">
        <v>4</v>
      </c>
      <c r="E4" s="380">
        <v>5</v>
      </c>
      <c r="F4" s="380">
        <v>6</v>
      </c>
      <c r="G4" s="380">
        <v>7</v>
      </c>
      <c r="H4" s="380">
        <v>8</v>
      </c>
      <c r="I4" s="380">
        <v>9</v>
      </c>
      <c r="J4" s="380">
        <v>10</v>
      </c>
      <c r="K4" s="380">
        <v>11</v>
      </c>
      <c r="L4" s="380">
        <v>12</v>
      </c>
      <c r="M4" s="380">
        <v>13</v>
      </c>
      <c r="N4" s="382"/>
      <c r="O4" s="382"/>
      <c r="P4" s="382"/>
      <c r="Q4" s="382"/>
      <c r="R4" s="382"/>
      <c r="S4" s="382"/>
      <c r="T4" s="383"/>
      <c r="U4" s="384"/>
      <c r="V4" s="384"/>
      <c r="W4" s="384"/>
      <c r="X4" s="384"/>
      <c r="Y4" s="384"/>
    </row>
    <row r="5" spans="1:25" ht="14.25" customHeight="1" x14ac:dyDescent="0.25">
      <c r="A5" s="385" t="s">
        <v>461</v>
      </c>
      <c r="B5" s="386" t="s">
        <v>453</v>
      </c>
      <c r="C5" s="386" t="s">
        <v>454</v>
      </c>
      <c r="D5" s="387" t="s">
        <v>455</v>
      </c>
      <c r="E5" s="387" t="s">
        <v>456</v>
      </c>
      <c r="F5" s="386" t="s">
        <v>462</v>
      </c>
      <c r="G5" s="386" t="s">
        <v>463</v>
      </c>
      <c r="H5" s="385" t="s">
        <v>464</v>
      </c>
      <c r="I5" s="385" t="s">
        <v>465</v>
      </c>
      <c r="J5" s="385" t="s">
        <v>466</v>
      </c>
      <c r="K5" s="385" t="s">
        <v>467</v>
      </c>
      <c r="L5" s="385" t="s">
        <v>468</v>
      </c>
      <c r="M5" s="385" t="s">
        <v>469</v>
      </c>
      <c r="N5" s="385" t="s">
        <v>470</v>
      </c>
      <c r="O5" s="385" t="s">
        <v>471</v>
      </c>
      <c r="P5" s="385" t="s">
        <v>472</v>
      </c>
      <c r="Q5" s="385" t="s">
        <v>473</v>
      </c>
      <c r="R5" s="385"/>
      <c r="S5" s="385"/>
      <c r="T5" s="385"/>
    </row>
    <row r="6" spans="1:25" ht="14.25" customHeight="1" x14ac:dyDescent="0.25">
      <c r="A6" s="385" t="s">
        <v>474</v>
      </c>
      <c r="B6" s="388" t="s">
        <v>475</v>
      </c>
      <c r="C6" s="386" t="s">
        <v>474</v>
      </c>
      <c r="D6" s="389" t="s">
        <v>476</v>
      </c>
      <c r="E6" s="389" t="s">
        <v>477</v>
      </c>
      <c r="F6" s="385" t="s">
        <v>478</v>
      </c>
      <c r="G6" s="386" t="s">
        <v>479</v>
      </c>
      <c r="H6" s="386" t="s">
        <v>480</v>
      </c>
      <c r="I6" s="386" t="s">
        <v>481</v>
      </c>
      <c r="J6" s="386" t="s">
        <v>165</v>
      </c>
      <c r="K6" s="385" t="s">
        <v>482</v>
      </c>
      <c r="L6" s="385" t="s">
        <v>483</v>
      </c>
      <c r="M6" s="385" t="s">
        <v>484</v>
      </c>
      <c r="N6" s="385" t="s">
        <v>485</v>
      </c>
      <c r="O6" s="385" t="s">
        <v>468</v>
      </c>
      <c r="P6" s="385" t="s">
        <v>469</v>
      </c>
      <c r="Q6" s="385" t="s">
        <v>470</v>
      </c>
      <c r="R6" s="385" t="s">
        <v>471</v>
      </c>
      <c r="S6" s="385" t="s">
        <v>472</v>
      </c>
      <c r="T6" s="385" t="s">
        <v>473</v>
      </c>
    </row>
    <row r="7" spans="1:25" x14ac:dyDescent="0.25">
      <c r="A7" s="390">
        <v>0</v>
      </c>
      <c r="B7" s="391" t="s">
        <v>705</v>
      </c>
      <c r="C7" s="391" t="s">
        <v>706</v>
      </c>
      <c r="D7" s="392" t="s">
        <v>488</v>
      </c>
      <c r="E7" s="392" t="s">
        <v>489</v>
      </c>
      <c r="F7" s="391" t="s">
        <v>525</v>
      </c>
      <c r="G7" s="391" t="s">
        <v>526</v>
      </c>
      <c r="H7" s="393"/>
      <c r="I7" s="393"/>
      <c r="J7" s="393"/>
      <c r="K7" s="394"/>
      <c r="L7" s="393"/>
      <c r="M7" s="393"/>
      <c r="N7" s="394"/>
      <c r="O7" s="393"/>
      <c r="P7" s="393"/>
      <c r="Q7" s="394"/>
    </row>
    <row r="8" spans="1:25" x14ac:dyDescent="0.25">
      <c r="A8" s="395" t="s">
        <v>452</v>
      </c>
      <c r="B8" s="396" t="s">
        <v>453</v>
      </c>
      <c r="C8" s="396" t="s">
        <v>454</v>
      </c>
      <c r="D8" s="397" t="s">
        <v>455</v>
      </c>
      <c r="E8" s="397" t="s">
        <v>456</v>
      </c>
      <c r="F8" s="396" t="s">
        <v>462</v>
      </c>
      <c r="G8" s="396" t="s">
        <v>463</v>
      </c>
    </row>
    <row r="9" spans="1:25" x14ac:dyDescent="0.25">
      <c r="A9" s="390">
        <v>1</v>
      </c>
      <c r="B9" s="398" t="s">
        <v>486</v>
      </c>
      <c r="C9" s="398" t="s">
        <v>487</v>
      </c>
      <c r="D9" s="398" t="s">
        <v>488</v>
      </c>
      <c r="E9" s="398" t="s">
        <v>489</v>
      </c>
      <c r="F9" s="398" t="s">
        <v>494</v>
      </c>
      <c r="G9" s="398" t="s">
        <v>495</v>
      </c>
      <c r="H9" s="398" t="s">
        <v>707</v>
      </c>
    </row>
    <row r="10" spans="1:25" x14ac:dyDescent="0.25">
      <c r="A10" s="390">
        <v>2</v>
      </c>
      <c r="B10" s="398" t="s">
        <v>486</v>
      </c>
      <c r="C10" s="398" t="s">
        <v>487</v>
      </c>
      <c r="D10" s="398" t="s">
        <v>488</v>
      </c>
      <c r="E10" s="398" t="s">
        <v>489</v>
      </c>
      <c r="F10" s="398" t="s">
        <v>708</v>
      </c>
      <c r="G10" s="398" t="s">
        <v>709</v>
      </c>
    </row>
    <row r="11" spans="1:25" x14ac:dyDescent="0.25">
      <c r="A11" s="390">
        <v>3</v>
      </c>
      <c r="B11" s="398" t="s">
        <v>486</v>
      </c>
      <c r="C11" s="398" t="s">
        <v>487</v>
      </c>
      <c r="D11" s="398" t="s">
        <v>488</v>
      </c>
      <c r="E11" s="398" t="s">
        <v>489</v>
      </c>
      <c r="F11" s="398" t="s">
        <v>710</v>
      </c>
      <c r="G11" s="398" t="s">
        <v>711</v>
      </c>
    </row>
    <row r="12" spans="1:25" x14ac:dyDescent="0.25">
      <c r="A12" s="390">
        <v>4</v>
      </c>
      <c r="B12" s="398" t="s">
        <v>486</v>
      </c>
      <c r="C12" s="398" t="s">
        <v>487</v>
      </c>
      <c r="D12" s="398" t="s">
        <v>488</v>
      </c>
      <c r="E12" s="398" t="s">
        <v>489</v>
      </c>
      <c r="F12" s="398" t="s">
        <v>712</v>
      </c>
      <c r="G12" s="398" t="s">
        <v>713</v>
      </c>
    </row>
    <row r="13" spans="1:25" x14ac:dyDescent="0.25">
      <c r="A13" s="390">
        <v>5</v>
      </c>
      <c r="B13" s="398" t="s">
        <v>486</v>
      </c>
      <c r="C13" s="398" t="s">
        <v>487</v>
      </c>
      <c r="D13" s="398" t="s">
        <v>488</v>
      </c>
      <c r="E13" s="398" t="s">
        <v>489</v>
      </c>
      <c r="F13" s="398" t="s">
        <v>498</v>
      </c>
      <c r="G13" s="398" t="s">
        <v>499</v>
      </c>
    </row>
    <row r="14" spans="1:25" x14ac:dyDescent="0.25">
      <c r="A14" s="390">
        <v>6</v>
      </c>
      <c r="B14" s="398" t="s">
        <v>486</v>
      </c>
      <c r="C14" s="398" t="s">
        <v>487</v>
      </c>
      <c r="D14" s="398" t="s">
        <v>488</v>
      </c>
      <c r="E14" s="398" t="s">
        <v>489</v>
      </c>
      <c r="F14" s="398" t="s">
        <v>508</v>
      </c>
      <c r="G14" s="398" t="s">
        <v>509</v>
      </c>
    </row>
    <row r="15" spans="1:25" x14ac:dyDescent="0.25">
      <c r="A15" s="390">
        <v>7</v>
      </c>
      <c r="B15" s="398" t="s">
        <v>486</v>
      </c>
      <c r="C15" s="398" t="s">
        <v>487</v>
      </c>
      <c r="D15" s="398" t="s">
        <v>488</v>
      </c>
      <c r="E15" s="398" t="s">
        <v>489</v>
      </c>
      <c r="F15" s="398" t="s">
        <v>714</v>
      </c>
      <c r="G15" s="398" t="s">
        <v>715</v>
      </c>
    </row>
    <row r="16" spans="1:25" x14ac:dyDescent="0.25">
      <c r="A16" s="390">
        <v>8</v>
      </c>
      <c r="B16" s="398" t="s">
        <v>486</v>
      </c>
      <c r="C16" s="398" t="s">
        <v>487</v>
      </c>
      <c r="D16" s="398" t="s">
        <v>488</v>
      </c>
      <c r="E16" s="398" t="s">
        <v>489</v>
      </c>
      <c r="F16" s="398" t="s">
        <v>510</v>
      </c>
      <c r="G16" s="398" t="s">
        <v>511</v>
      </c>
    </row>
    <row r="17" spans="1:8" x14ac:dyDescent="0.25">
      <c r="A17" s="390">
        <v>9</v>
      </c>
      <c r="B17" s="398" t="s">
        <v>486</v>
      </c>
      <c r="C17" s="398" t="s">
        <v>487</v>
      </c>
      <c r="D17" s="398" t="s">
        <v>512</v>
      </c>
      <c r="E17" s="398" t="s">
        <v>513</v>
      </c>
      <c r="F17" s="398" t="s">
        <v>514</v>
      </c>
      <c r="G17" s="398" t="s">
        <v>515</v>
      </c>
    </row>
    <row r="18" spans="1:8" x14ac:dyDescent="0.25">
      <c r="A18" s="390">
        <v>10</v>
      </c>
      <c r="B18" s="398" t="s">
        <v>554</v>
      </c>
      <c r="C18" s="398" t="s">
        <v>555</v>
      </c>
      <c r="D18" s="398" t="s">
        <v>488</v>
      </c>
      <c r="E18" s="398" t="s">
        <v>489</v>
      </c>
      <c r="F18" s="398" t="s">
        <v>504</v>
      </c>
      <c r="G18" s="398" t="s">
        <v>505</v>
      </c>
    </row>
    <row r="19" spans="1:8" x14ac:dyDescent="0.25">
      <c r="A19" s="390">
        <v>11</v>
      </c>
      <c r="B19" s="398" t="s">
        <v>716</v>
      </c>
      <c r="C19" s="398" t="s">
        <v>717</v>
      </c>
      <c r="D19" s="398" t="s">
        <v>488</v>
      </c>
      <c r="E19" s="398" t="s">
        <v>489</v>
      </c>
      <c r="F19" s="398" t="s">
        <v>504</v>
      </c>
      <c r="G19" s="398" t="s">
        <v>505</v>
      </c>
    </row>
    <row r="20" spans="1:8" x14ac:dyDescent="0.25">
      <c r="A20" s="390">
        <v>12</v>
      </c>
      <c r="B20" s="398" t="s">
        <v>519</v>
      </c>
      <c r="C20" s="398" t="s">
        <v>520</v>
      </c>
      <c r="D20" s="398" t="s">
        <v>488</v>
      </c>
      <c r="E20" s="398" t="s">
        <v>489</v>
      </c>
      <c r="F20" s="398" t="s">
        <v>504</v>
      </c>
      <c r="G20" s="398" t="s">
        <v>505</v>
      </c>
    </row>
    <row r="21" spans="1:8" x14ac:dyDescent="0.25">
      <c r="A21" s="390">
        <v>13</v>
      </c>
      <c r="B21" s="398" t="s">
        <v>519</v>
      </c>
      <c r="C21" s="398" t="s">
        <v>520</v>
      </c>
      <c r="D21" s="398" t="s">
        <v>488</v>
      </c>
      <c r="E21" s="398" t="s">
        <v>489</v>
      </c>
      <c r="F21" s="398" t="s">
        <v>718</v>
      </c>
      <c r="G21" s="398" t="s">
        <v>719</v>
      </c>
    </row>
    <row r="22" spans="1:8" x14ac:dyDescent="0.25">
      <c r="A22" s="399">
        <v>14</v>
      </c>
      <c r="B22" s="400" t="s">
        <v>536</v>
      </c>
      <c r="C22" s="398" t="s">
        <v>537</v>
      </c>
      <c r="D22" s="398" t="s">
        <v>488</v>
      </c>
      <c r="E22" s="398" t="s">
        <v>489</v>
      </c>
      <c r="F22" s="398" t="s">
        <v>532</v>
      </c>
      <c r="G22" s="398" t="s">
        <v>533</v>
      </c>
    </row>
    <row r="23" spans="1:8" x14ac:dyDescent="0.25">
      <c r="A23" s="399">
        <v>15</v>
      </c>
      <c r="B23" s="400" t="s">
        <v>536</v>
      </c>
      <c r="C23" s="398" t="s">
        <v>537</v>
      </c>
      <c r="D23" s="398" t="s">
        <v>488</v>
      </c>
      <c r="E23" s="398" t="s">
        <v>489</v>
      </c>
      <c r="F23" s="398" t="s">
        <v>718</v>
      </c>
      <c r="G23" s="398" t="s">
        <v>719</v>
      </c>
    </row>
    <row r="24" spans="1:8" ht="13.75" thickBot="1" x14ac:dyDescent="0.3">
      <c r="A24" s="399">
        <v>16</v>
      </c>
      <c r="B24" s="398" t="s">
        <v>519</v>
      </c>
      <c r="C24" s="398" t="s">
        <v>520</v>
      </c>
      <c r="D24" s="398" t="s">
        <v>488</v>
      </c>
      <c r="E24" s="398" t="s">
        <v>489</v>
      </c>
      <c r="F24" s="398" t="s">
        <v>521</v>
      </c>
      <c r="G24" s="398" t="s">
        <v>522</v>
      </c>
    </row>
    <row r="25" spans="1:8" x14ac:dyDescent="0.25">
      <c r="A25" s="399">
        <v>17</v>
      </c>
      <c r="B25" s="401" t="s">
        <v>720</v>
      </c>
      <c r="C25" s="402" t="s">
        <v>721</v>
      </c>
      <c r="D25" s="402" t="s">
        <v>488</v>
      </c>
      <c r="E25" s="402" t="s">
        <v>489</v>
      </c>
      <c r="F25" s="402" t="s">
        <v>490</v>
      </c>
      <c r="G25" s="403" t="s">
        <v>491</v>
      </c>
      <c r="H25" s="398" t="s">
        <v>722</v>
      </c>
    </row>
    <row r="26" spans="1:8" x14ac:dyDescent="0.25">
      <c r="A26" s="399">
        <v>18</v>
      </c>
      <c r="B26" s="404" t="s">
        <v>523</v>
      </c>
      <c r="C26" s="398" t="s">
        <v>524</v>
      </c>
      <c r="D26" s="398" t="s">
        <v>488</v>
      </c>
      <c r="E26" s="398" t="s">
        <v>489</v>
      </c>
      <c r="F26" s="398" t="s">
        <v>525</v>
      </c>
      <c r="G26" s="405" t="s">
        <v>526</v>
      </c>
    </row>
    <row r="27" spans="1:8" x14ac:dyDescent="0.25">
      <c r="A27" s="399">
        <v>19</v>
      </c>
      <c r="B27" s="406" t="s">
        <v>723</v>
      </c>
      <c r="C27" s="407" t="s">
        <v>724</v>
      </c>
      <c r="D27" s="398" t="s">
        <v>488</v>
      </c>
      <c r="E27" s="398" t="s">
        <v>489</v>
      </c>
      <c r="F27" s="398" t="s">
        <v>525</v>
      </c>
      <c r="G27" s="405" t="s">
        <v>526</v>
      </c>
    </row>
    <row r="28" spans="1:8" x14ac:dyDescent="0.25">
      <c r="A28" s="399">
        <v>20</v>
      </c>
      <c r="B28" s="404" t="s">
        <v>523</v>
      </c>
      <c r="C28" s="398" t="s">
        <v>524</v>
      </c>
      <c r="D28" s="398" t="s">
        <v>488</v>
      </c>
      <c r="E28" s="398" t="s">
        <v>489</v>
      </c>
      <c r="F28" s="398" t="s">
        <v>504</v>
      </c>
      <c r="G28" s="405" t="s">
        <v>505</v>
      </c>
    </row>
    <row r="29" spans="1:8" x14ac:dyDescent="0.25">
      <c r="A29" s="399">
        <v>21</v>
      </c>
      <c r="B29" s="404" t="s">
        <v>720</v>
      </c>
      <c r="C29" s="398" t="s">
        <v>721</v>
      </c>
      <c r="D29" s="398" t="s">
        <v>488</v>
      </c>
      <c r="E29" s="398" t="s">
        <v>489</v>
      </c>
      <c r="F29" s="398" t="s">
        <v>506</v>
      </c>
      <c r="G29" s="405" t="s">
        <v>507</v>
      </c>
    </row>
    <row r="30" spans="1:8" x14ac:dyDescent="0.25">
      <c r="A30" s="399">
        <v>22</v>
      </c>
      <c r="B30" s="404" t="s">
        <v>720</v>
      </c>
      <c r="C30" s="398" t="s">
        <v>721</v>
      </c>
      <c r="D30" s="398" t="s">
        <v>488</v>
      </c>
      <c r="E30" s="398" t="s">
        <v>489</v>
      </c>
      <c r="F30" s="398" t="s">
        <v>496</v>
      </c>
      <c r="G30" s="405" t="s">
        <v>497</v>
      </c>
    </row>
    <row r="31" spans="1:8" ht="13.75" thickBot="1" x14ac:dyDescent="0.3">
      <c r="A31" s="399">
        <v>23</v>
      </c>
      <c r="B31" s="408" t="s">
        <v>725</v>
      </c>
      <c r="C31" s="409" t="s">
        <v>726</v>
      </c>
      <c r="D31" s="409" t="s">
        <v>488</v>
      </c>
      <c r="E31" s="409" t="s">
        <v>489</v>
      </c>
      <c r="F31" s="409" t="s">
        <v>727</v>
      </c>
      <c r="G31" s="410" t="s">
        <v>728</v>
      </c>
    </row>
    <row r="32" spans="1:8" x14ac:dyDescent="0.25">
      <c r="A32" s="399">
        <v>24</v>
      </c>
      <c r="B32" s="404" t="s">
        <v>527</v>
      </c>
      <c r="C32" s="398" t="s">
        <v>528</v>
      </c>
      <c r="D32" s="398" t="s">
        <v>488</v>
      </c>
      <c r="E32" s="398" t="s">
        <v>489</v>
      </c>
      <c r="F32" s="398" t="s">
        <v>490</v>
      </c>
      <c r="G32" s="405" t="s">
        <v>491</v>
      </c>
      <c r="H32" s="398" t="s">
        <v>729</v>
      </c>
    </row>
    <row r="33" spans="1:8" x14ac:dyDescent="0.25">
      <c r="A33" s="399">
        <v>25</v>
      </c>
      <c r="B33" s="404" t="s">
        <v>527</v>
      </c>
      <c r="C33" s="398" t="s">
        <v>528</v>
      </c>
      <c r="D33" s="398" t="s">
        <v>488</v>
      </c>
      <c r="E33" s="398" t="s">
        <v>489</v>
      </c>
      <c r="F33" s="398" t="s">
        <v>525</v>
      </c>
      <c r="G33" s="405" t="s">
        <v>526</v>
      </c>
    </row>
    <row r="34" spans="1:8" x14ac:dyDescent="0.25">
      <c r="A34" s="399">
        <v>26</v>
      </c>
      <c r="B34" s="404" t="s">
        <v>527</v>
      </c>
      <c r="C34" s="398" t="s">
        <v>528</v>
      </c>
      <c r="D34" s="398" t="s">
        <v>488</v>
      </c>
      <c r="E34" s="398" t="s">
        <v>489</v>
      </c>
      <c r="F34" s="398" t="s">
        <v>504</v>
      </c>
      <c r="G34" s="405" t="s">
        <v>505</v>
      </c>
    </row>
    <row r="35" spans="1:8" x14ac:dyDescent="0.25">
      <c r="A35" s="399">
        <v>27</v>
      </c>
      <c r="B35" s="404" t="s">
        <v>730</v>
      </c>
      <c r="C35" s="398" t="s">
        <v>731</v>
      </c>
      <c r="D35" s="398" t="s">
        <v>488</v>
      </c>
      <c r="E35" s="398" t="s">
        <v>489</v>
      </c>
      <c r="F35" s="398" t="s">
        <v>506</v>
      </c>
      <c r="G35" s="405" t="s">
        <v>507</v>
      </c>
    </row>
    <row r="36" spans="1:8" x14ac:dyDescent="0.25">
      <c r="A36" s="399">
        <v>28</v>
      </c>
      <c r="B36" s="404" t="s">
        <v>730</v>
      </c>
      <c r="C36" s="398" t="s">
        <v>731</v>
      </c>
      <c r="D36" s="398" t="s">
        <v>488</v>
      </c>
      <c r="E36" s="398" t="s">
        <v>489</v>
      </c>
      <c r="F36" s="398" t="s">
        <v>496</v>
      </c>
      <c r="G36" s="405" t="s">
        <v>497</v>
      </c>
    </row>
    <row r="37" spans="1:8" x14ac:dyDescent="0.25">
      <c r="A37" s="399">
        <v>29</v>
      </c>
      <c r="B37" s="404" t="s">
        <v>732</v>
      </c>
      <c r="C37" s="398" t="s">
        <v>529</v>
      </c>
      <c r="D37" s="398" t="s">
        <v>488</v>
      </c>
      <c r="E37" s="398" t="s">
        <v>489</v>
      </c>
      <c r="F37" s="398" t="s">
        <v>521</v>
      </c>
      <c r="G37" s="405" t="s">
        <v>522</v>
      </c>
    </row>
    <row r="38" spans="1:8" ht="13.75" thickBot="1" x14ac:dyDescent="0.3">
      <c r="A38" s="399">
        <v>30</v>
      </c>
      <c r="B38" s="404" t="s">
        <v>733</v>
      </c>
      <c r="C38" s="398" t="s">
        <v>734</v>
      </c>
      <c r="D38" s="398" t="s">
        <v>488</v>
      </c>
      <c r="E38" s="398" t="s">
        <v>489</v>
      </c>
      <c r="F38" s="398" t="s">
        <v>727</v>
      </c>
      <c r="G38" s="405" t="s">
        <v>728</v>
      </c>
    </row>
    <row r="39" spans="1:8" x14ac:dyDescent="0.25">
      <c r="A39" s="399">
        <v>31</v>
      </c>
      <c r="B39" s="401" t="s">
        <v>735</v>
      </c>
      <c r="C39" s="402" t="s">
        <v>736</v>
      </c>
      <c r="D39" s="402" t="s">
        <v>488</v>
      </c>
      <c r="E39" s="402" t="s">
        <v>489</v>
      </c>
      <c r="F39" s="402" t="s">
        <v>490</v>
      </c>
      <c r="G39" s="403" t="s">
        <v>491</v>
      </c>
      <c r="H39" s="398" t="s">
        <v>737</v>
      </c>
    </row>
    <row r="40" spans="1:8" x14ac:dyDescent="0.25">
      <c r="A40" s="399">
        <v>32</v>
      </c>
      <c r="B40" s="404" t="s">
        <v>530</v>
      </c>
      <c r="C40" s="398" t="s">
        <v>531</v>
      </c>
      <c r="D40" s="398" t="s">
        <v>488</v>
      </c>
      <c r="E40" s="398" t="s">
        <v>489</v>
      </c>
      <c r="F40" s="398" t="s">
        <v>525</v>
      </c>
      <c r="G40" s="405" t="s">
        <v>526</v>
      </c>
    </row>
    <row r="41" spans="1:8" x14ac:dyDescent="0.25">
      <c r="A41" s="399">
        <v>33</v>
      </c>
      <c r="B41" s="404" t="s">
        <v>530</v>
      </c>
      <c r="C41" s="398" t="s">
        <v>531</v>
      </c>
      <c r="D41" s="398" t="s">
        <v>488</v>
      </c>
      <c r="E41" s="398" t="s">
        <v>489</v>
      </c>
      <c r="F41" s="398" t="s">
        <v>504</v>
      </c>
      <c r="G41" s="405" t="s">
        <v>505</v>
      </c>
    </row>
    <row r="42" spans="1:8" x14ac:dyDescent="0.25">
      <c r="A42" s="399">
        <v>34</v>
      </c>
      <c r="B42" s="404" t="s">
        <v>738</v>
      </c>
      <c r="C42" s="398" t="s">
        <v>736</v>
      </c>
      <c r="D42" s="398" t="s">
        <v>488</v>
      </c>
      <c r="E42" s="398" t="s">
        <v>489</v>
      </c>
      <c r="F42" s="398" t="s">
        <v>506</v>
      </c>
      <c r="G42" s="405" t="s">
        <v>507</v>
      </c>
    </row>
    <row r="43" spans="1:8" x14ac:dyDescent="0.25">
      <c r="A43" s="399">
        <v>35</v>
      </c>
      <c r="B43" s="404" t="s">
        <v>738</v>
      </c>
      <c r="C43" s="398" t="s">
        <v>736</v>
      </c>
      <c r="D43" s="398" t="s">
        <v>488</v>
      </c>
      <c r="E43" s="398" t="s">
        <v>489</v>
      </c>
      <c r="F43" s="398" t="s">
        <v>496</v>
      </c>
      <c r="G43" s="405" t="s">
        <v>497</v>
      </c>
    </row>
    <row r="44" spans="1:8" ht="13.75" thickBot="1" x14ac:dyDescent="0.3">
      <c r="A44" s="399">
        <v>36</v>
      </c>
      <c r="B44" s="404" t="s">
        <v>556</v>
      </c>
      <c r="C44" s="398" t="s">
        <v>557</v>
      </c>
      <c r="D44" s="398" t="s">
        <v>488</v>
      </c>
      <c r="E44" s="398" t="s">
        <v>489</v>
      </c>
      <c r="F44" s="398" t="s">
        <v>727</v>
      </c>
      <c r="G44" s="405" t="s">
        <v>728</v>
      </c>
    </row>
    <row r="45" spans="1:8" x14ac:dyDescent="0.25">
      <c r="A45" s="399">
        <v>37</v>
      </c>
      <c r="B45" s="401" t="s">
        <v>739</v>
      </c>
      <c r="C45" s="402" t="s">
        <v>740</v>
      </c>
      <c r="D45" s="402" t="s">
        <v>488</v>
      </c>
      <c r="E45" s="402" t="s">
        <v>489</v>
      </c>
      <c r="F45" s="402" t="s">
        <v>490</v>
      </c>
      <c r="G45" s="403" t="s">
        <v>491</v>
      </c>
      <c r="H45" s="398" t="s">
        <v>741</v>
      </c>
    </row>
    <row r="46" spans="1:8" x14ac:dyDescent="0.25">
      <c r="A46" s="399">
        <v>38</v>
      </c>
      <c r="B46" s="404" t="s">
        <v>534</v>
      </c>
      <c r="C46" s="398" t="s">
        <v>535</v>
      </c>
      <c r="D46" s="398" t="s">
        <v>488</v>
      </c>
      <c r="E46" s="398" t="s">
        <v>489</v>
      </c>
      <c r="F46" s="398" t="s">
        <v>525</v>
      </c>
      <c r="G46" s="405" t="s">
        <v>526</v>
      </c>
    </row>
    <row r="47" spans="1:8" x14ac:dyDescent="0.25">
      <c r="A47" s="399">
        <v>39</v>
      </c>
      <c r="B47" s="404" t="s">
        <v>534</v>
      </c>
      <c r="C47" s="398" t="s">
        <v>535</v>
      </c>
      <c r="D47" s="398" t="s">
        <v>488</v>
      </c>
      <c r="E47" s="398" t="s">
        <v>489</v>
      </c>
      <c r="F47" s="398" t="s">
        <v>504</v>
      </c>
      <c r="G47" s="405" t="s">
        <v>505</v>
      </c>
    </row>
    <row r="48" spans="1:8" x14ac:dyDescent="0.25">
      <c r="A48" s="399">
        <v>40</v>
      </c>
      <c r="B48" s="404" t="s">
        <v>738</v>
      </c>
      <c r="C48" s="398" t="s">
        <v>736</v>
      </c>
      <c r="D48" s="398" t="s">
        <v>488</v>
      </c>
      <c r="E48" s="398" t="s">
        <v>489</v>
      </c>
      <c r="F48" s="398" t="s">
        <v>506</v>
      </c>
      <c r="G48" s="405" t="s">
        <v>507</v>
      </c>
    </row>
    <row r="49" spans="1:8" x14ac:dyDescent="0.25">
      <c r="A49" s="399">
        <v>41</v>
      </c>
      <c r="B49" s="404" t="s">
        <v>742</v>
      </c>
      <c r="C49" s="398" t="s">
        <v>740</v>
      </c>
      <c r="D49" s="398" t="s">
        <v>488</v>
      </c>
      <c r="E49" s="398" t="s">
        <v>489</v>
      </c>
      <c r="F49" s="398" t="s">
        <v>496</v>
      </c>
      <c r="G49" s="405" t="s">
        <v>497</v>
      </c>
    </row>
    <row r="50" spans="1:8" x14ac:dyDescent="0.25">
      <c r="A50" s="399">
        <v>42</v>
      </c>
      <c r="B50" s="404" t="s">
        <v>538</v>
      </c>
      <c r="C50" s="398" t="s">
        <v>539</v>
      </c>
      <c r="D50" s="398" t="s">
        <v>488</v>
      </c>
      <c r="E50" s="398" t="s">
        <v>489</v>
      </c>
      <c r="F50" s="398" t="s">
        <v>727</v>
      </c>
      <c r="G50" s="405" t="s">
        <v>728</v>
      </c>
    </row>
    <row r="51" spans="1:8" x14ac:dyDescent="0.25">
      <c r="A51" s="399">
        <v>43</v>
      </c>
      <c r="B51" s="404" t="s">
        <v>538</v>
      </c>
      <c r="C51" s="398" t="s">
        <v>539</v>
      </c>
      <c r="D51" s="398" t="s">
        <v>488</v>
      </c>
      <c r="E51" s="398" t="s">
        <v>489</v>
      </c>
      <c r="F51" s="398" t="s">
        <v>521</v>
      </c>
      <c r="G51" s="405" t="s">
        <v>522</v>
      </c>
    </row>
    <row r="52" spans="1:8" x14ac:dyDescent="0.25">
      <c r="A52" s="399">
        <v>44</v>
      </c>
      <c r="B52" s="404" t="s">
        <v>540</v>
      </c>
      <c r="C52" s="398" t="s">
        <v>541</v>
      </c>
      <c r="D52" s="398" t="s">
        <v>488</v>
      </c>
      <c r="E52" s="398" t="s">
        <v>489</v>
      </c>
      <c r="F52" s="398" t="s">
        <v>500</v>
      </c>
      <c r="G52" s="405" t="s">
        <v>501</v>
      </c>
    </row>
    <row r="53" spans="1:8" x14ac:dyDescent="0.25">
      <c r="A53" s="399">
        <v>45</v>
      </c>
      <c r="B53" s="404" t="s">
        <v>540</v>
      </c>
      <c r="C53" s="398" t="s">
        <v>541</v>
      </c>
      <c r="D53" s="398" t="s">
        <v>488</v>
      </c>
      <c r="E53" s="398" t="s">
        <v>489</v>
      </c>
      <c r="F53" s="398" t="s">
        <v>502</v>
      </c>
      <c r="G53" s="405" t="s">
        <v>503</v>
      </c>
    </row>
    <row r="54" spans="1:8" ht="13.75" thickBot="1" x14ac:dyDescent="0.3">
      <c r="A54" s="399">
        <v>46</v>
      </c>
      <c r="B54" s="404" t="s">
        <v>540</v>
      </c>
      <c r="C54" s="398" t="s">
        <v>541</v>
      </c>
      <c r="D54" s="398" t="s">
        <v>440</v>
      </c>
      <c r="E54" s="398" t="s">
        <v>516</v>
      </c>
      <c r="F54" s="398" t="s">
        <v>517</v>
      </c>
      <c r="G54" s="405" t="s">
        <v>518</v>
      </c>
    </row>
    <row r="55" spans="1:8" x14ac:dyDescent="0.25">
      <c r="A55" s="399">
        <v>47</v>
      </c>
      <c r="B55" s="401" t="s">
        <v>743</v>
      </c>
      <c r="C55" s="402" t="s">
        <v>744</v>
      </c>
      <c r="D55" s="402" t="s">
        <v>488</v>
      </c>
      <c r="E55" s="402" t="s">
        <v>489</v>
      </c>
      <c r="F55" s="402" t="s">
        <v>490</v>
      </c>
      <c r="G55" s="403" t="s">
        <v>491</v>
      </c>
      <c r="H55" s="398" t="s">
        <v>745</v>
      </c>
    </row>
    <row r="56" spans="1:8" x14ac:dyDescent="0.25">
      <c r="A56" s="390">
        <v>48</v>
      </c>
      <c r="B56" s="404" t="s">
        <v>542</v>
      </c>
      <c r="C56" s="398" t="s">
        <v>543</v>
      </c>
      <c r="D56" s="398" t="s">
        <v>488</v>
      </c>
      <c r="E56" s="398" t="s">
        <v>489</v>
      </c>
      <c r="F56" s="398" t="s">
        <v>718</v>
      </c>
      <c r="G56" s="405" t="s">
        <v>719</v>
      </c>
    </row>
    <row r="57" spans="1:8" ht="13.75" thickBot="1" x14ac:dyDescent="0.3">
      <c r="A57" s="390">
        <v>49</v>
      </c>
      <c r="B57" s="406" t="s">
        <v>746</v>
      </c>
      <c r="C57" s="407" t="s">
        <v>747</v>
      </c>
      <c r="D57" s="398" t="s">
        <v>488</v>
      </c>
      <c r="E57" s="398" t="s">
        <v>489</v>
      </c>
      <c r="F57" s="398" t="s">
        <v>525</v>
      </c>
      <c r="G57" s="405" t="s">
        <v>526</v>
      </c>
    </row>
    <row r="58" spans="1:8" x14ac:dyDescent="0.25">
      <c r="A58" s="390">
        <v>50</v>
      </c>
      <c r="B58" s="401" t="s">
        <v>748</v>
      </c>
      <c r="C58" s="402" t="s">
        <v>749</v>
      </c>
      <c r="D58" s="402" t="s">
        <v>488</v>
      </c>
      <c r="E58" s="402" t="s">
        <v>489</v>
      </c>
      <c r="F58" s="402" t="s">
        <v>490</v>
      </c>
      <c r="G58" s="403" t="s">
        <v>491</v>
      </c>
      <c r="H58" s="398" t="s">
        <v>750</v>
      </c>
    </row>
    <row r="59" spans="1:8" x14ac:dyDescent="0.25">
      <c r="A59" s="390">
        <v>51</v>
      </c>
      <c r="B59" s="404" t="s">
        <v>544</v>
      </c>
      <c r="C59" s="398" t="s">
        <v>545</v>
      </c>
      <c r="D59" s="398" t="s">
        <v>488</v>
      </c>
      <c r="E59" s="398" t="s">
        <v>489</v>
      </c>
      <c r="F59" s="398" t="s">
        <v>718</v>
      </c>
      <c r="G59" s="405" t="s">
        <v>719</v>
      </c>
    </row>
    <row r="60" spans="1:8" ht="13.75" thickBot="1" x14ac:dyDescent="0.3">
      <c r="A60" s="390">
        <v>52</v>
      </c>
      <c r="B60" s="406" t="s">
        <v>751</v>
      </c>
      <c r="C60" s="407" t="s">
        <v>752</v>
      </c>
      <c r="D60" s="398" t="s">
        <v>488</v>
      </c>
      <c r="E60" s="398" t="s">
        <v>489</v>
      </c>
      <c r="F60" s="398" t="s">
        <v>525</v>
      </c>
      <c r="G60" s="405" t="s">
        <v>526</v>
      </c>
    </row>
    <row r="61" spans="1:8" x14ac:dyDescent="0.25">
      <c r="A61" s="390">
        <v>53</v>
      </c>
      <c r="B61" s="401" t="s">
        <v>753</v>
      </c>
      <c r="C61" s="402" t="s">
        <v>754</v>
      </c>
      <c r="D61" s="402" t="s">
        <v>488</v>
      </c>
      <c r="E61" s="402" t="s">
        <v>489</v>
      </c>
      <c r="F61" s="402" t="s">
        <v>502</v>
      </c>
      <c r="G61" s="403" t="s">
        <v>503</v>
      </c>
      <c r="H61" s="398" t="s">
        <v>755</v>
      </c>
    </row>
    <row r="62" spans="1:8" x14ac:dyDescent="0.25">
      <c r="A62" s="390">
        <v>54</v>
      </c>
      <c r="B62" s="406" t="s">
        <v>756</v>
      </c>
      <c r="C62" s="407" t="s">
        <v>757</v>
      </c>
      <c r="D62" s="398" t="s">
        <v>488</v>
      </c>
      <c r="E62" s="398" t="s">
        <v>489</v>
      </c>
      <c r="F62" s="398" t="s">
        <v>525</v>
      </c>
      <c r="G62" s="405" t="s">
        <v>526</v>
      </c>
    </row>
    <row r="63" spans="1:8" ht="13.75" thickBot="1" x14ac:dyDescent="0.3">
      <c r="A63" s="390">
        <v>55</v>
      </c>
      <c r="B63" s="408" t="s">
        <v>758</v>
      </c>
      <c r="C63" s="409" t="s">
        <v>759</v>
      </c>
      <c r="D63" s="409" t="s">
        <v>488</v>
      </c>
      <c r="E63" s="409" t="s">
        <v>489</v>
      </c>
      <c r="F63" s="409" t="s">
        <v>492</v>
      </c>
      <c r="G63" s="410" t="s">
        <v>493</v>
      </c>
    </row>
    <row r="64" spans="1:8" x14ac:dyDescent="0.25">
      <c r="A64" s="390">
        <v>56</v>
      </c>
      <c r="B64" s="401" t="s">
        <v>546</v>
      </c>
      <c r="C64" s="402" t="s">
        <v>547</v>
      </c>
      <c r="D64" s="402" t="s">
        <v>488</v>
      </c>
      <c r="E64" s="402" t="s">
        <v>489</v>
      </c>
      <c r="F64" s="402" t="s">
        <v>525</v>
      </c>
      <c r="G64" s="403" t="s">
        <v>526</v>
      </c>
      <c r="H64" s="398" t="s">
        <v>760</v>
      </c>
    </row>
    <row r="65" spans="1:7" x14ac:dyDescent="0.25">
      <c r="A65" s="390">
        <v>57</v>
      </c>
      <c r="B65" s="404" t="s">
        <v>546</v>
      </c>
      <c r="C65" s="398" t="s">
        <v>547</v>
      </c>
      <c r="D65" s="398" t="s">
        <v>488</v>
      </c>
      <c r="E65" s="398" t="s">
        <v>489</v>
      </c>
      <c r="F65" s="398" t="s">
        <v>718</v>
      </c>
      <c r="G65" s="405" t="s">
        <v>719</v>
      </c>
    </row>
    <row r="66" spans="1:7" x14ac:dyDescent="0.25">
      <c r="A66" s="390">
        <v>58</v>
      </c>
      <c r="B66" s="404" t="s">
        <v>548</v>
      </c>
      <c r="C66" s="398" t="s">
        <v>549</v>
      </c>
      <c r="D66" s="398" t="s">
        <v>488</v>
      </c>
      <c r="E66" s="398" t="s">
        <v>489</v>
      </c>
      <c r="F66" s="398" t="s">
        <v>525</v>
      </c>
      <c r="G66" s="405" t="s">
        <v>526</v>
      </c>
    </row>
    <row r="67" spans="1:7" x14ac:dyDescent="0.25">
      <c r="A67" s="390">
        <v>59</v>
      </c>
      <c r="B67" s="404" t="s">
        <v>548</v>
      </c>
      <c r="C67" s="398" t="s">
        <v>549</v>
      </c>
      <c r="D67" s="398" t="s">
        <v>488</v>
      </c>
      <c r="E67" s="398" t="s">
        <v>489</v>
      </c>
      <c r="F67" s="398" t="s">
        <v>718</v>
      </c>
      <c r="G67" s="405" t="s">
        <v>719</v>
      </c>
    </row>
    <row r="68" spans="1:7" x14ac:dyDescent="0.25">
      <c r="A68" s="390">
        <v>60</v>
      </c>
      <c r="B68" s="404" t="s">
        <v>550</v>
      </c>
      <c r="C68" s="398" t="s">
        <v>551</v>
      </c>
      <c r="D68" s="398" t="s">
        <v>488</v>
      </c>
      <c r="E68" s="398" t="s">
        <v>489</v>
      </c>
      <c r="F68" s="398" t="s">
        <v>718</v>
      </c>
      <c r="G68" s="405" t="s">
        <v>719</v>
      </c>
    </row>
    <row r="69" spans="1:7" x14ac:dyDescent="0.25">
      <c r="A69" s="390">
        <v>61</v>
      </c>
      <c r="B69" s="404" t="s">
        <v>550</v>
      </c>
      <c r="C69" s="398" t="s">
        <v>551</v>
      </c>
      <c r="D69" s="398" t="s">
        <v>440</v>
      </c>
      <c r="E69" s="398" t="s">
        <v>516</v>
      </c>
      <c r="F69" s="398" t="s">
        <v>552</v>
      </c>
      <c r="G69" s="405" t="s">
        <v>553</v>
      </c>
    </row>
    <row r="70" spans="1:7" ht="13.75" thickBot="1" x14ac:dyDescent="0.3">
      <c r="A70" s="390">
        <v>62</v>
      </c>
      <c r="B70" s="408" t="s">
        <v>761</v>
      </c>
      <c r="C70" s="409" t="s">
        <v>762</v>
      </c>
      <c r="D70" s="409" t="s">
        <v>488</v>
      </c>
      <c r="E70" s="409" t="s">
        <v>489</v>
      </c>
      <c r="F70" s="409" t="s">
        <v>718</v>
      </c>
      <c r="G70" s="410" t="s">
        <v>719</v>
      </c>
    </row>
    <row r="71" spans="1:7" ht="15.45" x14ac:dyDescent="0.4">
      <c r="A71" s="390">
        <v>63</v>
      </c>
      <c r="B71" s="1092" t="s">
        <v>768</v>
      </c>
    </row>
    <row r="72" spans="1:7" x14ac:dyDescent="0.25">
      <c r="A72" s="390">
        <v>64</v>
      </c>
    </row>
    <row r="73" spans="1:7" x14ac:dyDescent="0.25">
      <c r="A73" s="390">
        <v>65</v>
      </c>
    </row>
    <row r="74" spans="1:7" x14ac:dyDescent="0.25">
      <c r="A74" s="390">
        <v>66</v>
      </c>
    </row>
    <row r="75" spans="1:7" x14ac:dyDescent="0.25">
      <c r="A75" s="390">
        <v>67</v>
      </c>
    </row>
    <row r="76" spans="1:7" x14ac:dyDescent="0.25">
      <c r="A76" s="390">
        <v>68</v>
      </c>
    </row>
    <row r="77" spans="1:7" x14ac:dyDescent="0.25">
      <c r="A77" s="390">
        <v>69</v>
      </c>
    </row>
    <row r="78" spans="1:7" x14ac:dyDescent="0.25">
      <c r="A78" s="390">
        <v>70</v>
      </c>
    </row>
    <row r="79" spans="1:7" x14ac:dyDescent="0.25">
      <c r="A79" s="390">
        <v>71</v>
      </c>
    </row>
    <row r="80" spans="1:7" x14ac:dyDescent="0.25">
      <c r="A80" s="390">
        <v>72</v>
      </c>
    </row>
    <row r="81" spans="1:1" x14ac:dyDescent="0.25">
      <c r="A81" s="390">
        <v>73</v>
      </c>
    </row>
    <row r="82" spans="1:1" x14ac:dyDescent="0.25">
      <c r="A82" s="390">
        <v>74</v>
      </c>
    </row>
    <row r="83" spans="1:1" x14ac:dyDescent="0.25">
      <c r="A83" s="390">
        <v>75</v>
      </c>
    </row>
    <row r="84" spans="1:1" x14ac:dyDescent="0.25">
      <c r="A84" s="390">
        <v>76</v>
      </c>
    </row>
    <row r="85" spans="1:1" x14ac:dyDescent="0.25">
      <c r="A85" s="390">
        <v>77</v>
      </c>
    </row>
    <row r="86" spans="1:1" x14ac:dyDescent="0.25">
      <c r="A86" s="390">
        <v>78</v>
      </c>
    </row>
    <row r="87" spans="1:1" x14ac:dyDescent="0.25">
      <c r="A87" s="390">
        <v>79</v>
      </c>
    </row>
    <row r="88" spans="1:1" x14ac:dyDescent="0.25">
      <c r="A88" s="390">
        <v>80</v>
      </c>
    </row>
    <row r="89" spans="1:1" x14ac:dyDescent="0.25">
      <c r="A89" s="390">
        <v>81</v>
      </c>
    </row>
    <row r="90" spans="1:1" x14ac:dyDescent="0.25">
      <c r="A90" s="390">
        <v>82</v>
      </c>
    </row>
    <row r="91" spans="1:1" x14ac:dyDescent="0.25">
      <c r="A91" s="390">
        <v>83</v>
      </c>
    </row>
    <row r="92" spans="1:1" x14ac:dyDescent="0.25">
      <c r="A92" s="390">
        <v>84</v>
      </c>
    </row>
    <row r="93" spans="1:1" x14ac:dyDescent="0.25">
      <c r="A93" s="390">
        <v>85</v>
      </c>
    </row>
    <row r="94" spans="1:1" x14ac:dyDescent="0.25">
      <c r="A94" s="390">
        <v>86</v>
      </c>
    </row>
    <row r="95" spans="1:1" x14ac:dyDescent="0.25">
      <c r="A95" s="390">
        <v>87</v>
      </c>
    </row>
    <row r="96" spans="1:1" x14ac:dyDescent="0.25">
      <c r="A96" s="390">
        <v>88</v>
      </c>
    </row>
    <row r="97" spans="1:1" x14ac:dyDescent="0.25">
      <c r="A97" s="390">
        <v>89</v>
      </c>
    </row>
    <row r="98" spans="1:1" x14ac:dyDescent="0.25">
      <c r="A98" s="390">
        <v>90</v>
      </c>
    </row>
    <row r="99" spans="1:1" x14ac:dyDescent="0.25">
      <c r="A99" s="390">
        <v>91</v>
      </c>
    </row>
    <row r="100" spans="1:1" x14ac:dyDescent="0.25">
      <c r="A100" s="390">
        <v>92</v>
      </c>
    </row>
    <row r="101" spans="1:1" x14ac:dyDescent="0.25">
      <c r="A101" s="390">
        <v>93</v>
      </c>
    </row>
    <row r="102" spans="1:1" x14ac:dyDescent="0.25">
      <c r="A102" s="390">
        <v>94</v>
      </c>
    </row>
    <row r="103" spans="1:1" x14ac:dyDescent="0.25">
      <c r="A103" s="390">
        <v>95</v>
      </c>
    </row>
    <row r="104" spans="1:1" x14ac:dyDescent="0.25">
      <c r="A104" s="390">
        <v>96</v>
      </c>
    </row>
    <row r="105" spans="1:1" x14ac:dyDescent="0.25">
      <c r="A105" s="390">
        <v>97</v>
      </c>
    </row>
    <row r="106" spans="1:1" x14ac:dyDescent="0.25">
      <c r="A106" s="390">
        <v>98</v>
      </c>
    </row>
    <row r="107" spans="1:1" x14ac:dyDescent="0.25">
      <c r="A107" s="390">
        <v>99</v>
      </c>
    </row>
    <row r="108" spans="1:1" x14ac:dyDescent="0.25">
      <c r="A108" s="390">
        <v>100</v>
      </c>
    </row>
    <row r="109" spans="1:1" x14ac:dyDescent="0.25">
      <c r="A109" s="390">
        <v>101</v>
      </c>
    </row>
    <row r="110" spans="1:1" x14ac:dyDescent="0.25">
      <c r="A110" s="390">
        <v>102</v>
      </c>
    </row>
    <row r="111" spans="1:1" x14ac:dyDescent="0.25">
      <c r="A111" s="390">
        <v>103</v>
      </c>
    </row>
    <row r="112" spans="1:1" x14ac:dyDescent="0.25">
      <c r="A112" s="390">
        <v>104</v>
      </c>
    </row>
    <row r="113" spans="1:1" x14ac:dyDescent="0.25">
      <c r="A113" s="390">
        <v>105</v>
      </c>
    </row>
    <row r="114" spans="1:1" x14ac:dyDescent="0.25">
      <c r="A114" s="390">
        <v>106</v>
      </c>
    </row>
    <row r="115" spans="1:1" x14ac:dyDescent="0.25">
      <c r="A115" s="390">
        <v>107</v>
      </c>
    </row>
    <row r="116" spans="1:1" x14ac:dyDescent="0.25">
      <c r="A116" s="390">
        <v>108</v>
      </c>
    </row>
    <row r="117" spans="1:1" x14ac:dyDescent="0.25">
      <c r="A117" s="390">
        <v>109</v>
      </c>
    </row>
    <row r="118" spans="1:1" x14ac:dyDescent="0.25">
      <c r="A118" s="390">
        <v>110</v>
      </c>
    </row>
    <row r="119" spans="1:1" x14ac:dyDescent="0.25">
      <c r="A119" s="390">
        <v>111</v>
      </c>
    </row>
    <row r="120" spans="1:1" x14ac:dyDescent="0.25">
      <c r="A120" s="390">
        <v>112</v>
      </c>
    </row>
    <row r="121" spans="1:1" x14ac:dyDescent="0.25">
      <c r="A121" s="390">
        <v>113</v>
      </c>
    </row>
    <row r="122" spans="1:1" x14ac:dyDescent="0.25">
      <c r="A122" s="390">
        <v>114</v>
      </c>
    </row>
    <row r="123" spans="1:1" x14ac:dyDescent="0.25">
      <c r="A123" s="390">
        <v>115</v>
      </c>
    </row>
    <row r="124" spans="1:1" x14ac:dyDescent="0.25">
      <c r="A124" s="390">
        <v>116</v>
      </c>
    </row>
    <row r="125" spans="1:1" x14ac:dyDescent="0.25">
      <c r="A125" s="390">
        <v>117</v>
      </c>
    </row>
    <row r="126" spans="1:1" x14ac:dyDescent="0.25">
      <c r="A126" s="390">
        <v>118</v>
      </c>
    </row>
    <row r="127" spans="1:1" x14ac:dyDescent="0.25">
      <c r="A127" s="390">
        <v>119</v>
      </c>
    </row>
    <row r="128" spans="1:1" x14ac:dyDescent="0.25">
      <c r="A128" s="390">
        <v>120</v>
      </c>
    </row>
    <row r="129" spans="1:1" x14ac:dyDescent="0.25">
      <c r="A129" s="390">
        <v>121</v>
      </c>
    </row>
    <row r="130" spans="1:1" x14ac:dyDescent="0.25">
      <c r="A130" s="390">
        <v>122</v>
      </c>
    </row>
    <row r="131" spans="1:1" x14ac:dyDescent="0.25">
      <c r="A131" s="390">
        <v>123</v>
      </c>
    </row>
    <row r="132" spans="1:1" x14ac:dyDescent="0.25">
      <c r="A132" s="390">
        <v>124</v>
      </c>
    </row>
    <row r="133" spans="1:1" x14ac:dyDescent="0.25">
      <c r="A133" s="390">
        <v>125</v>
      </c>
    </row>
    <row r="134" spans="1:1" x14ac:dyDescent="0.25">
      <c r="A134" s="390">
        <v>126</v>
      </c>
    </row>
    <row r="135" spans="1:1" x14ac:dyDescent="0.25">
      <c r="A135" s="390">
        <v>127</v>
      </c>
    </row>
    <row r="136" spans="1:1" x14ac:dyDescent="0.25">
      <c r="A136" s="390">
        <v>128</v>
      </c>
    </row>
    <row r="137" spans="1:1" x14ac:dyDescent="0.25">
      <c r="A137" s="390">
        <v>129</v>
      </c>
    </row>
    <row r="138" spans="1:1" x14ac:dyDescent="0.25">
      <c r="A138" s="390">
        <v>130</v>
      </c>
    </row>
    <row r="139" spans="1:1" x14ac:dyDescent="0.25">
      <c r="A139" s="390">
        <v>131</v>
      </c>
    </row>
    <row r="140" spans="1:1" x14ac:dyDescent="0.25">
      <c r="A140" s="390">
        <v>132</v>
      </c>
    </row>
    <row r="141" spans="1:1" x14ac:dyDescent="0.25">
      <c r="A141" s="390">
        <v>133</v>
      </c>
    </row>
    <row r="142" spans="1:1" x14ac:dyDescent="0.25">
      <c r="A142" s="390">
        <v>134</v>
      </c>
    </row>
    <row r="143" spans="1:1" x14ac:dyDescent="0.25">
      <c r="A143" s="390">
        <v>135</v>
      </c>
    </row>
    <row r="144" spans="1:1" x14ac:dyDescent="0.25">
      <c r="A144" s="390">
        <v>136</v>
      </c>
    </row>
    <row r="145" spans="1:1" x14ac:dyDescent="0.25">
      <c r="A145" s="390">
        <v>137</v>
      </c>
    </row>
    <row r="146" spans="1:1" x14ac:dyDescent="0.25">
      <c r="A146" s="390">
        <v>138</v>
      </c>
    </row>
    <row r="147" spans="1:1" x14ac:dyDescent="0.25">
      <c r="A147" s="390">
        <v>139</v>
      </c>
    </row>
    <row r="148" spans="1:1" x14ac:dyDescent="0.25">
      <c r="A148" s="390">
        <v>140</v>
      </c>
    </row>
    <row r="149" spans="1:1" x14ac:dyDescent="0.25">
      <c r="A149" s="390">
        <v>141</v>
      </c>
    </row>
    <row r="150" spans="1:1" x14ac:dyDescent="0.25">
      <c r="A150" s="390">
        <v>142</v>
      </c>
    </row>
    <row r="151" spans="1:1" x14ac:dyDescent="0.25">
      <c r="A151" s="390">
        <v>143</v>
      </c>
    </row>
    <row r="152" spans="1:1" x14ac:dyDescent="0.25">
      <c r="A152" s="390">
        <v>144</v>
      </c>
    </row>
    <row r="153" spans="1:1" x14ac:dyDescent="0.25">
      <c r="A153" s="390">
        <v>145</v>
      </c>
    </row>
    <row r="154" spans="1:1" x14ac:dyDescent="0.25">
      <c r="A154" s="390">
        <v>146</v>
      </c>
    </row>
    <row r="155" spans="1:1" x14ac:dyDescent="0.25">
      <c r="A155" s="390">
        <v>147</v>
      </c>
    </row>
    <row r="156" spans="1:1" x14ac:dyDescent="0.25">
      <c r="A156" s="390">
        <v>148</v>
      </c>
    </row>
    <row r="157" spans="1:1" x14ac:dyDescent="0.25">
      <c r="A157" s="390">
        <v>149</v>
      </c>
    </row>
    <row r="158" spans="1:1" x14ac:dyDescent="0.25">
      <c r="A158" s="390">
        <v>150</v>
      </c>
    </row>
    <row r="159" spans="1:1" x14ac:dyDescent="0.25">
      <c r="A159" s="390">
        <v>151</v>
      </c>
    </row>
    <row r="160" spans="1:1" x14ac:dyDescent="0.25">
      <c r="A160" s="390">
        <v>152</v>
      </c>
    </row>
    <row r="161" spans="1:1" x14ac:dyDescent="0.25">
      <c r="A161" s="390">
        <v>153</v>
      </c>
    </row>
    <row r="162" spans="1:1" x14ac:dyDescent="0.25">
      <c r="A162" s="390">
        <v>154</v>
      </c>
    </row>
    <row r="163" spans="1:1" x14ac:dyDescent="0.25">
      <c r="A163" s="390">
        <v>155</v>
      </c>
    </row>
    <row r="164" spans="1:1" x14ac:dyDescent="0.25">
      <c r="A164" s="390">
        <v>156</v>
      </c>
    </row>
    <row r="165" spans="1:1" x14ac:dyDescent="0.25">
      <c r="A165" s="390">
        <v>157</v>
      </c>
    </row>
    <row r="166" spans="1:1" x14ac:dyDescent="0.25">
      <c r="A166" s="390">
        <v>158</v>
      </c>
    </row>
    <row r="167" spans="1:1" x14ac:dyDescent="0.25">
      <c r="A167" s="390">
        <v>159</v>
      </c>
    </row>
    <row r="168" spans="1:1" x14ac:dyDescent="0.25">
      <c r="A168" s="390">
        <v>160</v>
      </c>
    </row>
    <row r="169" spans="1:1" x14ac:dyDescent="0.25">
      <c r="A169" s="390">
        <v>161</v>
      </c>
    </row>
    <row r="170" spans="1:1" x14ac:dyDescent="0.25">
      <c r="A170" s="390">
        <v>162</v>
      </c>
    </row>
    <row r="171" spans="1:1" x14ac:dyDescent="0.25">
      <c r="A171" s="390">
        <v>163</v>
      </c>
    </row>
    <row r="172" spans="1:1" x14ac:dyDescent="0.25">
      <c r="A172" s="390">
        <v>164</v>
      </c>
    </row>
    <row r="173" spans="1:1" x14ac:dyDescent="0.25">
      <c r="A173" s="390">
        <v>165</v>
      </c>
    </row>
    <row r="174" spans="1:1" x14ac:dyDescent="0.25">
      <c r="A174" s="390">
        <v>166</v>
      </c>
    </row>
    <row r="175" spans="1:1" x14ac:dyDescent="0.25">
      <c r="A175" s="390">
        <v>167</v>
      </c>
    </row>
    <row r="176" spans="1:1" x14ac:dyDescent="0.25">
      <c r="A176" s="390">
        <v>168</v>
      </c>
    </row>
    <row r="177" spans="1:1" x14ac:dyDescent="0.25">
      <c r="A177" s="390">
        <v>169</v>
      </c>
    </row>
    <row r="178" spans="1:1" x14ac:dyDescent="0.25">
      <c r="A178" s="390">
        <v>170</v>
      </c>
    </row>
    <row r="179" spans="1:1" x14ac:dyDescent="0.25">
      <c r="A179" s="390">
        <v>171</v>
      </c>
    </row>
    <row r="180" spans="1:1" x14ac:dyDescent="0.25">
      <c r="A180" s="390">
        <v>172</v>
      </c>
    </row>
    <row r="181" spans="1:1" x14ac:dyDescent="0.25">
      <c r="A181" s="390">
        <v>173</v>
      </c>
    </row>
    <row r="182" spans="1:1" x14ac:dyDescent="0.25">
      <c r="A182" s="390">
        <v>174</v>
      </c>
    </row>
    <row r="183" spans="1:1" x14ac:dyDescent="0.25">
      <c r="A183" s="390">
        <v>175</v>
      </c>
    </row>
    <row r="184" spans="1:1" x14ac:dyDescent="0.25">
      <c r="A184" s="390">
        <v>176</v>
      </c>
    </row>
    <row r="185" spans="1:1" x14ac:dyDescent="0.25">
      <c r="A185" s="390">
        <v>177</v>
      </c>
    </row>
    <row r="186" spans="1:1" x14ac:dyDescent="0.25">
      <c r="A186" s="390">
        <v>178</v>
      </c>
    </row>
    <row r="187" spans="1:1" x14ac:dyDescent="0.25">
      <c r="A187" s="390">
        <v>179</v>
      </c>
    </row>
    <row r="188" spans="1:1" x14ac:dyDescent="0.25">
      <c r="A188" s="390">
        <v>180</v>
      </c>
    </row>
    <row r="189" spans="1:1" x14ac:dyDescent="0.25">
      <c r="A189" s="390">
        <v>181</v>
      </c>
    </row>
    <row r="190" spans="1:1" x14ac:dyDescent="0.25">
      <c r="A190" s="390">
        <v>182</v>
      </c>
    </row>
    <row r="191" spans="1:1" x14ac:dyDescent="0.25">
      <c r="A191" s="390">
        <v>183</v>
      </c>
    </row>
    <row r="192" spans="1:1" x14ac:dyDescent="0.25">
      <c r="A192" s="390">
        <v>184</v>
      </c>
    </row>
    <row r="193" spans="1:1" x14ac:dyDescent="0.25">
      <c r="A193" s="390">
        <v>185</v>
      </c>
    </row>
    <row r="194" spans="1:1" x14ac:dyDescent="0.25">
      <c r="A194" s="390">
        <v>186</v>
      </c>
    </row>
    <row r="195" spans="1:1" x14ac:dyDescent="0.25">
      <c r="A195" s="390">
        <v>187</v>
      </c>
    </row>
    <row r="196" spans="1:1" x14ac:dyDescent="0.25">
      <c r="A196" s="390">
        <v>188</v>
      </c>
    </row>
    <row r="197" spans="1:1" x14ac:dyDescent="0.25">
      <c r="A197" s="390">
        <v>189</v>
      </c>
    </row>
    <row r="198" spans="1:1" x14ac:dyDescent="0.25">
      <c r="A198" s="390">
        <v>190</v>
      </c>
    </row>
    <row r="199" spans="1:1" x14ac:dyDescent="0.25">
      <c r="A199" s="390">
        <v>191</v>
      </c>
    </row>
    <row r="200" spans="1:1" x14ac:dyDescent="0.25">
      <c r="A200" s="390">
        <v>192</v>
      </c>
    </row>
    <row r="201" spans="1:1" x14ac:dyDescent="0.25">
      <c r="A201" s="390">
        <v>193</v>
      </c>
    </row>
    <row r="202" spans="1:1" x14ac:dyDescent="0.25">
      <c r="A202" s="390">
        <v>194</v>
      </c>
    </row>
    <row r="203" spans="1:1" x14ac:dyDescent="0.25">
      <c r="A203" s="390">
        <v>195</v>
      </c>
    </row>
    <row r="204" spans="1:1" x14ac:dyDescent="0.25">
      <c r="A204" s="390">
        <v>196</v>
      </c>
    </row>
    <row r="205" spans="1:1" x14ac:dyDescent="0.25">
      <c r="A205" s="390">
        <v>197</v>
      </c>
    </row>
    <row r="206" spans="1:1" x14ac:dyDescent="0.25">
      <c r="A206" s="390">
        <v>198</v>
      </c>
    </row>
    <row r="207" spans="1:1" x14ac:dyDescent="0.25">
      <c r="A207" s="390">
        <v>199</v>
      </c>
    </row>
    <row r="208" spans="1:1" x14ac:dyDescent="0.25">
      <c r="A208" s="390">
        <v>200</v>
      </c>
    </row>
    <row r="209" spans="1:1" x14ac:dyDescent="0.25">
      <c r="A209" s="390">
        <v>201</v>
      </c>
    </row>
    <row r="210" spans="1:1" x14ac:dyDescent="0.25">
      <c r="A210" s="390">
        <v>202</v>
      </c>
    </row>
    <row r="211" spans="1:1" x14ac:dyDescent="0.25">
      <c r="A211" s="390">
        <v>203</v>
      </c>
    </row>
    <row r="212" spans="1:1" x14ac:dyDescent="0.25">
      <c r="A212" s="390">
        <v>204</v>
      </c>
    </row>
    <row r="213" spans="1:1" x14ac:dyDescent="0.25">
      <c r="A213" s="390">
        <v>205</v>
      </c>
    </row>
    <row r="214" spans="1:1" x14ac:dyDescent="0.25">
      <c r="A214" s="390">
        <v>206</v>
      </c>
    </row>
    <row r="215" spans="1:1" x14ac:dyDescent="0.25">
      <c r="A215" s="390">
        <v>207</v>
      </c>
    </row>
    <row r="216" spans="1:1" x14ac:dyDescent="0.25">
      <c r="A216" s="390">
        <v>208</v>
      </c>
    </row>
    <row r="217" spans="1:1" x14ac:dyDescent="0.25">
      <c r="A217" s="390">
        <v>209</v>
      </c>
    </row>
    <row r="218" spans="1:1" x14ac:dyDescent="0.25">
      <c r="A218" s="390">
        <v>210</v>
      </c>
    </row>
    <row r="219" spans="1:1" x14ac:dyDescent="0.25">
      <c r="A219" s="390">
        <v>211</v>
      </c>
    </row>
    <row r="220" spans="1:1" x14ac:dyDescent="0.25">
      <c r="A220" s="390">
        <v>212</v>
      </c>
    </row>
    <row r="221" spans="1:1" x14ac:dyDescent="0.25">
      <c r="A221" s="390">
        <v>213</v>
      </c>
    </row>
    <row r="222" spans="1:1" x14ac:dyDescent="0.25">
      <c r="A222" s="390">
        <v>214</v>
      </c>
    </row>
    <row r="223" spans="1:1" x14ac:dyDescent="0.25">
      <c r="A223" s="390">
        <v>215</v>
      </c>
    </row>
    <row r="224" spans="1:1" x14ac:dyDescent="0.25">
      <c r="A224" s="390">
        <v>216</v>
      </c>
    </row>
    <row r="225" spans="1:1" x14ac:dyDescent="0.25">
      <c r="A225" s="390">
        <v>217</v>
      </c>
    </row>
    <row r="226" spans="1:1" x14ac:dyDescent="0.25">
      <c r="A226" s="390">
        <v>218</v>
      </c>
    </row>
    <row r="227" spans="1:1" x14ac:dyDescent="0.25">
      <c r="A227" s="390">
        <v>219</v>
      </c>
    </row>
    <row r="228" spans="1:1" x14ac:dyDescent="0.25">
      <c r="A228" s="390">
        <v>220</v>
      </c>
    </row>
    <row r="229" spans="1:1" x14ac:dyDescent="0.25">
      <c r="A229" s="390">
        <v>221</v>
      </c>
    </row>
    <row r="230" spans="1:1" x14ac:dyDescent="0.25">
      <c r="A230" s="390">
        <v>222</v>
      </c>
    </row>
    <row r="231" spans="1:1" x14ac:dyDescent="0.25">
      <c r="A231" s="390">
        <v>223</v>
      </c>
    </row>
    <row r="232" spans="1:1" x14ac:dyDescent="0.25">
      <c r="A232" s="390">
        <v>224</v>
      </c>
    </row>
    <row r="233" spans="1:1" x14ac:dyDescent="0.25">
      <c r="A233" s="390">
        <v>225</v>
      </c>
    </row>
    <row r="234" spans="1:1" x14ac:dyDescent="0.25">
      <c r="A234" s="390">
        <v>226</v>
      </c>
    </row>
    <row r="235" spans="1:1" x14ac:dyDescent="0.25">
      <c r="A235" s="390">
        <v>227</v>
      </c>
    </row>
    <row r="236" spans="1:1" x14ac:dyDescent="0.25">
      <c r="A236" s="390">
        <v>228</v>
      </c>
    </row>
    <row r="237" spans="1:1" x14ac:dyDescent="0.25">
      <c r="A237" s="390">
        <v>229</v>
      </c>
    </row>
    <row r="238" spans="1:1" x14ac:dyDescent="0.25">
      <c r="A238" s="390">
        <v>230</v>
      </c>
    </row>
    <row r="239" spans="1:1" x14ac:dyDescent="0.25">
      <c r="A239" s="390">
        <v>231</v>
      </c>
    </row>
    <row r="240" spans="1:1" x14ac:dyDescent="0.25">
      <c r="A240" s="390">
        <v>232</v>
      </c>
    </row>
    <row r="241" spans="1:1" x14ac:dyDescent="0.25">
      <c r="A241" s="390">
        <v>233</v>
      </c>
    </row>
    <row r="242" spans="1:1" x14ac:dyDescent="0.25">
      <c r="A242" s="390">
        <v>234</v>
      </c>
    </row>
    <row r="243" spans="1:1" x14ac:dyDescent="0.25">
      <c r="A243" s="390">
        <v>235</v>
      </c>
    </row>
    <row r="244" spans="1:1" x14ac:dyDescent="0.25">
      <c r="A244" s="390">
        <v>236</v>
      </c>
    </row>
    <row r="245" spans="1:1" x14ac:dyDescent="0.25">
      <c r="A245" s="390">
        <v>237</v>
      </c>
    </row>
    <row r="246" spans="1:1" x14ac:dyDescent="0.25">
      <c r="A246" s="390">
        <v>238</v>
      </c>
    </row>
    <row r="247" spans="1:1" x14ac:dyDescent="0.25">
      <c r="A247" s="390">
        <v>239</v>
      </c>
    </row>
    <row r="248" spans="1:1" x14ac:dyDescent="0.25">
      <c r="A248" s="390">
        <v>240</v>
      </c>
    </row>
    <row r="249" spans="1:1" x14ac:dyDescent="0.25">
      <c r="A249" s="390">
        <v>241</v>
      </c>
    </row>
    <row r="250" spans="1:1" x14ac:dyDescent="0.25">
      <c r="A250" s="390">
        <v>242</v>
      </c>
    </row>
    <row r="251" spans="1:1" x14ac:dyDescent="0.25">
      <c r="A251" s="390">
        <v>243</v>
      </c>
    </row>
    <row r="252" spans="1:1" x14ac:dyDescent="0.25">
      <c r="A252" s="390">
        <v>244</v>
      </c>
    </row>
    <row r="253" spans="1:1" x14ac:dyDescent="0.25">
      <c r="A253" s="390">
        <v>245</v>
      </c>
    </row>
    <row r="254" spans="1:1" x14ac:dyDescent="0.25">
      <c r="A254" s="390">
        <v>246</v>
      </c>
    </row>
    <row r="255" spans="1:1" x14ac:dyDescent="0.25">
      <c r="A255" s="390">
        <v>247</v>
      </c>
    </row>
    <row r="256" spans="1:1" x14ac:dyDescent="0.25">
      <c r="A256" s="390">
        <v>248</v>
      </c>
    </row>
    <row r="257" spans="1:1" x14ac:dyDescent="0.25">
      <c r="A257" s="390">
        <v>249</v>
      </c>
    </row>
    <row r="258" spans="1:1" x14ac:dyDescent="0.25">
      <c r="A258" s="390">
        <v>250</v>
      </c>
    </row>
  </sheetData>
  <phoneticPr fontId="20"/>
  <dataValidations count="1">
    <dataValidation imeMode="halfAlpha" allowBlank="1" showInputMessage="1" showErrorMessage="1" sqref="C1" xr:uid="{163B3C56-310C-43C3-A18C-7830F8B46DD9}"/>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9F167-8C05-4F35-B6CA-D4A7EB3F27ED}">
  <sheetPr>
    <tabColor theme="9" tint="0.39997558519241921"/>
  </sheetPr>
  <dimension ref="A1:U73"/>
  <sheetViews>
    <sheetView workbookViewId="0"/>
  </sheetViews>
  <sheetFormatPr defaultRowHeight="15" customHeight="1" x14ac:dyDescent="0.25"/>
  <cols>
    <col min="1" max="1" width="15.84375" style="217" customWidth="1"/>
    <col min="2" max="5" width="15.84375" style="220" customWidth="1"/>
    <col min="6" max="7" width="18.61328125" style="220" customWidth="1"/>
    <col min="8" max="238" width="9.23046875" style="220"/>
    <col min="239" max="249" width="15.84375" style="220" customWidth="1"/>
    <col min="250" max="250" width="23.15234375" style="220" bestFit="1" customWidth="1"/>
    <col min="251" max="257" width="9.23046875" style="220"/>
    <col min="258" max="258" width="38" style="220" bestFit="1" customWidth="1"/>
    <col min="259" max="494" width="9.23046875" style="220"/>
    <col min="495" max="505" width="15.84375" style="220" customWidth="1"/>
    <col min="506" max="506" width="23.15234375" style="220" bestFit="1" customWidth="1"/>
    <col min="507" max="513" width="9.23046875" style="220"/>
    <col min="514" max="514" width="38" style="220" bestFit="1" customWidth="1"/>
    <col min="515" max="750" width="9.23046875" style="220"/>
    <col min="751" max="761" width="15.84375" style="220" customWidth="1"/>
    <col min="762" max="762" width="23.15234375" style="220" bestFit="1" customWidth="1"/>
    <col min="763" max="769" width="9.23046875" style="220"/>
    <col min="770" max="770" width="38" style="220" bestFit="1" customWidth="1"/>
    <col min="771" max="1006" width="9.23046875" style="220"/>
    <col min="1007" max="1017" width="15.84375" style="220" customWidth="1"/>
    <col min="1018" max="1018" width="23.15234375" style="220" bestFit="1" customWidth="1"/>
    <col min="1019" max="1025" width="9.23046875" style="220"/>
    <col min="1026" max="1026" width="38" style="220" bestFit="1" customWidth="1"/>
    <col min="1027" max="1262" width="9.23046875" style="220"/>
    <col min="1263" max="1273" width="15.84375" style="220" customWidth="1"/>
    <col min="1274" max="1274" width="23.15234375" style="220" bestFit="1" customWidth="1"/>
    <col min="1275" max="1281" width="9.23046875" style="220"/>
    <col min="1282" max="1282" width="38" style="220" bestFit="1" customWidth="1"/>
    <col min="1283" max="1518" width="9.23046875" style="220"/>
    <col min="1519" max="1529" width="15.84375" style="220" customWidth="1"/>
    <col min="1530" max="1530" width="23.15234375" style="220" bestFit="1" customWidth="1"/>
    <col min="1531" max="1537" width="9.23046875" style="220"/>
    <col min="1538" max="1538" width="38" style="220" bestFit="1" customWidth="1"/>
    <col min="1539" max="1774" width="9.23046875" style="220"/>
    <col min="1775" max="1785" width="15.84375" style="220" customWidth="1"/>
    <col min="1786" max="1786" width="23.15234375" style="220" bestFit="1" customWidth="1"/>
    <col min="1787" max="1793" width="9.23046875" style="220"/>
    <col min="1794" max="1794" width="38" style="220" bestFit="1" customWidth="1"/>
    <col min="1795" max="2030" width="9.23046875" style="220"/>
    <col min="2031" max="2041" width="15.84375" style="220" customWidth="1"/>
    <col min="2042" max="2042" width="23.15234375" style="220" bestFit="1" customWidth="1"/>
    <col min="2043" max="2049" width="9.23046875" style="220"/>
    <col min="2050" max="2050" width="38" style="220" bestFit="1" customWidth="1"/>
    <col min="2051" max="2286" width="9.23046875" style="220"/>
    <col min="2287" max="2297" width="15.84375" style="220" customWidth="1"/>
    <col min="2298" max="2298" width="23.15234375" style="220" bestFit="1" customWidth="1"/>
    <col min="2299" max="2305" width="9.23046875" style="220"/>
    <col min="2306" max="2306" width="38" style="220" bestFit="1" customWidth="1"/>
    <col min="2307" max="2542" width="9.23046875" style="220"/>
    <col min="2543" max="2553" width="15.84375" style="220" customWidth="1"/>
    <col min="2554" max="2554" width="23.15234375" style="220" bestFit="1" customWidth="1"/>
    <col min="2555" max="2561" width="9.23046875" style="220"/>
    <col min="2562" max="2562" width="38" style="220" bestFit="1" customWidth="1"/>
    <col min="2563" max="2798" width="9.23046875" style="220"/>
    <col min="2799" max="2809" width="15.84375" style="220" customWidth="1"/>
    <col min="2810" max="2810" width="23.15234375" style="220" bestFit="1" customWidth="1"/>
    <col min="2811" max="2817" width="9.23046875" style="220"/>
    <col min="2818" max="2818" width="38" style="220" bestFit="1" customWidth="1"/>
    <col min="2819" max="3054" width="9.23046875" style="220"/>
    <col min="3055" max="3065" width="15.84375" style="220" customWidth="1"/>
    <col min="3066" max="3066" width="23.15234375" style="220" bestFit="1" customWidth="1"/>
    <col min="3067" max="3073" width="9.23046875" style="220"/>
    <col min="3074" max="3074" width="38" style="220" bestFit="1" customWidth="1"/>
    <col min="3075" max="3310" width="9.23046875" style="220"/>
    <col min="3311" max="3321" width="15.84375" style="220" customWidth="1"/>
    <col min="3322" max="3322" width="23.15234375" style="220" bestFit="1" customWidth="1"/>
    <col min="3323" max="3329" width="9.23046875" style="220"/>
    <col min="3330" max="3330" width="38" style="220" bestFit="1" customWidth="1"/>
    <col min="3331" max="3566" width="9.23046875" style="220"/>
    <col min="3567" max="3577" width="15.84375" style="220" customWidth="1"/>
    <col min="3578" max="3578" width="23.15234375" style="220" bestFit="1" customWidth="1"/>
    <col min="3579" max="3585" width="9.23046875" style="220"/>
    <col min="3586" max="3586" width="38" style="220" bestFit="1" customWidth="1"/>
    <col min="3587" max="3822" width="9.23046875" style="220"/>
    <col min="3823" max="3833" width="15.84375" style="220" customWidth="1"/>
    <col min="3834" max="3834" width="23.15234375" style="220" bestFit="1" customWidth="1"/>
    <col min="3835" max="3841" width="9.23046875" style="220"/>
    <col min="3842" max="3842" width="38" style="220" bestFit="1" customWidth="1"/>
    <col min="3843" max="4078" width="9.23046875" style="220"/>
    <col min="4079" max="4089" width="15.84375" style="220" customWidth="1"/>
    <col min="4090" max="4090" width="23.15234375" style="220" bestFit="1" customWidth="1"/>
    <col min="4091" max="4097" width="9.23046875" style="220"/>
    <col min="4098" max="4098" width="38" style="220" bestFit="1" customWidth="1"/>
    <col min="4099" max="4334" width="9.23046875" style="220"/>
    <col min="4335" max="4345" width="15.84375" style="220" customWidth="1"/>
    <col min="4346" max="4346" width="23.15234375" style="220" bestFit="1" customWidth="1"/>
    <col min="4347" max="4353" width="9.23046875" style="220"/>
    <col min="4354" max="4354" width="38" style="220" bestFit="1" customWidth="1"/>
    <col min="4355" max="4590" width="9.23046875" style="220"/>
    <col min="4591" max="4601" width="15.84375" style="220" customWidth="1"/>
    <col min="4602" max="4602" width="23.15234375" style="220" bestFit="1" customWidth="1"/>
    <col min="4603" max="4609" width="9.23046875" style="220"/>
    <col min="4610" max="4610" width="38" style="220" bestFit="1" customWidth="1"/>
    <col min="4611" max="4846" width="9.23046875" style="220"/>
    <col min="4847" max="4857" width="15.84375" style="220" customWidth="1"/>
    <col min="4858" max="4858" width="23.15234375" style="220" bestFit="1" customWidth="1"/>
    <col min="4859" max="4865" width="9.23046875" style="220"/>
    <col min="4866" max="4866" width="38" style="220" bestFit="1" customWidth="1"/>
    <col min="4867" max="5102" width="9.23046875" style="220"/>
    <col min="5103" max="5113" width="15.84375" style="220" customWidth="1"/>
    <col min="5114" max="5114" width="23.15234375" style="220" bestFit="1" customWidth="1"/>
    <col min="5115" max="5121" width="9.23046875" style="220"/>
    <col min="5122" max="5122" width="38" style="220" bestFit="1" customWidth="1"/>
    <col min="5123" max="5358" width="9.23046875" style="220"/>
    <col min="5359" max="5369" width="15.84375" style="220" customWidth="1"/>
    <col min="5370" max="5370" width="23.15234375" style="220" bestFit="1" customWidth="1"/>
    <col min="5371" max="5377" width="9.23046875" style="220"/>
    <col min="5378" max="5378" width="38" style="220" bestFit="1" customWidth="1"/>
    <col min="5379" max="5614" width="9.23046875" style="220"/>
    <col min="5615" max="5625" width="15.84375" style="220" customWidth="1"/>
    <col min="5626" max="5626" width="23.15234375" style="220" bestFit="1" customWidth="1"/>
    <col min="5627" max="5633" width="9.23046875" style="220"/>
    <col min="5634" max="5634" width="38" style="220" bestFit="1" customWidth="1"/>
    <col min="5635" max="5870" width="9.23046875" style="220"/>
    <col min="5871" max="5881" width="15.84375" style="220" customWidth="1"/>
    <col min="5882" max="5882" width="23.15234375" style="220" bestFit="1" customWidth="1"/>
    <col min="5883" max="5889" width="9.23046875" style="220"/>
    <col min="5890" max="5890" width="38" style="220" bestFit="1" customWidth="1"/>
    <col min="5891" max="6126" width="9.23046875" style="220"/>
    <col min="6127" max="6137" width="15.84375" style="220" customWidth="1"/>
    <col min="6138" max="6138" width="23.15234375" style="220" bestFit="1" customWidth="1"/>
    <col min="6139" max="6145" width="9.23046875" style="220"/>
    <col min="6146" max="6146" width="38" style="220" bestFit="1" customWidth="1"/>
    <col min="6147" max="6382" width="9.23046875" style="220"/>
    <col min="6383" max="6393" width="15.84375" style="220" customWidth="1"/>
    <col min="6394" max="6394" width="23.15234375" style="220" bestFit="1" customWidth="1"/>
    <col min="6395" max="6401" width="9.23046875" style="220"/>
    <col min="6402" max="6402" width="38" style="220" bestFit="1" customWidth="1"/>
    <col min="6403" max="6638" width="9.23046875" style="220"/>
    <col min="6639" max="6649" width="15.84375" style="220" customWidth="1"/>
    <col min="6650" max="6650" width="23.15234375" style="220" bestFit="1" customWidth="1"/>
    <col min="6651" max="6657" width="9.23046875" style="220"/>
    <col min="6658" max="6658" width="38" style="220" bestFit="1" customWidth="1"/>
    <col min="6659" max="6894" width="9.23046875" style="220"/>
    <col min="6895" max="6905" width="15.84375" style="220" customWidth="1"/>
    <col min="6906" max="6906" width="23.15234375" style="220" bestFit="1" customWidth="1"/>
    <col min="6907" max="6913" width="9.23046875" style="220"/>
    <col min="6914" max="6914" width="38" style="220" bestFit="1" customWidth="1"/>
    <col min="6915" max="7150" width="9.23046875" style="220"/>
    <col min="7151" max="7161" width="15.84375" style="220" customWidth="1"/>
    <col min="7162" max="7162" width="23.15234375" style="220" bestFit="1" customWidth="1"/>
    <col min="7163" max="7169" width="9.23046875" style="220"/>
    <col min="7170" max="7170" width="38" style="220" bestFit="1" customWidth="1"/>
    <col min="7171" max="7406" width="9.23046875" style="220"/>
    <col min="7407" max="7417" width="15.84375" style="220" customWidth="1"/>
    <col min="7418" max="7418" width="23.15234375" style="220" bestFit="1" customWidth="1"/>
    <col min="7419" max="7425" width="9.23046875" style="220"/>
    <col min="7426" max="7426" width="38" style="220" bestFit="1" customWidth="1"/>
    <col min="7427" max="7662" width="9.23046875" style="220"/>
    <col min="7663" max="7673" width="15.84375" style="220" customWidth="1"/>
    <col min="7674" max="7674" width="23.15234375" style="220" bestFit="1" customWidth="1"/>
    <col min="7675" max="7681" width="9.23046875" style="220"/>
    <col min="7682" max="7682" width="38" style="220" bestFit="1" customWidth="1"/>
    <col min="7683" max="7918" width="9.23046875" style="220"/>
    <col min="7919" max="7929" width="15.84375" style="220" customWidth="1"/>
    <col min="7930" max="7930" width="23.15234375" style="220" bestFit="1" customWidth="1"/>
    <col min="7931" max="7937" width="9.23046875" style="220"/>
    <col min="7938" max="7938" width="38" style="220" bestFit="1" customWidth="1"/>
    <col min="7939" max="8174" width="9.23046875" style="220"/>
    <col min="8175" max="8185" width="15.84375" style="220" customWidth="1"/>
    <col min="8186" max="8186" width="23.15234375" style="220" bestFit="1" customWidth="1"/>
    <col min="8187" max="8193" width="9.23046875" style="220"/>
    <col min="8194" max="8194" width="38" style="220" bestFit="1" customWidth="1"/>
    <col min="8195" max="8430" width="9.23046875" style="220"/>
    <col min="8431" max="8441" width="15.84375" style="220" customWidth="1"/>
    <col min="8442" max="8442" width="23.15234375" style="220" bestFit="1" customWidth="1"/>
    <col min="8443" max="8449" width="9.23046875" style="220"/>
    <col min="8450" max="8450" width="38" style="220" bestFit="1" customWidth="1"/>
    <col min="8451" max="8686" width="9.23046875" style="220"/>
    <col min="8687" max="8697" width="15.84375" style="220" customWidth="1"/>
    <col min="8698" max="8698" width="23.15234375" style="220" bestFit="1" customWidth="1"/>
    <col min="8699" max="8705" width="9.23046875" style="220"/>
    <col min="8706" max="8706" width="38" style="220" bestFit="1" customWidth="1"/>
    <col min="8707" max="8942" width="9.23046875" style="220"/>
    <col min="8943" max="8953" width="15.84375" style="220" customWidth="1"/>
    <col min="8954" max="8954" width="23.15234375" style="220" bestFit="1" customWidth="1"/>
    <col min="8955" max="8961" width="9.23046875" style="220"/>
    <col min="8962" max="8962" width="38" style="220" bestFit="1" customWidth="1"/>
    <col min="8963" max="9198" width="9.23046875" style="220"/>
    <col min="9199" max="9209" width="15.84375" style="220" customWidth="1"/>
    <col min="9210" max="9210" width="23.15234375" style="220" bestFit="1" customWidth="1"/>
    <col min="9211" max="9217" width="9.23046875" style="220"/>
    <col min="9218" max="9218" width="38" style="220" bestFit="1" customWidth="1"/>
    <col min="9219" max="9454" width="9.23046875" style="220"/>
    <col min="9455" max="9465" width="15.84375" style="220" customWidth="1"/>
    <col min="9466" max="9466" width="23.15234375" style="220" bestFit="1" customWidth="1"/>
    <col min="9467" max="9473" width="9.23046875" style="220"/>
    <col min="9474" max="9474" width="38" style="220" bestFit="1" customWidth="1"/>
    <col min="9475" max="9710" width="9.23046875" style="220"/>
    <col min="9711" max="9721" width="15.84375" style="220" customWidth="1"/>
    <col min="9722" max="9722" width="23.15234375" style="220" bestFit="1" customWidth="1"/>
    <col min="9723" max="9729" width="9.23046875" style="220"/>
    <col min="9730" max="9730" width="38" style="220" bestFit="1" customWidth="1"/>
    <col min="9731" max="9966" width="9.23046875" style="220"/>
    <col min="9967" max="9977" width="15.84375" style="220" customWidth="1"/>
    <col min="9978" max="9978" width="23.15234375" style="220" bestFit="1" customWidth="1"/>
    <col min="9979" max="9985" width="9.23046875" style="220"/>
    <col min="9986" max="9986" width="38" style="220" bestFit="1" customWidth="1"/>
    <col min="9987" max="10222" width="9.23046875" style="220"/>
    <col min="10223" max="10233" width="15.84375" style="220" customWidth="1"/>
    <col min="10234" max="10234" width="23.15234375" style="220" bestFit="1" customWidth="1"/>
    <col min="10235" max="10241" width="9.23046875" style="220"/>
    <col min="10242" max="10242" width="38" style="220" bestFit="1" customWidth="1"/>
    <col min="10243" max="10478" width="9.23046875" style="220"/>
    <col min="10479" max="10489" width="15.84375" style="220" customWidth="1"/>
    <col min="10490" max="10490" width="23.15234375" style="220" bestFit="1" customWidth="1"/>
    <col min="10491" max="10497" width="9.23046875" style="220"/>
    <col min="10498" max="10498" width="38" style="220" bestFit="1" customWidth="1"/>
    <col min="10499" max="10734" width="9.23046875" style="220"/>
    <col min="10735" max="10745" width="15.84375" style="220" customWidth="1"/>
    <col min="10746" max="10746" width="23.15234375" style="220" bestFit="1" customWidth="1"/>
    <col min="10747" max="10753" width="9.23046875" style="220"/>
    <col min="10754" max="10754" width="38" style="220" bestFit="1" customWidth="1"/>
    <col min="10755" max="10990" width="9.23046875" style="220"/>
    <col min="10991" max="11001" width="15.84375" style="220" customWidth="1"/>
    <col min="11002" max="11002" width="23.15234375" style="220" bestFit="1" customWidth="1"/>
    <col min="11003" max="11009" width="9.23046875" style="220"/>
    <col min="11010" max="11010" width="38" style="220" bestFit="1" customWidth="1"/>
    <col min="11011" max="11246" width="9.23046875" style="220"/>
    <col min="11247" max="11257" width="15.84375" style="220" customWidth="1"/>
    <col min="11258" max="11258" width="23.15234375" style="220" bestFit="1" customWidth="1"/>
    <col min="11259" max="11265" width="9.23046875" style="220"/>
    <col min="11266" max="11266" width="38" style="220" bestFit="1" customWidth="1"/>
    <col min="11267" max="11502" width="9.23046875" style="220"/>
    <col min="11503" max="11513" width="15.84375" style="220" customWidth="1"/>
    <col min="11514" max="11514" width="23.15234375" style="220" bestFit="1" customWidth="1"/>
    <col min="11515" max="11521" width="9.23046875" style="220"/>
    <col min="11522" max="11522" width="38" style="220" bestFit="1" customWidth="1"/>
    <col min="11523" max="11758" width="9.23046875" style="220"/>
    <col min="11759" max="11769" width="15.84375" style="220" customWidth="1"/>
    <col min="11770" max="11770" width="23.15234375" style="220" bestFit="1" customWidth="1"/>
    <col min="11771" max="11777" width="9.23046875" style="220"/>
    <col min="11778" max="11778" width="38" style="220" bestFit="1" customWidth="1"/>
    <col min="11779" max="12014" width="9.23046875" style="220"/>
    <col min="12015" max="12025" width="15.84375" style="220" customWidth="1"/>
    <col min="12026" max="12026" width="23.15234375" style="220" bestFit="1" customWidth="1"/>
    <col min="12027" max="12033" width="9.23046875" style="220"/>
    <col min="12034" max="12034" width="38" style="220" bestFit="1" customWidth="1"/>
    <col min="12035" max="12270" width="9.23046875" style="220"/>
    <col min="12271" max="12281" width="15.84375" style="220" customWidth="1"/>
    <col min="12282" max="12282" width="23.15234375" style="220" bestFit="1" customWidth="1"/>
    <col min="12283" max="12289" width="9.23046875" style="220"/>
    <col min="12290" max="12290" width="38" style="220" bestFit="1" customWidth="1"/>
    <col min="12291" max="12526" width="9.23046875" style="220"/>
    <col min="12527" max="12537" width="15.84375" style="220" customWidth="1"/>
    <col min="12538" max="12538" width="23.15234375" style="220" bestFit="1" customWidth="1"/>
    <col min="12539" max="12545" width="9.23046875" style="220"/>
    <col min="12546" max="12546" width="38" style="220" bestFit="1" customWidth="1"/>
    <col min="12547" max="12782" width="9.23046875" style="220"/>
    <col min="12783" max="12793" width="15.84375" style="220" customWidth="1"/>
    <col min="12794" max="12794" width="23.15234375" style="220" bestFit="1" customWidth="1"/>
    <col min="12795" max="12801" width="9.23046875" style="220"/>
    <col min="12802" max="12802" width="38" style="220" bestFit="1" customWidth="1"/>
    <col min="12803" max="13038" width="9.23046875" style="220"/>
    <col min="13039" max="13049" width="15.84375" style="220" customWidth="1"/>
    <col min="13050" max="13050" width="23.15234375" style="220" bestFit="1" customWidth="1"/>
    <col min="13051" max="13057" width="9.23046875" style="220"/>
    <col min="13058" max="13058" width="38" style="220" bestFit="1" customWidth="1"/>
    <col min="13059" max="13294" width="9.23046875" style="220"/>
    <col min="13295" max="13305" width="15.84375" style="220" customWidth="1"/>
    <col min="13306" max="13306" width="23.15234375" style="220" bestFit="1" customWidth="1"/>
    <col min="13307" max="13313" width="9.23046875" style="220"/>
    <col min="13314" max="13314" width="38" style="220" bestFit="1" customWidth="1"/>
    <col min="13315" max="13550" width="9.23046875" style="220"/>
    <col min="13551" max="13561" width="15.84375" style="220" customWidth="1"/>
    <col min="13562" max="13562" width="23.15234375" style="220" bestFit="1" customWidth="1"/>
    <col min="13563" max="13569" width="9.23046875" style="220"/>
    <col min="13570" max="13570" width="38" style="220" bestFit="1" customWidth="1"/>
    <col min="13571" max="13806" width="9.23046875" style="220"/>
    <col min="13807" max="13817" width="15.84375" style="220" customWidth="1"/>
    <col min="13818" max="13818" width="23.15234375" style="220" bestFit="1" customWidth="1"/>
    <col min="13819" max="13825" width="9.23046875" style="220"/>
    <col min="13826" max="13826" width="38" style="220" bestFit="1" customWidth="1"/>
    <col min="13827" max="14062" width="9.23046875" style="220"/>
    <col min="14063" max="14073" width="15.84375" style="220" customWidth="1"/>
    <col min="14074" max="14074" width="23.15234375" style="220" bestFit="1" customWidth="1"/>
    <col min="14075" max="14081" width="9.23046875" style="220"/>
    <col min="14082" max="14082" width="38" style="220" bestFit="1" customWidth="1"/>
    <col min="14083" max="14318" width="9.23046875" style="220"/>
    <col min="14319" max="14329" width="15.84375" style="220" customWidth="1"/>
    <col min="14330" max="14330" width="23.15234375" style="220" bestFit="1" customWidth="1"/>
    <col min="14331" max="14337" width="9.23046875" style="220"/>
    <col min="14338" max="14338" width="38" style="220" bestFit="1" customWidth="1"/>
    <col min="14339" max="14574" width="9.23046875" style="220"/>
    <col min="14575" max="14585" width="15.84375" style="220" customWidth="1"/>
    <col min="14586" max="14586" width="23.15234375" style="220" bestFit="1" customWidth="1"/>
    <col min="14587" max="14593" width="9.23046875" style="220"/>
    <col min="14594" max="14594" width="38" style="220" bestFit="1" customWidth="1"/>
    <col min="14595" max="14830" width="9.23046875" style="220"/>
    <col min="14831" max="14841" width="15.84375" style="220" customWidth="1"/>
    <col min="14842" max="14842" width="23.15234375" style="220" bestFit="1" customWidth="1"/>
    <col min="14843" max="14849" width="9.23046875" style="220"/>
    <col min="14850" max="14850" width="38" style="220" bestFit="1" customWidth="1"/>
    <col min="14851" max="15086" width="9.23046875" style="220"/>
    <col min="15087" max="15097" width="15.84375" style="220" customWidth="1"/>
    <col min="15098" max="15098" width="23.15234375" style="220" bestFit="1" customWidth="1"/>
    <col min="15099" max="15105" width="9.23046875" style="220"/>
    <col min="15106" max="15106" width="38" style="220" bestFit="1" customWidth="1"/>
    <col min="15107" max="15342" width="9.23046875" style="220"/>
    <col min="15343" max="15353" width="15.84375" style="220" customWidth="1"/>
    <col min="15354" max="15354" width="23.15234375" style="220" bestFit="1" customWidth="1"/>
    <col min="15355" max="15361" width="9.23046875" style="220"/>
    <col min="15362" max="15362" width="38" style="220" bestFit="1" customWidth="1"/>
    <col min="15363" max="15598" width="9.23046875" style="220"/>
    <col min="15599" max="15609" width="15.84375" style="220" customWidth="1"/>
    <col min="15610" max="15610" width="23.15234375" style="220" bestFit="1" customWidth="1"/>
    <col min="15611" max="15617" width="9.23046875" style="220"/>
    <col min="15618" max="15618" width="38" style="220" bestFit="1" customWidth="1"/>
    <col min="15619" max="15854" width="9.23046875" style="220"/>
    <col min="15855" max="15865" width="15.84375" style="220" customWidth="1"/>
    <col min="15866" max="15866" width="23.15234375" style="220" bestFit="1" customWidth="1"/>
    <col min="15867" max="15873" width="9.23046875" style="220"/>
    <col min="15874" max="15874" width="38" style="220" bestFit="1" customWidth="1"/>
    <col min="15875" max="16110" width="9.23046875" style="220"/>
    <col min="16111" max="16121" width="15.84375" style="220" customWidth="1"/>
    <col min="16122" max="16122" width="23.15234375" style="220" bestFit="1" customWidth="1"/>
    <col min="16123" max="16129" width="9.23046875" style="220"/>
    <col min="16130" max="16130" width="38" style="220" bestFit="1" customWidth="1"/>
    <col min="16131" max="16362" width="9.23046875" style="220"/>
    <col min="16363" max="16384" width="9" style="220" customWidth="1"/>
  </cols>
  <sheetData>
    <row r="1" spans="1:21" ht="15" customHeight="1" thickBot="1" x14ac:dyDescent="0.3">
      <c r="A1" s="217" t="s">
        <v>346</v>
      </c>
      <c r="B1" s="217" t="s">
        <v>346</v>
      </c>
      <c r="C1" s="217" t="s">
        <v>346</v>
      </c>
      <c r="D1" s="217" t="s">
        <v>346</v>
      </c>
      <c r="E1" s="220" t="s">
        <v>347</v>
      </c>
      <c r="F1" s="220" t="s">
        <v>347</v>
      </c>
      <c r="H1" s="216"/>
      <c r="I1" s="216"/>
      <c r="J1" s="216"/>
      <c r="K1" s="216"/>
      <c r="L1" s="216"/>
      <c r="M1" s="216"/>
      <c r="N1" s="216"/>
      <c r="O1" s="216"/>
      <c r="P1" s="216"/>
      <c r="Q1" s="216"/>
      <c r="R1" s="216"/>
      <c r="S1" s="216"/>
      <c r="T1" s="216"/>
      <c r="U1" s="216"/>
    </row>
    <row r="2" spans="1:21" s="229" customFormat="1" ht="50.25" customHeight="1" thickBot="1" x14ac:dyDescent="0.3">
      <c r="A2" s="231" t="s">
        <v>305</v>
      </c>
      <c r="B2" s="232" t="s">
        <v>306</v>
      </c>
      <c r="C2" s="232" t="s">
        <v>307</v>
      </c>
      <c r="D2" s="232" t="s">
        <v>308</v>
      </c>
      <c r="E2" s="232" t="s">
        <v>344</v>
      </c>
      <c r="F2" s="414" t="s">
        <v>345</v>
      </c>
      <c r="G2" s="414" t="s">
        <v>765</v>
      </c>
      <c r="H2" s="232" t="s">
        <v>309</v>
      </c>
      <c r="I2" s="232" t="s">
        <v>310</v>
      </c>
      <c r="J2" s="232" t="s">
        <v>311</v>
      </c>
      <c r="L2" s="227" t="s">
        <v>361</v>
      </c>
      <c r="M2" s="227" t="s">
        <v>362</v>
      </c>
      <c r="N2" s="227" t="s">
        <v>363</v>
      </c>
      <c r="O2" s="227" t="s">
        <v>364</v>
      </c>
      <c r="P2" s="227" t="s">
        <v>365</v>
      </c>
      <c r="Q2" s="291"/>
      <c r="R2" s="291" t="s">
        <v>185</v>
      </c>
      <c r="S2" s="228" t="s">
        <v>256</v>
      </c>
      <c r="T2" s="230" t="s">
        <v>184</v>
      </c>
      <c r="U2" s="229" t="s">
        <v>185</v>
      </c>
    </row>
    <row r="3" spans="1:21" ht="15" customHeight="1" x14ac:dyDescent="0.25">
      <c r="A3" s="234" t="s">
        <v>559</v>
      </c>
      <c r="B3" s="218" t="s">
        <v>366</v>
      </c>
      <c r="C3" s="218" t="s">
        <v>560</v>
      </c>
      <c r="D3" s="292" t="s">
        <v>767</v>
      </c>
      <c r="E3" s="413" t="s">
        <v>638</v>
      </c>
      <c r="F3" s="416" t="s">
        <v>367</v>
      </c>
      <c r="G3" s="419" t="s">
        <v>766</v>
      </c>
      <c r="H3" s="292" t="s">
        <v>694</v>
      </c>
      <c r="I3" s="292" t="s">
        <v>561</v>
      </c>
      <c r="J3" s="219" t="s">
        <v>639</v>
      </c>
      <c r="K3" s="216"/>
      <c r="L3" s="223"/>
      <c r="M3" s="223" t="s">
        <v>368</v>
      </c>
      <c r="N3" s="223"/>
      <c r="O3" s="223"/>
      <c r="P3" s="223"/>
      <c r="Q3" s="217"/>
      <c r="R3" s="217"/>
      <c r="S3" s="222"/>
      <c r="T3" s="222" t="s">
        <v>168</v>
      </c>
      <c r="U3" s="222" t="s">
        <v>186</v>
      </c>
    </row>
    <row r="4" spans="1:21" ht="15" customHeight="1" x14ac:dyDescent="0.25">
      <c r="A4" s="234" t="s">
        <v>369</v>
      </c>
      <c r="B4" s="218" t="s">
        <v>562</v>
      </c>
      <c r="C4" s="218" t="s">
        <v>563</v>
      </c>
      <c r="D4" s="292" t="s">
        <v>370</v>
      </c>
      <c r="E4" s="413" t="s">
        <v>371</v>
      </c>
      <c r="F4" s="417" t="s">
        <v>640</v>
      </c>
      <c r="G4" s="420"/>
      <c r="H4" s="292" t="s">
        <v>695</v>
      </c>
      <c r="I4" s="292" t="s">
        <v>564</v>
      </c>
      <c r="J4" s="219" t="s">
        <v>641</v>
      </c>
      <c r="K4" s="216"/>
      <c r="L4" s="216"/>
      <c r="M4" s="223" t="s">
        <v>372</v>
      </c>
      <c r="N4" s="216"/>
      <c r="O4" s="216"/>
      <c r="P4" s="216"/>
      <c r="Q4" s="216"/>
      <c r="R4" s="216"/>
      <c r="S4" s="222"/>
      <c r="T4" s="222" t="s">
        <v>187</v>
      </c>
      <c r="U4" s="222" t="s">
        <v>188</v>
      </c>
    </row>
    <row r="5" spans="1:21" ht="15" customHeight="1" x14ac:dyDescent="0.25">
      <c r="A5" s="234" t="s">
        <v>565</v>
      </c>
      <c r="B5" s="218" t="s">
        <v>402</v>
      </c>
      <c r="C5" s="218" t="s">
        <v>566</v>
      </c>
      <c r="D5" s="292" t="s">
        <v>374</v>
      </c>
      <c r="E5" s="413" t="s">
        <v>375</v>
      </c>
      <c r="F5" s="417" t="s">
        <v>376</v>
      </c>
      <c r="G5" s="420"/>
      <c r="H5" s="292" t="s">
        <v>696</v>
      </c>
      <c r="I5" s="292"/>
      <c r="J5" s="219"/>
      <c r="K5" s="216"/>
      <c r="L5" s="216"/>
      <c r="M5" s="223" t="s">
        <v>377</v>
      </c>
      <c r="N5" s="216"/>
      <c r="O5" s="216"/>
      <c r="P5" s="216"/>
      <c r="Q5" s="216"/>
      <c r="R5" s="216"/>
      <c r="S5" s="222"/>
      <c r="T5" s="222" t="s">
        <v>172</v>
      </c>
      <c r="U5" s="222" t="s">
        <v>189</v>
      </c>
    </row>
    <row r="6" spans="1:21" ht="15" customHeight="1" x14ac:dyDescent="0.25">
      <c r="A6" s="234" t="s">
        <v>567</v>
      </c>
      <c r="B6" s="218" t="s">
        <v>373</v>
      </c>
      <c r="C6" s="218" t="s">
        <v>321</v>
      </c>
      <c r="D6" s="292" t="s">
        <v>330</v>
      </c>
      <c r="E6" s="413" t="s">
        <v>378</v>
      </c>
      <c r="F6" s="417" t="s">
        <v>642</v>
      </c>
      <c r="G6" s="420"/>
      <c r="H6" s="292" t="s">
        <v>697</v>
      </c>
      <c r="I6" s="292"/>
      <c r="J6" s="219"/>
      <c r="K6" s="216"/>
      <c r="L6" s="216"/>
      <c r="M6" s="223" t="s">
        <v>379</v>
      </c>
      <c r="N6" s="216"/>
      <c r="O6" s="216"/>
      <c r="P6" s="216"/>
      <c r="Q6" s="216"/>
      <c r="R6" s="216"/>
      <c r="S6" s="222"/>
      <c r="T6" s="222" t="s">
        <v>173</v>
      </c>
      <c r="U6" s="222" t="s">
        <v>190</v>
      </c>
    </row>
    <row r="7" spans="1:21" ht="15" customHeight="1" x14ac:dyDescent="0.25">
      <c r="A7" s="234" t="s">
        <v>568</v>
      </c>
      <c r="B7" s="218" t="s">
        <v>569</v>
      </c>
      <c r="C7" s="218" t="s">
        <v>322</v>
      </c>
      <c r="D7" s="292" t="s">
        <v>338</v>
      </c>
      <c r="E7" s="413" t="s">
        <v>643</v>
      </c>
      <c r="F7" s="417" t="s">
        <v>644</v>
      </c>
      <c r="G7" s="420"/>
      <c r="H7" s="292" t="s">
        <v>698</v>
      </c>
      <c r="I7" s="292"/>
      <c r="J7" s="219"/>
      <c r="K7" s="216"/>
      <c r="L7" s="216"/>
      <c r="M7" s="223" t="s">
        <v>382</v>
      </c>
      <c r="N7" s="216"/>
      <c r="O7" s="216"/>
      <c r="P7" s="216"/>
      <c r="Q7" s="216"/>
      <c r="R7" s="216"/>
      <c r="S7" s="222"/>
      <c r="T7" s="222" t="s">
        <v>170</v>
      </c>
      <c r="U7" s="222" t="s">
        <v>191</v>
      </c>
    </row>
    <row r="8" spans="1:21" ht="15" customHeight="1" x14ac:dyDescent="0.25">
      <c r="A8" s="234" t="s">
        <v>380</v>
      </c>
      <c r="B8" s="218" t="s">
        <v>570</v>
      </c>
      <c r="C8" s="218" t="s">
        <v>571</v>
      </c>
      <c r="D8" s="292" t="s">
        <v>381</v>
      </c>
      <c r="E8" s="413" t="s">
        <v>384</v>
      </c>
      <c r="F8" s="417" t="s">
        <v>645</v>
      </c>
      <c r="G8" s="420"/>
      <c r="H8" s="292" t="s">
        <v>699</v>
      </c>
      <c r="I8" s="219"/>
      <c r="J8" s="219"/>
      <c r="K8" s="216"/>
      <c r="L8" s="216"/>
      <c r="M8" s="216"/>
      <c r="N8" s="216"/>
      <c r="O8" s="216"/>
      <c r="P8" s="216"/>
      <c r="Q8" s="216"/>
      <c r="R8" s="216"/>
      <c r="S8" s="222"/>
      <c r="T8" s="222" t="s">
        <v>171</v>
      </c>
      <c r="U8" s="222" t="s">
        <v>192</v>
      </c>
    </row>
    <row r="9" spans="1:21" ht="15" customHeight="1" x14ac:dyDescent="0.25">
      <c r="A9" s="234" t="s">
        <v>383</v>
      </c>
      <c r="B9" s="218" t="s">
        <v>572</v>
      </c>
      <c r="C9" s="218" t="s">
        <v>573</v>
      </c>
      <c r="D9" s="292" t="s">
        <v>331</v>
      </c>
      <c r="E9" s="413" t="s">
        <v>646</v>
      </c>
      <c r="F9" s="417" t="s">
        <v>386</v>
      </c>
      <c r="G9" s="420"/>
      <c r="H9" s="292" t="s">
        <v>700</v>
      </c>
      <c r="I9" s="219"/>
      <c r="J9" s="219"/>
      <c r="K9" s="216"/>
      <c r="L9" s="216"/>
      <c r="M9" s="216"/>
      <c r="N9" s="216"/>
      <c r="O9" s="216"/>
      <c r="P9" s="216"/>
      <c r="Q9" s="216"/>
      <c r="R9" s="216"/>
      <c r="S9" s="216"/>
      <c r="T9" s="222" t="s">
        <v>193</v>
      </c>
      <c r="U9" s="222" t="s">
        <v>194</v>
      </c>
    </row>
    <row r="10" spans="1:21" ht="15" customHeight="1" x14ac:dyDescent="0.25">
      <c r="A10" s="234" t="s">
        <v>385</v>
      </c>
      <c r="B10" s="218" t="s">
        <v>409</v>
      </c>
      <c r="C10" s="218" t="s">
        <v>323</v>
      </c>
      <c r="D10" s="292" t="s">
        <v>332</v>
      </c>
      <c r="E10" s="413" t="s">
        <v>389</v>
      </c>
      <c r="F10" s="417" t="s">
        <v>647</v>
      </c>
      <c r="G10" s="420"/>
      <c r="H10" s="292" t="s">
        <v>701</v>
      </c>
      <c r="I10" s="219"/>
      <c r="J10" s="219"/>
      <c r="K10" s="216"/>
      <c r="L10" s="216"/>
      <c r="M10" s="216"/>
      <c r="N10" s="216"/>
      <c r="O10" s="216"/>
      <c r="P10" s="216"/>
      <c r="Q10" s="216"/>
      <c r="R10" s="216"/>
      <c r="S10" s="216"/>
      <c r="T10" s="222" t="s">
        <v>177</v>
      </c>
      <c r="U10" s="222" t="s">
        <v>195</v>
      </c>
    </row>
    <row r="11" spans="1:21" ht="15" customHeight="1" x14ac:dyDescent="0.25">
      <c r="A11" s="234" t="s">
        <v>574</v>
      </c>
      <c r="B11" s="218" t="s">
        <v>387</v>
      </c>
      <c r="C11" s="218" t="s">
        <v>575</v>
      </c>
      <c r="D11" s="292" t="s">
        <v>388</v>
      </c>
      <c r="E11" s="413" t="s">
        <v>392</v>
      </c>
      <c r="F11" s="417" t="s">
        <v>648</v>
      </c>
      <c r="G11" s="420"/>
      <c r="H11" s="292" t="s">
        <v>702</v>
      </c>
      <c r="I11" s="219"/>
      <c r="J11" s="219"/>
      <c r="K11" s="216"/>
      <c r="L11" s="216"/>
      <c r="M11" s="216"/>
      <c r="N11" s="216"/>
      <c r="O11" s="216"/>
      <c r="P11" s="216"/>
      <c r="Q11" s="216"/>
      <c r="R11" s="216"/>
      <c r="S11" s="216"/>
      <c r="T11" s="222" t="s">
        <v>355</v>
      </c>
      <c r="U11" s="222" t="s">
        <v>196</v>
      </c>
    </row>
    <row r="12" spans="1:21" ht="15" customHeight="1" x14ac:dyDescent="0.25">
      <c r="A12" s="234" t="s">
        <v>390</v>
      </c>
      <c r="B12" s="218" t="s">
        <v>391</v>
      </c>
      <c r="C12" s="218" t="s">
        <v>576</v>
      </c>
      <c r="D12" s="292" t="s">
        <v>333</v>
      </c>
      <c r="E12" s="413" t="s">
        <v>393</v>
      </c>
      <c r="F12" s="417" t="s">
        <v>394</v>
      </c>
      <c r="G12" s="420"/>
      <c r="H12" s="219"/>
      <c r="I12" s="219"/>
      <c r="J12" s="219"/>
      <c r="K12" s="216"/>
      <c r="L12" s="216"/>
      <c r="O12" s="216"/>
      <c r="P12" s="216"/>
      <c r="Q12" s="216"/>
      <c r="R12" s="216"/>
      <c r="S12" s="216"/>
      <c r="T12" s="222" t="s">
        <v>197</v>
      </c>
      <c r="U12" s="222" t="s">
        <v>198</v>
      </c>
    </row>
    <row r="13" spans="1:21" ht="15" customHeight="1" x14ac:dyDescent="0.25">
      <c r="A13" s="234" t="s">
        <v>577</v>
      </c>
      <c r="B13" s="218" t="s">
        <v>578</v>
      </c>
      <c r="C13" s="218" t="s">
        <v>324</v>
      </c>
      <c r="D13" s="292" t="s">
        <v>334</v>
      </c>
      <c r="E13" s="413" t="s">
        <v>397</v>
      </c>
      <c r="F13" s="417" t="s">
        <v>649</v>
      </c>
      <c r="G13" s="420"/>
      <c r="H13" s="219"/>
      <c r="I13" s="219"/>
      <c r="J13" s="219"/>
      <c r="K13" s="216"/>
      <c r="L13" s="216"/>
      <c r="M13" s="293"/>
      <c r="N13" s="293"/>
      <c r="O13" s="216"/>
      <c r="P13" s="216"/>
      <c r="Q13" s="216"/>
      <c r="R13" s="216"/>
      <c r="S13" s="216"/>
      <c r="T13" s="222" t="s">
        <v>199</v>
      </c>
      <c r="U13" s="222" t="s">
        <v>200</v>
      </c>
    </row>
    <row r="14" spans="1:21" ht="15" customHeight="1" x14ac:dyDescent="0.25">
      <c r="A14" s="234" t="s">
        <v>395</v>
      </c>
      <c r="B14" s="218" t="s">
        <v>579</v>
      </c>
      <c r="C14" s="218" t="s">
        <v>325</v>
      </c>
      <c r="D14" s="292" t="s">
        <v>396</v>
      </c>
      <c r="E14" s="413" t="s">
        <v>650</v>
      </c>
      <c r="F14" s="417" t="s">
        <v>651</v>
      </c>
      <c r="G14" s="420"/>
      <c r="H14" s="219"/>
      <c r="I14" s="219"/>
      <c r="J14" s="219"/>
      <c r="K14" s="212"/>
      <c r="L14" s="216"/>
      <c r="M14" s="217"/>
      <c r="N14" s="217"/>
      <c r="O14" s="216"/>
      <c r="P14" s="216"/>
      <c r="Q14" s="216"/>
      <c r="R14" s="216"/>
      <c r="S14" s="216"/>
      <c r="T14" s="222" t="s">
        <v>201</v>
      </c>
      <c r="U14" s="240" t="s">
        <v>200</v>
      </c>
    </row>
    <row r="15" spans="1:21" ht="15" customHeight="1" x14ac:dyDescent="0.25">
      <c r="A15" s="234" t="s">
        <v>580</v>
      </c>
      <c r="B15" s="218" t="s">
        <v>398</v>
      </c>
      <c r="C15" s="218" t="s">
        <v>581</v>
      </c>
      <c r="D15" s="292" t="s">
        <v>335</v>
      </c>
      <c r="E15" s="413" t="s">
        <v>652</v>
      </c>
      <c r="F15" s="417" t="s">
        <v>653</v>
      </c>
      <c r="G15" s="420"/>
      <c r="H15" s="219"/>
      <c r="I15" s="219"/>
      <c r="J15" s="219"/>
      <c r="K15" s="212"/>
      <c r="L15" s="216"/>
      <c r="M15" s="217"/>
      <c r="N15" s="217"/>
      <c r="O15" s="216"/>
      <c r="P15" s="216"/>
      <c r="Q15" s="216"/>
      <c r="R15" s="216"/>
      <c r="S15" s="216"/>
      <c r="T15" s="222" t="s">
        <v>202</v>
      </c>
      <c r="U15" s="222" t="s">
        <v>203</v>
      </c>
    </row>
    <row r="16" spans="1:21" ht="15" customHeight="1" x14ac:dyDescent="0.25">
      <c r="A16" s="234" t="s">
        <v>582</v>
      </c>
      <c r="B16" s="218" t="s">
        <v>583</v>
      </c>
      <c r="C16" s="235" t="s">
        <v>326</v>
      </c>
      <c r="D16" s="292" t="s">
        <v>336</v>
      </c>
      <c r="E16" s="413" t="s">
        <v>654</v>
      </c>
      <c r="F16" s="417" t="s">
        <v>655</v>
      </c>
      <c r="G16" s="420"/>
      <c r="H16" s="219"/>
      <c r="I16" s="219"/>
      <c r="J16" s="219"/>
      <c r="K16" s="212"/>
      <c r="L16" s="216"/>
      <c r="N16" s="217"/>
      <c r="O16" s="216"/>
      <c r="P16" s="216"/>
      <c r="Q16" s="216"/>
      <c r="R16" s="216"/>
      <c r="S16" s="216"/>
      <c r="T16" s="241" t="s">
        <v>204</v>
      </c>
      <c r="U16" s="222" t="s">
        <v>205</v>
      </c>
    </row>
    <row r="17" spans="1:21" ht="15" customHeight="1" x14ac:dyDescent="0.25">
      <c r="A17" s="234" t="s">
        <v>584</v>
      </c>
      <c r="B17" s="218" t="s">
        <v>399</v>
      </c>
      <c r="C17" s="218" t="s">
        <v>327</v>
      </c>
      <c r="D17" s="292" t="s">
        <v>400</v>
      </c>
      <c r="E17" s="413" t="s">
        <v>403</v>
      </c>
      <c r="F17" s="417" t="s">
        <v>656</v>
      </c>
      <c r="G17" s="420"/>
      <c r="H17" s="219"/>
      <c r="I17" s="219"/>
      <c r="J17" s="219"/>
      <c r="K17" s="212"/>
      <c r="L17" s="216"/>
      <c r="N17" s="217"/>
      <c r="O17" s="216"/>
      <c r="P17" s="216"/>
      <c r="Q17" s="216"/>
      <c r="R17" s="216"/>
      <c r="S17" s="216"/>
      <c r="T17" s="222" t="s">
        <v>206</v>
      </c>
      <c r="U17" s="222" t="s">
        <v>207</v>
      </c>
    </row>
    <row r="18" spans="1:21" ht="15" customHeight="1" x14ac:dyDescent="0.25">
      <c r="A18" s="234" t="s">
        <v>401</v>
      </c>
      <c r="B18" s="218" t="s">
        <v>404</v>
      </c>
      <c r="C18" s="218" t="s">
        <v>585</v>
      </c>
      <c r="D18" s="292" t="s">
        <v>337</v>
      </c>
      <c r="E18" s="413" t="s">
        <v>657</v>
      </c>
      <c r="F18" s="417" t="s">
        <v>658</v>
      </c>
      <c r="G18" s="420"/>
      <c r="H18" s="219"/>
      <c r="I18" s="219"/>
      <c r="J18" s="219"/>
      <c r="K18" s="212"/>
      <c r="L18" s="216"/>
      <c r="N18" s="217"/>
      <c r="O18" s="216"/>
      <c r="P18" s="216"/>
      <c r="Q18" s="216"/>
      <c r="R18" s="216"/>
      <c r="S18" s="216"/>
      <c r="T18" s="222" t="s">
        <v>208</v>
      </c>
      <c r="U18" s="222" t="s">
        <v>209</v>
      </c>
    </row>
    <row r="19" spans="1:21" ht="15" customHeight="1" x14ac:dyDescent="0.25">
      <c r="A19" s="234" t="s">
        <v>586</v>
      </c>
      <c r="B19" s="218" t="s">
        <v>587</v>
      </c>
      <c r="C19" s="218" t="s">
        <v>328</v>
      </c>
      <c r="D19" s="292" t="s">
        <v>405</v>
      </c>
      <c r="E19" s="413" t="s">
        <v>407</v>
      </c>
      <c r="F19" s="417" t="s">
        <v>659</v>
      </c>
      <c r="G19" s="420"/>
      <c r="H19" s="219"/>
      <c r="I19" s="219"/>
      <c r="J19" s="219"/>
      <c r="K19" s="212"/>
      <c r="L19" s="216"/>
      <c r="O19" s="216"/>
      <c r="P19" s="216"/>
      <c r="Q19" s="216"/>
      <c r="R19" s="216"/>
      <c r="S19" s="216"/>
      <c r="T19" s="222" t="s">
        <v>210</v>
      </c>
      <c r="U19" s="222" t="s">
        <v>211</v>
      </c>
    </row>
    <row r="20" spans="1:21" ht="15" customHeight="1" x14ac:dyDescent="0.25">
      <c r="A20" s="234" t="s">
        <v>588</v>
      </c>
      <c r="B20" s="218" t="s">
        <v>589</v>
      </c>
      <c r="C20" s="218" t="s">
        <v>590</v>
      </c>
      <c r="D20" s="292" t="s">
        <v>406</v>
      </c>
      <c r="E20" s="413" t="s">
        <v>660</v>
      </c>
      <c r="F20" s="417" t="s">
        <v>410</v>
      </c>
      <c r="G20" s="420"/>
      <c r="H20" s="219"/>
      <c r="I20" s="219"/>
      <c r="J20" s="219"/>
      <c r="K20" s="212"/>
      <c r="L20" s="216"/>
      <c r="M20" s="216"/>
      <c r="N20" s="216"/>
      <c r="O20" s="216"/>
      <c r="P20" s="216"/>
      <c r="Q20" s="216"/>
      <c r="R20" s="216"/>
      <c r="S20" s="216"/>
      <c r="T20" s="222" t="s">
        <v>357</v>
      </c>
      <c r="U20" s="222" t="s">
        <v>212</v>
      </c>
    </row>
    <row r="21" spans="1:21" ht="15" customHeight="1" x14ac:dyDescent="0.25">
      <c r="A21" s="234" t="s">
        <v>591</v>
      </c>
      <c r="B21" s="218" t="s">
        <v>592</v>
      </c>
      <c r="C21" s="218" t="s">
        <v>593</v>
      </c>
      <c r="D21" s="292" t="s">
        <v>408</v>
      </c>
      <c r="E21" s="239" t="s">
        <v>594</v>
      </c>
      <c r="F21" s="417" t="s">
        <v>661</v>
      </c>
      <c r="G21" s="420"/>
      <c r="H21" s="219"/>
      <c r="I21" s="219"/>
      <c r="J21" s="219"/>
      <c r="K21" s="212"/>
      <c r="L21" s="216"/>
      <c r="M21" s="216"/>
      <c r="N21" s="216"/>
      <c r="O21" s="216"/>
      <c r="P21" s="216"/>
      <c r="Q21" s="216"/>
      <c r="R21" s="216"/>
      <c r="S21" s="216"/>
      <c r="T21" s="222" t="s">
        <v>427</v>
      </c>
      <c r="U21" s="222" t="s">
        <v>213</v>
      </c>
    </row>
    <row r="22" spans="1:21" ht="15" customHeight="1" thickBot="1" x14ac:dyDescent="0.3">
      <c r="A22" s="234" t="s">
        <v>595</v>
      </c>
      <c r="B22" s="218" t="s">
        <v>412</v>
      </c>
      <c r="C22" s="218" t="s">
        <v>596</v>
      </c>
      <c r="D22" s="292" t="s">
        <v>339</v>
      </c>
      <c r="E22" s="239"/>
      <c r="F22" s="418" t="s">
        <v>662</v>
      </c>
      <c r="G22" s="421"/>
      <c r="H22" s="219"/>
      <c r="I22" s="219"/>
      <c r="J22" s="219"/>
      <c r="K22" s="212"/>
      <c r="L22" s="216"/>
      <c r="M22" s="216"/>
      <c r="N22" s="216"/>
      <c r="O22" s="216"/>
      <c r="P22" s="216"/>
      <c r="Q22" s="216"/>
      <c r="R22" s="216"/>
      <c r="S22" s="216"/>
      <c r="T22" s="222" t="s">
        <v>428</v>
      </c>
      <c r="U22" s="222" t="s">
        <v>214</v>
      </c>
    </row>
    <row r="23" spans="1:21" ht="15" customHeight="1" x14ac:dyDescent="0.25">
      <c r="A23" s="234" t="s">
        <v>411</v>
      </c>
      <c r="B23" s="218" t="s">
        <v>597</v>
      </c>
      <c r="C23" s="218" t="s">
        <v>598</v>
      </c>
      <c r="D23" s="292" t="s">
        <v>413</v>
      </c>
      <c r="E23" s="219"/>
      <c r="F23" s="415"/>
      <c r="G23" s="415"/>
      <c r="H23" s="219"/>
      <c r="I23" s="219"/>
      <c r="J23" s="219"/>
      <c r="K23" s="212"/>
      <c r="L23" s="216"/>
      <c r="M23" s="216"/>
      <c r="N23" s="216"/>
      <c r="O23" s="216"/>
      <c r="P23" s="216"/>
      <c r="Q23" s="216"/>
      <c r="R23" s="216"/>
      <c r="S23" s="216"/>
      <c r="T23" s="222" t="s">
        <v>215</v>
      </c>
      <c r="U23" s="222" t="s">
        <v>216</v>
      </c>
    </row>
    <row r="24" spans="1:21" ht="15" customHeight="1" x14ac:dyDescent="0.25">
      <c r="A24" s="234" t="s">
        <v>599</v>
      </c>
      <c r="B24" s="235" t="s">
        <v>415</v>
      </c>
      <c r="C24" s="218" t="s">
        <v>600</v>
      </c>
      <c r="D24" s="292" t="s">
        <v>343</v>
      </c>
      <c r="E24" s="219"/>
      <c r="F24" s="219"/>
      <c r="G24" s="219"/>
      <c r="H24" s="219"/>
      <c r="I24" s="219"/>
      <c r="J24" s="219"/>
      <c r="K24" s="212"/>
      <c r="L24" s="216"/>
      <c r="M24" s="216"/>
      <c r="N24" s="216"/>
      <c r="O24" s="216"/>
      <c r="P24" s="216"/>
      <c r="Q24" s="216"/>
      <c r="R24" s="216"/>
      <c r="S24" s="216"/>
      <c r="T24" s="222" t="s">
        <v>136</v>
      </c>
      <c r="U24" s="222" t="s">
        <v>217</v>
      </c>
    </row>
    <row r="25" spans="1:21" ht="15" customHeight="1" x14ac:dyDescent="0.25">
      <c r="A25" s="236" t="s">
        <v>414</v>
      </c>
      <c r="B25" s="218" t="s">
        <v>417</v>
      </c>
      <c r="C25" s="218" t="s">
        <v>601</v>
      </c>
      <c r="D25" s="292" t="s">
        <v>416</v>
      </c>
      <c r="E25" s="219"/>
      <c r="F25" s="219"/>
      <c r="G25" s="219"/>
      <c r="H25" s="219"/>
      <c r="I25" s="219"/>
      <c r="J25" s="219"/>
      <c r="K25" s="212"/>
      <c r="L25" s="216"/>
      <c r="M25" s="216"/>
      <c r="N25" s="216"/>
      <c r="O25" s="216"/>
      <c r="P25" s="216"/>
      <c r="Q25" s="216"/>
      <c r="R25" s="216"/>
      <c r="S25" s="216"/>
      <c r="T25" s="222" t="s">
        <v>218</v>
      </c>
      <c r="U25" s="222" t="s">
        <v>219</v>
      </c>
    </row>
    <row r="26" spans="1:21" ht="15" customHeight="1" x14ac:dyDescent="0.25">
      <c r="A26" s="234" t="s">
        <v>602</v>
      </c>
      <c r="B26" s="218" t="s">
        <v>419</v>
      </c>
      <c r="C26" s="218" t="s">
        <v>603</v>
      </c>
      <c r="D26" s="292" t="s">
        <v>420</v>
      </c>
      <c r="E26" s="219"/>
      <c r="F26" s="219"/>
      <c r="G26" s="219"/>
      <c r="H26" s="219"/>
      <c r="I26" s="219"/>
      <c r="J26" s="219"/>
      <c r="K26" s="212"/>
      <c r="L26" s="216"/>
      <c r="M26" s="216"/>
      <c r="N26" s="216"/>
      <c r="O26" s="216"/>
      <c r="P26" s="216"/>
      <c r="Q26" s="216"/>
      <c r="R26" s="216"/>
      <c r="S26" s="216"/>
      <c r="T26" s="222" t="s">
        <v>356</v>
      </c>
      <c r="U26" s="222" t="s">
        <v>220</v>
      </c>
    </row>
    <row r="27" spans="1:21" ht="15" customHeight="1" x14ac:dyDescent="0.25">
      <c r="A27" s="234" t="s">
        <v>418</v>
      </c>
      <c r="B27" s="218" t="s">
        <v>604</v>
      </c>
      <c r="C27" s="218" t="s">
        <v>605</v>
      </c>
      <c r="D27" s="292" t="s">
        <v>421</v>
      </c>
      <c r="E27" s="219"/>
      <c r="F27" s="219"/>
      <c r="G27" s="219"/>
      <c r="H27" s="219"/>
      <c r="I27" s="219"/>
      <c r="J27" s="219"/>
      <c r="K27" s="212"/>
      <c r="L27" s="216"/>
      <c r="M27" s="216"/>
      <c r="N27" s="216"/>
      <c r="O27" s="216"/>
      <c r="P27" s="216"/>
      <c r="Q27" s="216"/>
      <c r="R27" s="216"/>
      <c r="S27" s="216"/>
      <c r="T27" s="222" t="s">
        <v>176</v>
      </c>
      <c r="U27" s="222" t="s">
        <v>221</v>
      </c>
    </row>
    <row r="28" spans="1:21" ht="15" customHeight="1" x14ac:dyDescent="0.25">
      <c r="A28" s="234"/>
      <c r="B28" s="218" t="s">
        <v>422</v>
      </c>
      <c r="C28" s="218" t="s">
        <v>606</v>
      </c>
      <c r="D28" s="292" t="s">
        <v>423</v>
      </c>
      <c r="E28" s="219"/>
      <c r="F28" s="219"/>
      <c r="G28" s="219"/>
      <c r="H28" s="219"/>
      <c r="I28" s="219"/>
      <c r="J28" s="219"/>
      <c r="K28" s="212"/>
      <c r="L28" s="216"/>
      <c r="M28" s="216"/>
      <c r="N28" s="216"/>
      <c r="O28" s="216"/>
      <c r="P28" s="216"/>
      <c r="Q28" s="216"/>
      <c r="R28" s="216"/>
      <c r="S28" s="216"/>
      <c r="T28" s="222" t="s">
        <v>222</v>
      </c>
      <c r="U28" s="222" t="s">
        <v>223</v>
      </c>
    </row>
    <row r="29" spans="1:21" ht="15" customHeight="1" x14ac:dyDescent="0.25">
      <c r="A29" s="234"/>
      <c r="B29" s="218" t="s">
        <v>424</v>
      </c>
      <c r="C29" s="218" t="s">
        <v>329</v>
      </c>
      <c r="D29" s="292" t="s">
        <v>340</v>
      </c>
      <c r="E29" s="219"/>
      <c r="F29" s="219"/>
      <c r="G29" s="219"/>
      <c r="H29" s="219"/>
      <c r="I29" s="219"/>
      <c r="J29" s="219"/>
      <c r="K29" s="212"/>
      <c r="L29" s="216"/>
      <c r="M29" s="216"/>
      <c r="N29" s="216"/>
      <c r="O29" s="216"/>
      <c r="P29" s="216"/>
      <c r="Q29" s="216"/>
      <c r="R29" s="216"/>
      <c r="S29" s="216"/>
      <c r="T29" s="222" t="s">
        <v>224</v>
      </c>
      <c r="U29" s="222" t="s">
        <v>223</v>
      </c>
    </row>
    <row r="30" spans="1:21" ht="15" customHeight="1" x14ac:dyDescent="0.25">
      <c r="A30" s="234"/>
      <c r="B30" s="218" t="s">
        <v>607</v>
      </c>
      <c r="C30" s="218" t="s">
        <v>608</v>
      </c>
      <c r="D30" s="292" t="s">
        <v>425</v>
      </c>
      <c r="E30" s="219"/>
      <c r="F30" s="219"/>
      <c r="G30" s="219"/>
      <c r="H30" s="219"/>
      <c r="I30" s="219"/>
      <c r="J30" s="219"/>
      <c r="K30" s="212"/>
      <c r="L30" s="216"/>
      <c r="M30" s="216"/>
      <c r="N30" s="216"/>
      <c r="O30" s="216"/>
      <c r="P30" s="216"/>
      <c r="Q30" s="216"/>
      <c r="R30" s="216"/>
      <c r="S30" s="216"/>
      <c r="T30" s="222" t="s">
        <v>175</v>
      </c>
      <c r="U30" s="240" t="s">
        <v>225</v>
      </c>
    </row>
    <row r="31" spans="1:21" ht="15" customHeight="1" x14ac:dyDescent="0.25">
      <c r="A31" s="234"/>
      <c r="B31" s="218" t="s">
        <v>609</v>
      </c>
      <c r="C31" s="218" t="s">
        <v>610</v>
      </c>
      <c r="D31" s="292" t="s">
        <v>341</v>
      </c>
      <c r="E31" s="219"/>
      <c r="F31" s="219"/>
      <c r="G31" s="219"/>
      <c r="H31" s="219"/>
      <c r="I31" s="219"/>
      <c r="J31" s="219"/>
      <c r="K31" s="212"/>
      <c r="L31" s="216"/>
      <c r="M31" s="216"/>
      <c r="N31" s="216"/>
      <c r="O31" s="216"/>
      <c r="P31" s="216"/>
      <c r="Q31" s="216"/>
      <c r="R31" s="216"/>
      <c r="S31" s="216"/>
      <c r="T31" s="222" t="s">
        <v>174</v>
      </c>
      <c r="U31" s="240" t="s">
        <v>226</v>
      </c>
    </row>
    <row r="32" spans="1:21" ht="15" customHeight="1" x14ac:dyDescent="0.25">
      <c r="A32" s="234"/>
      <c r="B32" s="218" t="s">
        <v>611</v>
      </c>
      <c r="C32" s="218"/>
      <c r="D32" s="292" t="s">
        <v>342</v>
      </c>
      <c r="E32" s="219"/>
      <c r="F32" s="219"/>
      <c r="G32" s="219"/>
      <c r="H32" s="219"/>
      <c r="I32" s="219"/>
      <c r="J32" s="219"/>
      <c r="K32" s="212"/>
      <c r="L32" s="216"/>
      <c r="M32" s="216"/>
      <c r="N32" s="216"/>
      <c r="O32" s="216"/>
      <c r="P32" s="216"/>
      <c r="Q32" s="216"/>
      <c r="R32" s="216"/>
      <c r="S32" s="216"/>
      <c r="T32" s="222" t="s">
        <v>179</v>
      </c>
      <c r="U32" s="222" t="s">
        <v>227</v>
      </c>
    </row>
    <row r="33" spans="1:21" ht="15" customHeight="1" x14ac:dyDescent="0.25">
      <c r="A33" s="234"/>
      <c r="B33" s="218" t="s">
        <v>612</v>
      </c>
      <c r="C33" s="218"/>
      <c r="D33" s="292" t="s">
        <v>426</v>
      </c>
      <c r="E33" s="219"/>
      <c r="F33" s="219"/>
      <c r="G33" s="219"/>
      <c r="H33" s="219"/>
      <c r="I33" s="219"/>
      <c r="J33" s="219"/>
      <c r="K33" s="212"/>
      <c r="L33" s="216"/>
      <c r="M33" s="216"/>
      <c r="N33" s="216"/>
      <c r="O33" s="216"/>
      <c r="P33" s="216"/>
      <c r="Q33" s="216"/>
      <c r="R33" s="216"/>
      <c r="S33" s="216"/>
      <c r="T33" s="222" t="s">
        <v>429</v>
      </c>
      <c r="U33" s="222" t="s">
        <v>430</v>
      </c>
    </row>
    <row r="34" spans="1:21" ht="15" customHeight="1" x14ac:dyDescent="0.25">
      <c r="A34" s="234"/>
      <c r="B34" s="218"/>
      <c r="C34" s="218"/>
      <c r="D34" s="292"/>
      <c r="E34" s="219"/>
      <c r="F34" s="219"/>
      <c r="G34" s="219"/>
      <c r="H34" s="219"/>
      <c r="I34" s="219"/>
      <c r="J34" s="219"/>
      <c r="K34" s="212"/>
      <c r="L34" s="216"/>
      <c r="M34" s="216"/>
      <c r="N34" s="216"/>
      <c r="O34" s="216"/>
      <c r="P34" s="216"/>
      <c r="Q34" s="216"/>
      <c r="R34" s="216"/>
      <c r="S34" s="216"/>
      <c r="T34" s="242" t="s">
        <v>183</v>
      </c>
      <c r="U34" s="240" t="s">
        <v>228</v>
      </c>
    </row>
    <row r="35" spans="1:21" ht="15" customHeight="1" x14ac:dyDescent="0.25">
      <c r="A35" s="234"/>
      <c r="B35" s="218"/>
      <c r="C35" s="218"/>
      <c r="D35" s="292"/>
      <c r="E35" s="219"/>
      <c r="F35" s="219"/>
      <c r="G35" s="219"/>
      <c r="H35" s="219"/>
      <c r="I35" s="219"/>
      <c r="J35" s="219"/>
      <c r="K35" s="212"/>
      <c r="L35" s="216"/>
      <c r="M35" s="216"/>
      <c r="N35" s="216"/>
      <c r="O35" s="216"/>
      <c r="P35" s="216"/>
      <c r="Q35" s="216"/>
      <c r="R35" s="216"/>
      <c r="S35" s="216"/>
      <c r="T35" s="222" t="s">
        <v>229</v>
      </c>
      <c r="U35" s="240" t="s">
        <v>230</v>
      </c>
    </row>
    <row r="36" spans="1:21" ht="15" customHeight="1" x14ac:dyDescent="0.25">
      <c r="A36" s="234"/>
      <c r="B36" s="218"/>
      <c r="C36" s="218"/>
      <c r="D36" s="292"/>
      <c r="E36" s="219"/>
      <c r="F36" s="219"/>
      <c r="G36" s="219"/>
      <c r="H36" s="219"/>
      <c r="I36" s="219"/>
      <c r="J36" s="219"/>
      <c r="K36" s="212"/>
      <c r="L36" s="216"/>
      <c r="M36" s="216"/>
      <c r="N36" s="216"/>
      <c r="O36" s="216"/>
      <c r="P36" s="216"/>
      <c r="Q36" s="216"/>
      <c r="R36" s="216"/>
      <c r="S36" s="216"/>
      <c r="T36" s="222" t="s">
        <v>231</v>
      </c>
      <c r="U36" s="240" t="s">
        <v>232</v>
      </c>
    </row>
    <row r="37" spans="1:21" ht="15" customHeight="1" x14ac:dyDescent="0.25">
      <c r="A37" s="234"/>
      <c r="B37" s="218"/>
      <c r="C37" s="218"/>
      <c r="D37" s="292"/>
      <c r="E37" s="219"/>
      <c r="F37" s="219"/>
      <c r="G37" s="219"/>
      <c r="H37" s="219"/>
      <c r="I37" s="219"/>
      <c r="J37" s="219"/>
      <c r="K37" s="212"/>
      <c r="L37" s="216"/>
      <c r="M37" s="216"/>
      <c r="N37" s="216"/>
      <c r="O37" s="216"/>
      <c r="P37" s="216"/>
      <c r="Q37" s="216"/>
      <c r="R37" s="216"/>
      <c r="S37" s="216"/>
      <c r="T37" s="222" t="s">
        <v>233</v>
      </c>
      <c r="U37" s="240" t="s">
        <v>234</v>
      </c>
    </row>
    <row r="38" spans="1:21" ht="15" customHeight="1" thickBot="1" x14ac:dyDescent="0.3">
      <c r="A38" s="237"/>
      <c r="B38" s="238"/>
      <c r="C38" s="238"/>
      <c r="D38" s="294"/>
      <c r="E38" s="233"/>
      <c r="F38" s="233"/>
      <c r="G38" s="233"/>
      <c r="H38" s="233"/>
      <c r="I38" s="233"/>
      <c r="J38" s="233"/>
      <c r="K38" s="213"/>
      <c r="L38" s="216"/>
      <c r="M38" s="216"/>
      <c r="N38" s="216"/>
      <c r="O38" s="216"/>
      <c r="P38" s="216"/>
      <c r="Q38" s="216"/>
      <c r="R38" s="216"/>
      <c r="S38" s="216"/>
      <c r="T38" s="222" t="s">
        <v>178</v>
      </c>
      <c r="U38" s="240" t="s">
        <v>235</v>
      </c>
    </row>
    <row r="39" spans="1:21" ht="15" customHeight="1" x14ac:dyDescent="0.25">
      <c r="A39" s="216"/>
      <c r="B39" s="216"/>
      <c r="C39" s="216"/>
      <c r="D39" s="216"/>
      <c r="E39" s="216"/>
      <c r="F39" s="216"/>
      <c r="G39" s="216"/>
      <c r="H39" s="216"/>
      <c r="I39" s="216"/>
      <c r="J39" s="216"/>
      <c r="K39" s="216"/>
      <c r="L39" s="216"/>
      <c r="M39" s="216"/>
      <c r="N39" s="216"/>
      <c r="O39" s="216"/>
      <c r="P39" s="216"/>
      <c r="Q39" s="216"/>
      <c r="R39" s="216"/>
      <c r="S39" s="216"/>
      <c r="T39" s="222" t="s">
        <v>169</v>
      </c>
      <c r="U39" s="240" t="s">
        <v>236</v>
      </c>
    </row>
    <row r="40" spans="1:21" ht="15" customHeight="1" x14ac:dyDescent="0.25">
      <c r="A40" s="216"/>
      <c r="B40" s="216"/>
      <c r="C40" s="216"/>
      <c r="D40" s="216"/>
      <c r="E40" s="216"/>
      <c r="F40" s="216"/>
      <c r="G40" s="216"/>
      <c r="H40" s="216"/>
      <c r="I40" s="216"/>
      <c r="J40" s="216"/>
      <c r="K40" s="216"/>
      <c r="L40" s="216"/>
      <c r="M40" s="216"/>
      <c r="N40" s="216"/>
      <c r="O40" s="216"/>
      <c r="P40" s="216"/>
      <c r="Q40" s="216"/>
      <c r="R40" s="216"/>
      <c r="S40" s="216"/>
      <c r="T40" s="222" t="s">
        <v>237</v>
      </c>
      <c r="U40" s="240" t="s">
        <v>238</v>
      </c>
    </row>
    <row r="41" spans="1:21" ht="15" customHeight="1" x14ac:dyDescent="0.25">
      <c r="A41" s="216"/>
      <c r="B41" s="216"/>
      <c r="C41" s="216"/>
      <c r="D41" s="216"/>
      <c r="E41" s="216"/>
      <c r="F41" s="216"/>
      <c r="G41" s="216"/>
      <c r="H41" s="216"/>
      <c r="I41" s="216"/>
      <c r="J41" s="216"/>
      <c r="K41" s="216"/>
      <c r="L41" s="216"/>
      <c r="M41" s="216"/>
      <c r="N41" s="216"/>
      <c r="O41" s="216"/>
      <c r="P41" s="216"/>
      <c r="Q41" s="216"/>
      <c r="R41" s="216"/>
      <c r="S41" s="216"/>
      <c r="T41" s="225" t="s">
        <v>180</v>
      </c>
      <c r="U41" s="222" t="s">
        <v>239</v>
      </c>
    </row>
    <row r="42" spans="1:21" ht="15" customHeight="1" x14ac:dyDescent="0.25">
      <c r="A42" s="216"/>
      <c r="B42" s="216"/>
      <c r="C42" s="216"/>
      <c r="D42" s="216"/>
      <c r="E42" s="216"/>
      <c r="F42" s="216"/>
      <c r="G42" s="216"/>
      <c r="H42" s="216"/>
      <c r="I42" s="216"/>
      <c r="J42" s="216"/>
      <c r="K42" s="216"/>
      <c r="L42" s="216"/>
      <c r="M42" s="216"/>
      <c r="N42" s="216"/>
      <c r="O42" s="216"/>
      <c r="P42" s="216"/>
      <c r="Q42" s="216"/>
      <c r="R42" s="216"/>
      <c r="S42" s="216"/>
      <c r="T42" s="222" t="s">
        <v>431</v>
      </c>
      <c r="U42" s="222" t="s">
        <v>432</v>
      </c>
    </row>
    <row r="43" spans="1:21" ht="15" customHeight="1" x14ac:dyDescent="0.25">
      <c r="A43" s="216"/>
      <c r="B43" s="216"/>
      <c r="C43" s="216"/>
      <c r="D43" s="216"/>
      <c r="E43" s="221" t="s">
        <v>315</v>
      </c>
      <c r="F43" s="216"/>
      <c r="G43" s="216"/>
      <c r="H43" s="216"/>
      <c r="I43" s="216"/>
      <c r="J43" s="216"/>
      <c r="K43" s="216"/>
      <c r="L43" s="216"/>
      <c r="M43" s="216"/>
      <c r="N43" s="216"/>
      <c r="O43" s="216"/>
      <c r="P43" s="216"/>
      <c r="Q43" s="216"/>
      <c r="R43" s="216"/>
      <c r="S43" s="216"/>
      <c r="T43" s="226" t="s">
        <v>181</v>
      </c>
      <c r="U43" s="222" t="s">
        <v>240</v>
      </c>
    </row>
    <row r="44" spans="1:21" ht="15" customHeight="1" x14ac:dyDescent="0.25">
      <c r="A44" s="216"/>
      <c r="B44" s="216"/>
      <c r="C44" s="216"/>
      <c r="D44" s="216"/>
      <c r="E44" s="221" t="s">
        <v>318</v>
      </c>
      <c r="F44" s="295" t="s">
        <v>312</v>
      </c>
      <c r="G44" s="422"/>
      <c r="H44" s="216"/>
      <c r="I44" s="216"/>
      <c r="J44" s="216"/>
      <c r="K44" s="216"/>
      <c r="L44" s="216"/>
      <c r="M44" s="216"/>
      <c r="N44" s="216"/>
      <c r="O44" s="216"/>
      <c r="P44" s="216"/>
      <c r="Q44" s="216"/>
      <c r="R44" s="216"/>
      <c r="S44" s="216"/>
      <c r="T44" s="242" t="s">
        <v>182</v>
      </c>
      <c r="U44" s="222" t="s">
        <v>241</v>
      </c>
    </row>
    <row r="45" spans="1:21" ht="15" customHeight="1" x14ac:dyDescent="0.25">
      <c r="A45" s="216"/>
      <c r="B45" s="216"/>
      <c r="C45" s="216"/>
      <c r="D45" s="216"/>
      <c r="E45" s="216"/>
      <c r="F45" s="296" t="s">
        <v>313</v>
      </c>
      <c r="G45" s="423"/>
      <c r="H45" s="216"/>
      <c r="I45" s="216"/>
      <c r="J45" s="216"/>
      <c r="K45" s="216"/>
      <c r="L45" s="216"/>
      <c r="M45" s="216"/>
      <c r="N45" s="216"/>
      <c r="O45" s="216"/>
      <c r="P45" s="216"/>
      <c r="Q45" s="216"/>
      <c r="R45" s="216"/>
      <c r="S45" s="216"/>
      <c r="T45" s="241" t="s">
        <v>242</v>
      </c>
      <c r="U45" s="222" t="s">
        <v>433</v>
      </c>
    </row>
    <row r="46" spans="1:21" ht="15" customHeight="1" x14ac:dyDescent="0.25">
      <c r="A46" s="216"/>
      <c r="B46" s="216"/>
      <c r="C46" s="216"/>
      <c r="D46" s="216"/>
      <c r="E46" s="216"/>
      <c r="F46" s="295" t="s">
        <v>314</v>
      </c>
      <c r="G46" s="422"/>
      <c r="H46" s="216"/>
      <c r="I46" s="216"/>
      <c r="J46" s="216"/>
      <c r="K46" s="216"/>
      <c r="L46" s="216"/>
      <c r="M46" s="216"/>
      <c r="N46" s="216"/>
      <c r="O46" s="216"/>
      <c r="P46" s="216"/>
      <c r="Q46" s="216"/>
      <c r="R46" s="216"/>
      <c r="S46" s="216"/>
      <c r="T46" s="243" t="s">
        <v>434</v>
      </c>
      <c r="U46" s="244" t="s">
        <v>435</v>
      </c>
    </row>
    <row r="47" spans="1:21" ht="15" customHeight="1" x14ac:dyDescent="0.25">
      <c r="A47" s="216"/>
      <c r="B47" s="216"/>
      <c r="C47" s="216"/>
      <c r="D47" s="216"/>
      <c r="E47" s="216"/>
      <c r="F47" s="221" t="s">
        <v>316</v>
      </c>
      <c r="G47" s="424"/>
      <c r="H47" s="216"/>
      <c r="I47" s="216"/>
      <c r="J47" s="216"/>
      <c r="K47" s="216"/>
      <c r="L47" s="216"/>
      <c r="M47" s="216"/>
      <c r="N47" s="216"/>
      <c r="O47" s="216"/>
      <c r="P47" s="216"/>
      <c r="Q47" s="216"/>
      <c r="R47" s="216"/>
      <c r="S47" s="216"/>
      <c r="T47" s="222"/>
      <c r="U47" s="224"/>
    </row>
    <row r="48" spans="1:21" ht="15" customHeight="1" x14ac:dyDescent="0.25">
      <c r="A48" s="216"/>
      <c r="B48" s="216"/>
      <c r="C48" s="216"/>
      <c r="D48" s="216"/>
      <c r="E48" s="216"/>
      <c r="F48" s="297" t="s">
        <v>317</v>
      </c>
      <c r="G48" s="425"/>
      <c r="H48" s="216"/>
      <c r="I48" s="216"/>
      <c r="J48" s="216"/>
      <c r="K48" s="216"/>
      <c r="L48" s="216"/>
      <c r="M48" s="216"/>
      <c r="N48" s="216"/>
      <c r="O48" s="216"/>
      <c r="P48" s="216"/>
      <c r="Q48" s="216"/>
      <c r="R48" s="216"/>
      <c r="S48" s="216"/>
      <c r="T48" s="222"/>
      <c r="U48" s="224"/>
    </row>
    <row r="49" spans="5:21" ht="15" customHeight="1" x14ac:dyDescent="0.25">
      <c r="E49" s="297"/>
      <c r="H49" s="224"/>
      <c r="T49" s="222"/>
      <c r="U49" s="224"/>
    </row>
    <row r="50" spans="5:21" ht="15" customHeight="1" x14ac:dyDescent="0.25">
      <c r="H50" s="224"/>
      <c r="T50" s="222"/>
      <c r="U50" s="224"/>
    </row>
    <row r="51" spans="5:21" ht="15" customHeight="1" x14ac:dyDescent="0.25">
      <c r="H51" s="224"/>
      <c r="T51" s="222"/>
      <c r="U51" s="224"/>
    </row>
    <row r="52" spans="5:21" ht="15" customHeight="1" x14ac:dyDescent="0.25">
      <c r="H52" s="224"/>
      <c r="T52" s="222"/>
      <c r="U52" s="224"/>
    </row>
    <row r="53" spans="5:21" ht="15" customHeight="1" x14ac:dyDescent="0.25">
      <c r="H53" s="224"/>
      <c r="T53" s="222"/>
      <c r="U53" s="224"/>
    </row>
    <row r="54" spans="5:21" ht="15" customHeight="1" x14ac:dyDescent="0.25">
      <c r="H54" s="224"/>
      <c r="T54" s="222"/>
      <c r="U54" s="224"/>
    </row>
    <row r="55" spans="5:21" ht="15" customHeight="1" x14ac:dyDescent="0.25">
      <c r="H55" s="224"/>
      <c r="T55" s="222"/>
      <c r="U55" s="224"/>
    </row>
    <row r="56" spans="5:21" ht="15" customHeight="1" x14ac:dyDescent="0.25">
      <c r="H56" s="224"/>
      <c r="T56" s="222"/>
      <c r="U56" s="224"/>
    </row>
    <row r="57" spans="5:21" ht="15" customHeight="1" x14ac:dyDescent="0.25">
      <c r="H57" s="224"/>
      <c r="T57" s="222"/>
      <c r="U57" s="224"/>
    </row>
    <row r="58" spans="5:21" ht="15" customHeight="1" x14ac:dyDescent="0.25">
      <c r="H58" s="224"/>
      <c r="T58" s="222"/>
      <c r="U58" s="224"/>
    </row>
    <row r="59" spans="5:21" ht="15" customHeight="1" x14ac:dyDescent="0.25">
      <c r="H59" s="224"/>
      <c r="T59" s="222"/>
      <c r="U59" s="224"/>
    </row>
    <row r="60" spans="5:21" ht="15" customHeight="1" x14ac:dyDescent="0.25">
      <c r="H60" s="224"/>
      <c r="T60" s="222"/>
      <c r="U60" s="224"/>
    </row>
    <row r="61" spans="5:21" ht="15" customHeight="1" x14ac:dyDescent="0.25">
      <c r="H61" s="224"/>
      <c r="T61" s="222"/>
      <c r="U61" s="224"/>
    </row>
    <row r="62" spans="5:21" ht="15" customHeight="1" x14ac:dyDescent="0.25">
      <c r="H62" s="224"/>
      <c r="T62" s="222"/>
      <c r="U62" s="224"/>
    </row>
    <row r="63" spans="5:21" ht="15" customHeight="1" x14ac:dyDescent="0.25">
      <c r="H63" s="224"/>
      <c r="T63" s="222"/>
      <c r="U63" s="224"/>
    </row>
    <row r="64" spans="5:21" ht="15" customHeight="1" x14ac:dyDescent="0.25">
      <c r="H64" s="224"/>
      <c r="T64" s="222"/>
      <c r="U64" s="224"/>
    </row>
    <row r="65" spans="8:21" ht="15" customHeight="1" x14ac:dyDescent="0.25">
      <c r="H65" s="224"/>
      <c r="T65" s="222"/>
      <c r="U65" s="224"/>
    </row>
    <row r="66" spans="8:21" ht="15" customHeight="1" x14ac:dyDescent="0.25">
      <c r="H66" s="224"/>
      <c r="T66" s="222"/>
      <c r="U66" s="224"/>
    </row>
    <row r="67" spans="8:21" ht="15" customHeight="1" x14ac:dyDescent="0.25">
      <c r="H67" s="224"/>
      <c r="T67" s="222"/>
      <c r="U67" s="224"/>
    </row>
    <row r="68" spans="8:21" ht="15" customHeight="1" x14ac:dyDescent="0.25">
      <c r="H68" s="224"/>
      <c r="T68" s="222"/>
      <c r="U68" s="224"/>
    </row>
    <row r="69" spans="8:21" ht="15" customHeight="1" x14ac:dyDescent="0.25">
      <c r="H69" s="224"/>
      <c r="T69" s="222"/>
      <c r="U69" s="224"/>
    </row>
    <row r="70" spans="8:21" ht="15" customHeight="1" x14ac:dyDescent="0.25">
      <c r="H70" s="224"/>
      <c r="T70" s="222"/>
      <c r="U70" s="224"/>
    </row>
    <row r="71" spans="8:21" ht="15" customHeight="1" x14ac:dyDescent="0.25">
      <c r="H71" s="224"/>
      <c r="T71" s="222"/>
      <c r="U71" s="224"/>
    </row>
    <row r="72" spans="8:21" ht="15" customHeight="1" x14ac:dyDescent="0.25">
      <c r="H72" s="224"/>
      <c r="T72" s="222"/>
      <c r="U72" s="224"/>
    </row>
    <row r="73" spans="8:21" ht="15" customHeight="1" x14ac:dyDescent="0.25">
      <c r="H73" s="224"/>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19</vt:i4>
      </vt:variant>
    </vt:vector>
  </HeadingPairs>
  <TitlesOfParts>
    <vt:vector size="25" baseType="lpstr">
      <vt:lpstr>旅費支払通知</vt:lpstr>
      <vt:lpstr>出張報告書＆旅費精算書（両面印刷推奨）</vt:lpstr>
      <vt:lpstr>旅行命令簿（内国旅行）1号甲</vt:lpstr>
      <vt:lpstr>日帰出張　6号</vt:lpstr>
      <vt:lpstr>コード一覧</vt:lpstr>
      <vt:lpstr>リスト</vt:lpstr>
      <vt:lpstr>'出張報告書＆旅費精算書（両面印刷推奨）'!Print_Area</vt:lpstr>
      <vt:lpstr>'日帰出張　6号'!Print_Area</vt:lpstr>
      <vt:lpstr>'旅行命令簿（内国旅行）1号甲'!Print_Area</vt:lpstr>
      <vt:lpstr>旅費支払通知!Print_Area</vt:lpstr>
      <vt:lpstr>リスト!コース</vt:lpstr>
      <vt:lpstr>リスト!コース名</vt:lpstr>
      <vt:lpstr>システムデザイン研究科</vt:lpstr>
      <vt:lpstr>化学科</vt:lpstr>
      <vt:lpstr>学術情報基盤センター</vt:lpstr>
      <vt:lpstr>機械システム工学科</vt:lpstr>
      <vt:lpstr>リスト!教員名</vt:lpstr>
      <vt:lpstr>リスト!所属</vt:lpstr>
      <vt:lpstr>所属</vt:lpstr>
      <vt:lpstr>数理科学科</vt:lpstr>
      <vt:lpstr>生命科学科</vt:lpstr>
      <vt:lpstr>大学教育センター・ヘルプロ</vt:lpstr>
      <vt:lpstr>電子情報システム工学科</vt:lpstr>
      <vt:lpstr>物理学科</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津村弘美</cp:lastModifiedBy>
  <cp:revision>2</cp:revision>
  <cp:lastPrinted>2020-06-10T23:41:16Z</cp:lastPrinted>
  <dcterms:created xsi:type="dcterms:W3CDTF">2010-08-25T13:14:00Z</dcterms:created>
  <dcterms:modified xsi:type="dcterms:W3CDTF">2020-06-25T07:05:10Z</dcterms:modified>
</cp:coreProperties>
</file>