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133.86.102.32\kaikei\31年度\02係内庶務\030 様式\【講師謝金】\"/>
    </mc:Choice>
  </mc:AlternateContent>
  <xr:revisionPtr revIDLastSave="0" documentId="13_ncr:1_{46BB803D-DF53-4744-AF6F-725607B1512C}" xr6:coauthVersionLast="44" xr6:coauthVersionMax="44" xr10:uidLastSave="{00000000-0000-0000-0000-000000000000}"/>
  <bookViews>
    <workbookView xWindow="-93" yWindow="-93" windowWidth="18426" windowHeight="11746" xr2:uid="{00000000-000D-0000-FFFF-FFFF00000000}"/>
  </bookViews>
  <sheets>
    <sheet name="謝金内訳書" sheetId="1" r:id="rId1"/>
  </sheets>
  <externalReferences>
    <externalReference r:id="rId2"/>
    <externalReference r:id="rId3"/>
    <externalReference r:id="rId4"/>
  </externalReferences>
  <definedNames>
    <definedName name="code2">[1]別紙１!#REF!</definedName>
    <definedName name="ＯＵ・ヘルプロ">#REF!</definedName>
    <definedName name="_xlnm.Print_Area" localSheetId="0">謝金内訳書!$A$1:$J$47</definedName>
    <definedName name="コース" localSheetId="0">[2]教員リスト!$A$1:$K$1</definedName>
    <definedName name="コース">#REF!</definedName>
    <definedName name="化学コース">#REF!</definedName>
    <definedName name="学術情報基盤センター">#REF!</definedName>
    <definedName name="機械工学コース">#REF!</definedName>
    <definedName name="区分" localSheetId="0">[2]リスト!$D$2:$D$5</definedName>
    <definedName name="区分">[3]リスト!$D$2:$D$7</definedName>
    <definedName name="職" localSheetId="0">[2]リスト!$B$2:$B$6</definedName>
    <definedName name="数理科学コース">#REF!</definedName>
    <definedName name="生命科学コース">#REF!</definedName>
    <definedName name="戦略研究センター">#REF!</definedName>
    <definedName name="大学教育センター・ヘルプロ">#REF!</definedName>
    <definedName name="大学教育センター・情報">#REF!</definedName>
    <definedName name="電気電子コース">#REF!</definedName>
    <definedName name="物理学コース">#REF!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8" i="1" l="1"/>
  <c r="I8" i="1" s="1"/>
  <c r="I9" i="1" l="1"/>
  <c r="F14" i="1" s="1"/>
  <c r="I29" i="1"/>
  <c r="I30" i="1"/>
  <c r="G23" i="1"/>
  <c r="G44" i="1" s="1"/>
  <c r="H20" i="1"/>
  <c r="H35" i="1"/>
  <c r="G37" i="1" s="1"/>
  <c r="D14" i="1"/>
  <c r="H14" i="1" l="1"/>
  <c r="H22" i="1" s="1"/>
  <c r="H42" i="1" s="1"/>
  <c r="H37" i="1"/>
  <c r="H39" i="1" s="1"/>
  <c r="H23" i="1" l="1"/>
  <c r="H24" i="1" s="1"/>
  <c r="H44" i="1"/>
  <c r="H4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JIMU</author>
  </authors>
  <commentList>
    <comment ref="D6" authorId="0" shapeId="0" xr:uid="{00000000-0006-0000-0000-000001000000}">
      <text>
        <r>
          <rPr>
            <b/>
            <sz val="9"/>
            <color indexed="81"/>
            <rFont val="ＭＳ Ｐゴシック"/>
            <family val="3"/>
            <charset val="128"/>
          </rPr>
          <t>住所は源泉支払の際に必要となります。
必ず　個人の住所　をご記入ください。</t>
        </r>
        <r>
          <rPr>
            <sz val="9"/>
            <color indexed="81"/>
            <rFont val="ＭＳ Ｐゴシック"/>
            <family val="3"/>
            <charset val="128"/>
          </rPr>
          <t xml:space="preserve">
</t>
        </r>
      </text>
    </comment>
    <comment ref="F27" authorId="0" shapeId="0" xr:uid="{00000000-0006-0000-0000-000002000000}">
      <text>
        <r>
          <rPr>
            <sz val="9"/>
            <color indexed="81"/>
            <rFont val="ＭＳ Ｐゴシック"/>
            <family val="3"/>
            <charset val="128"/>
          </rPr>
          <t xml:space="preserve">交通費の支払を含めるかどうかの選択になります。
必ず選択願います。
　　「有」　・・・　
</t>
        </r>
      </text>
    </comment>
  </commentList>
</comments>
</file>

<file path=xl/sharedStrings.xml><?xml version="1.0" encoding="utf-8"?>
<sst xmlns="http://schemas.openxmlformats.org/spreadsheetml/2006/main" count="99" uniqueCount="88">
  <si>
    <t>謝　　　金　　　内　　　訳　　　書</t>
    <rPh sb="0" eb="1">
      <t>シャ</t>
    </rPh>
    <rPh sb="4" eb="5">
      <t>キン</t>
    </rPh>
    <rPh sb="8" eb="9">
      <t>ナイ</t>
    </rPh>
    <rPh sb="12" eb="13">
      <t>ワケ</t>
    </rPh>
    <rPh sb="16" eb="17">
      <t>ショ</t>
    </rPh>
    <phoneticPr fontId="4"/>
  </si>
  <si>
    <t>講　　　師</t>
    <rPh sb="0" eb="1">
      <t>コウ</t>
    </rPh>
    <rPh sb="4" eb="5">
      <t>シ</t>
    </rPh>
    <phoneticPr fontId="4"/>
  </si>
  <si>
    <t>氏名</t>
    <rPh sb="0" eb="2">
      <t>シメイ</t>
    </rPh>
    <phoneticPr fontId="4"/>
  </si>
  <si>
    <t>所属</t>
    <rPh sb="0" eb="2">
      <t>ショゾク</t>
    </rPh>
    <phoneticPr fontId="4"/>
  </si>
  <si>
    <t>居住</t>
    <rPh sb="0" eb="2">
      <t>キョジュウ</t>
    </rPh>
    <phoneticPr fontId="4"/>
  </si>
  <si>
    <t>住所</t>
    <rPh sb="0" eb="2">
      <t>ジュウショ</t>
    </rPh>
    <phoneticPr fontId="4"/>
  </si>
  <si>
    <t>最寄駅</t>
    <rPh sb="0" eb="2">
      <t>モヨリ</t>
    </rPh>
    <rPh sb="2" eb="3">
      <t>エキ</t>
    </rPh>
    <phoneticPr fontId="4"/>
  </si>
  <si>
    <t>日　　　時</t>
    <rPh sb="0" eb="1">
      <t>ヒ</t>
    </rPh>
    <rPh sb="4" eb="5">
      <t>ジ</t>
    </rPh>
    <phoneticPr fontId="4"/>
  </si>
  <si>
    <t>～</t>
    <phoneticPr fontId="4"/>
  </si>
  <si>
    <t>場　　　所</t>
    <rPh sb="0" eb="1">
      <t>バ</t>
    </rPh>
    <rPh sb="4" eb="5">
      <t>ショ</t>
    </rPh>
    <phoneticPr fontId="4"/>
  </si>
  <si>
    <t>単価</t>
    <rPh sb="0" eb="2">
      <t>タンカ</t>
    </rPh>
    <phoneticPr fontId="4"/>
  </si>
  <si>
    <t>演　　　題</t>
    <rPh sb="0" eb="1">
      <t>エン</t>
    </rPh>
    <rPh sb="4" eb="5">
      <t>ダイ</t>
    </rPh>
    <phoneticPr fontId="4"/>
  </si>
  <si>
    <t>名</t>
    <rPh sb="0" eb="1">
      <t>メイ</t>
    </rPh>
    <phoneticPr fontId="4"/>
  </si>
  <si>
    <t>支　払　金　額
（謝　　金）</t>
    <rPh sb="0" eb="1">
      <t>シ</t>
    </rPh>
    <rPh sb="2" eb="3">
      <t>バライ</t>
    </rPh>
    <rPh sb="4" eb="5">
      <t>キン</t>
    </rPh>
    <rPh sb="6" eb="7">
      <t>ガク</t>
    </rPh>
    <rPh sb="9" eb="10">
      <t>シャ</t>
    </rPh>
    <rPh sb="12" eb="13">
      <t>キン</t>
    </rPh>
    <phoneticPr fontId="4"/>
  </si>
  <si>
    <t>時間</t>
    <rPh sb="0" eb="2">
      <t>ジカン</t>
    </rPh>
    <phoneticPr fontId="4"/>
  </si>
  <si>
    <t>謝金　　　　@</t>
    <rPh sb="0" eb="2">
      <t>シャキン</t>
    </rPh>
    <phoneticPr fontId="4"/>
  </si>
  <si>
    <t>×</t>
    <phoneticPr fontId="4"/>
  </si>
  <si>
    <t>その他</t>
    <rPh sb="2" eb="3">
      <t>タ</t>
    </rPh>
    <phoneticPr fontId="4"/>
  </si>
  <si>
    <t>所得税</t>
    <rPh sb="0" eb="3">
      <t>ショトクゼイ</t>
    </rPh>
    <phoneticPr fontId="4"/>
  </si>
  <si>
    <t>国内</t>
    <rPh sb="0" eb="2">
      <t>コクナイ</t>
    </rPh>
    <phoneticPr fontId="4"/>
  </si>
  <si>
    <t>遠隔地割増</t>
    <rPh sb="0" eb="3">
      <t>エンカクチ</t>
    </rPh>
    <rPh sb="3" eb="5">
      <t>ワリマシ</t>
    </rPh>
    <phoneticPr fontId="4"/>
  </si>
  <si>
    <t>外国</t>
    <rPh sb="0" eb="2">
      <t>ガイコク</t>
    </rPh>
    <phoneticPr fontId="4"/>
  </si>
  <si>
    <t>片道</t>
    <phoneticPr fontId="4"/>
  </si>
  <si>
    <t>㎞</t>
  </si>
  <si>
    <t>分相当</t>
    <phoneticPr fontId="4"/>
  </si>
  <si>
    <t>遠隔地割増</t>
    <rPh sb="0" eb="2">
      <t>エンカク</t>
    </rPh>
    <rPh sb="2" eb="3">
      <t>チ</t>
    </rPh>
    <rPh sb="3" eb="5">
      <t>ワリマシ</t>
    </rPh>
    <phoneticPr fontId="4"/>
  </si>
  <si>
    <t>支払総額</t>
    <rPh sb="0" eb="2">
      <t>シハライ</t>
    </rPh>
    <rPh sb="2" eb="3">
      <t>ソウ</t>
    </rPh>
    <rPh sb="3" eb="4">
      <t>ガク</t>
    </rPh>
    <phoneticPr fontId="4"/>
  </si>
  <si>
    <t>片道　50km以上　100km未満</t>
    <rPh sb="0" eb="2">
      <t>カタミチ</t>
    </rPh>
    <rPh sb="7" eb="9">
      <t>イジョウ</t>
    </rPh>
    <rPh sb="15" eb="17">
      <t>ミマン</t>
    </rPh>
    <phoneticPr fontId="4"/>
  </si>
  <si>
    <t>1時間</t>
    <rPh sb="1" eb="3">
      <t>ジカン</t>
    </rPh>
    <phoneticPr fontId="4"/>
  </si>
  <si>
    <t>所　得　税</t>
    <rPh sb="0" eb="1">
      <t>ジョ</t>
    </rPh>
    <rPh sb="2" eb="3">
      <t>トク</t>
    </rPh>
    <rPh sb="4" eb="5">
      <t>ゼイ</t>
    </rPh>
    <phoneticPr fontId="4"/>
  </si>
  <si>
    <t>片道 100km以上　200km未満</t>
    <rPh sb="0" eb="2">
      <t>カタミチ</t>
    </rPh>
    <rPh sb="8" eb="10">
      <t>イジョウ</t>
    </rPh>
    <rPh sb="16" eb="18">
      <t>ミマン</t>
    </rPh>
    <phoneticPr fontId="4"/>
  </si>
  <si>
    <t>2時間</t>
    <rPh sb="1" eb="3">
      <t>ジカン</t>
    </rPh>
    <phoneticPr fontId="4"/>
  </si>
  <si>
    <t>謝金分支払額</t>
    <rPh sb="0" eb="2">
      <t>シャキン</t>
    </rPh>
    <rPh sb="2" eb="3">
      <t>ブン</t>
    </rPh>
    <rPh sb="3" eb="5">
      <t>シハライ</t>
    </rPh>
    <rPh sb="5" eb="6">
      <t>ガク</t>
    </rPh>
    <phoneticPr fontId="4"/>
  </si>
  <si>
    <t>片道 200km以上　400km未満</t>
    <rPh sb="0" eb="2">
      <t>カタミチ</t>
    </rPh>
    <rPh sb="8" eb="10">
      <t>イジョウ</t>
    </rPh>
    <rPh sb="16" eb="18">
      <t>ミマン</t>
    </rPh>
    <phoneticPr fontId="4"/>
  </si>
  <si>
    <t>3時間</t>
    <rPh sb="1" eb="3">
      <t>ジカン</t>
    </rPh>
    <phoneticPr fontId="4"/>
  </si>
  <si>
    <t xml:space="preserve"> 片道 400km以上                　</t>
    <rPh sb="1" eb="3">
      <t>カタミチ</t>
    </rPh>
    <rPh sb="9" eb="11">
      <t>イジョウ</t>
    </rPh>
    <phoneticPr fontId="4"/>
  </si>
  <si>
    <t>4時間</t>
    <rPh sb="1" eb="3">
      <t>ジカン</t>
    </rPh>
    <phoneticPr fontId="4"/>
  </si>
  <si>
    <t>旅　費　情　報</t>
    <rPh sb="0" eb="1">
      <t>タビ</t>
    </rPh>
    <rPh sb="2" eb="3">
      <t>ヒ</t>
    </rPh>
    <rPh sb="4" eb="5">
      <t>ジョウ</t>
    </rPh>
    <rPh sb="6" eb="7">
      <t>ホウ</t>
    </rPh>
    <phoneticPr fontId="4"/>
  </si>
  <si>
    <t>　日　当</t>
    <rPh sb="1" eb="2">
      <t>ヒ</t>
    </rPh>
    <rPh sb="3" eb="4">
      <t>トウ</t>
    </rPh>
    <phoneticPr fontId="4"/>
  </si>
  <si>
    <t>　宿　泊</t>
    <rPh sb="1" eb="2">
      <t>ヤド</t>
    </rPh>
    <rPh sb="3" eb="4">
      <t>ハク</t>
    </rPh>
    <phoneticPr fontId="4"/>
  </si>
  <si>
    <t>目的地</t>
    <rPh sb="0" eb="3">
      <t>モクテキチ</t>
    </rPh>
    <phoneticPr fontId="4"/>
  </si>
  <si>
    <t>支　払　金　額
（旅　　費）</t>
    <rPh sb="0" eb="1">
      <t>シ</t>
    </rPh>
    <rPh sb="2" eb="3">
      <t>バライ</t>
    </rPh>
    <rPh sb="4" eb="5">
      <t>キン</t>
    </rPh>
    <rPh sb="6" eb="7">
      <t>ガク</t>
    </rPh>
    <rPh sb="9" eb="10">
      <t>タビ</t>
    </rPh>
    <rPh sb="12" eb="13">
      <t>ヒ</t>
    </rPh>
    <phoneticPr fontId="4"/>
  </si>
  <si>
    <t>≪会計係記入≫</t>
    <rPh sb="1" eb="3">
      <t>カイケイ</t>
    </rPh>
    <rPh sb="3" eb="4">
      <t>カカ</t>
    </rPh>
    <rPh sb="4" eb="6">
      <t>キニュウ</t>
    </rPh>
    <phoneticPr fontId="4"/>
  </si>
  <si>
    <t>旅費相当額</t>
    <rPh sb="0" eb="2">
      <t>リョヒ</t>
    </rPh>
    <rPh sb="2" eb="4">
      <t>ソウトウ</t>
    </rPh>
    <rPh sb="4" eb="5">
      <t>ガク</t>
    </rPh>
    <phoneticPr fontId="4"/>
  </si>
  <si>
    <t>円</t>
    <rPh sb="0" eb="1">
      <t>エン</t>
    </rPh>
    <phoneticPr fontId="4"/>
  </si>
  <si>
    <t>旅費分支払額</t>
    <rPh sb="0" eb="2">
      <t>リョヒ</t>
    </rPh>
    <rPh sb="2" eb="3">
      <t>ブン</t>
    </rPh>
    <rPh sb="3" eb="5">
      <t>シハライ</t>
    </rPh>
    <rPh sb="5" eb="6">
      <t>ガク</t>
    </rPh>
    <phoneticPr fontId="4"/>
  </si>
  <si>
    <t>支　払　額  合　計
（謝金＋旅費）</t>
    <rPh sb="0" eb="1">
      <t>シ</t>
    </rPh>
    <rPh sb="2" eb="3">
      <t>バライ</t>
    </rPh>
    <rPh sb="4" eb="5">
      <t>ガク</t>
    </rPh>
    <rPh sb="7" eb="8">
      <t>ゴウ</t>
    </rPh>
    <rPh sb="9" eb="10">
      <t>ケイ</t>
    </rPh>
    <rPh sb="12" eb="14">
      <t>シャキン</t>
    </rPh>
    <rPh sb="15" eb="16">
      <t>タビ</t>
    </rPh>
    <rPh sb="16" eb="17">
      <t>ヒ</t>
    </rPh>
    <phoneticPr fontId="4"/>
  </si>
  <si>
    <t>謝金＋旅費相当合計額</t>
    <rPh sb="0" eb="2">
      <t>シャキン</t>
    </rPh>
    <rPh sb="3" eb="5">
      <t>リョヒ</t>
    </rPh>
    <rPh sb="5" eb="7">
      <t>ソウトウ</t>
    </rPh>
    <rPh sb="7" eb="8">
      <t>ゴウ</t>
    </rPh>
    <rPh sb="8" eb="9">
      <t>ケイ</t>
    </rPh>
    <rPh sb="9" eb="10">
      <t>ガク</t>
    </rPh>
    <phoneticPr fontId="4"/>
  </si>
  <si>
    <t>差引支払合計額</t>
    <rPh sb="0" eb="1">
      <t>サ</t>
    </rPh>
    <rPh sb="1" eb="2">
      <t>イン</t>
    </rPh>
    <rPh sb="2" eb="3">
      <t>シ</t>
    </rPh>
    <rPh sb="3" eb="4">
      <t>バライ</t>
    </rPh>
    <rPh sb="4" eb="5">
      <t>ゴウ</t>
    </rPh>
    <rPh sb="5" eb="6">
      <t>ケイ</t>
    </rPh>
    <rPh sb="6" eb="7">
      <t>ガク</t>
    </rPh>
    <phoneticPr fontId="4"/>
  </si>
  <si>
    <t>【謝金区分】</t>
    <rPh sb="1" eb="3">
      <t>シャキン</t>
    </rPh>
    <rPh sb="3" eb="5">
      <t>クブン</t>
    </rPh>
    <phoneticPr fontId="4"/>
  </si>
  <si>
    <t>区分</t>
    <rPh sb="0" eb="2">
      <t>クブン</t>
    </rPh>
    <phoneticPr fontId="3"/>
  </si>
  <si>
    <t>該当</t>
    <rPh sb="0" eb="2">
      <t>ガイトウ</t>
    </rPh>
    <phoneticPr fontId="4"/>
  </si>
  <si>
    <t>大学講師・官公庁課長補佐・高校教頭・民間企業管理者層　など</t>
    <rPh sb="0" eb="2">
      <t>ダイガク</t>
    </rPh>
    <rPh sb="2" eb="4">
      <t>コウシ</t>
    </rPh>
    <rPh sb="5" eb="8">
      <t>カンコウチョウ</t>
    </rPh>
    <rPh sb="8" eb="10">
      <t>カチョウ</t>
    </rPh>
    <rPh sb="10" eb="12">
      <t>ホサ</t>
    </rPh>
    <rPh sb="13" eb="15">
      <t>コウコウ</t>
    </rPh>
    <rPh sb="15" eb="17">
      <t>キョウトウ</t>
    </rPh>
    <rPh sb="18" eb="20">
      <t>ミンカン</t>
    </rPh>
    <rPh sb="20" eb="22">
      <t>キギョウ</t>
    </rPh>
    <rPh sb="22" eb="25">
      <t>カンリシャ</t>
    </rPh>
    <rPh sb="25" eb="26">
      <t>ソウ</t>
    </rPh>
    <phoneticPr fontId="3"/>
  </si>
  <si>
    <t>助教・助手・官公庁係長級・短大講師・高校教師　など</t>
    <rPh sb="0" eb="1">
      <t>ジョ</t>
    </rPh>
    <rPh sb="1" eb="2">
      <t>キョウ</t>
    </rPh>
    <rPh sb="3" eb="5">
      <t>ジョシュ</t>
    </rPh>
    <rPh sb="6" eb="9">
      <t>カンコウチョウ</t>
    </rPh>
    <rPh sb="9" eb="12">
      <t>カカリチョウキュウ</t>
    </rPh>
    <rPh sb="13" eb="15">
      <t>タンダイ</t>
    </rPh>
    <rPh sb="15" eb="17">
      <t>コウシ</t>
    </rPh>
    <rPh sb="18" eb="20">
      <t>コウコウ</t>
    </rPh>
    <rPh sb="20" eb="22">
      <t>キョウシ</t>
    </rPh>
    <phoneticPr fontId="3"/>
  </si>
  <si>
    <t>１００，０００円を限度</t>
    <rPh sb="3" eb="8">
      <t>０００エン</t>
    </rPh>
    <rPh sb="9" eb="11">
      <t>ゲンド</t>
    </rPh>
    <phoneticPr fontId="3"/>
  </si>
  <si>
    <t>一般基準該当区分支払額
の５割相当額</t>
    <rPh sb="0" eb="2">
      <t>イッパン</t>
    </rPh>
    <rPh sb="2" eb="4">
      <t>キジュン</t>
    </rPh>
    <rPh sb="4" eb="6">
      <t>ガイトウ</t>
    </rPh>
    <rPh sb="6" eb="8">
      <t>クブン</t>
    </rPh>
    <rPh sb="8" eb="10">
      <t>シハライ</t>
    </rPh>
    <rPh sb="10" eb="11">
      <t>ガク</t>
    </rPh>
    <rPh sb="14" eb="15">
      <t>ワリ</t>
    </rPh>
    <rPh sb="15" eb="17">
      <t>ソウトウ</t>
    </rPh>
    <rPh sb="17" eb="18">
      <t>ガク</t>
    </rPh>
    <phoneticPr fontId="3"/>
  </si>
  <si>
    <t>１.一般基では不適当と認められる者。
　又は依頼することが困難と認められる者。</t>
    <rPh sb="2" eb="4">
      <t>イッパン</t>
    </rPh>
    <rPh sb="4" eb="5">
      <t>モト</t>
    </rPh>
    <rPh sb="7" eb="10">
      <t>フテキトウ</t>
    </rPh>
    <rPh sb="11" eb="12">
      <t>ミト</t>
    </rPh>
    <rPh sb="16" eb="17">
      <t>モノ</t>
    </rPh>
    <rPh sb="20" eb="21">
      <t>マタ</t>
    </rPh>
    <rPh sb="22" eb="24">
      <t>イライ</t>
    </rPh>
    <rPh sb="29" eb="31">
      <t>コンナン</t>
    </rPh>
    <rPh sb="32" eb="33">
      <t>ミト</t>
    </rPh>
    <rPh sb="37" eb="38">
      <t>モノ</t>
    </rPh>
    <phoneticPr fontId="3"/>
  </si>
  <si>
    <t>２.都内九町村職員（首長、副区市長村長
　又は教育長の職にある者を除く）</t>
    <rPh sb="2" eb="4">
      <t>トナイ</t>
    </rPh>
    <rPh sb="4" eb="7">
      <t>クチョウソン</t>
    </rPh>
    <rPh sb="7" eb="9">
      <t>ショクイン</t>
    </rPh>
    <rPh sb="10" eb="11">
      <t>クビ</t>
    </rPh>
    <rPh sb="11" eb="12">
      <t>チョウ</t>
    </rPh>
    <rPh sb="13" eb="14">
      <t>フク</t>
    </rPh>
    <rPh sb="14" eb="16">
      <t>クシ</t>
    </rPh>
    <rPh sb="16" eb="17">
      <t>チョウ</t>
    </rPh>
    <rPh sb="17" eb="19">
      <t>ソンチョウ</t>
    </rPh>
    <rPh sb="21" eb="22">
      <t>マタ</t>
    </rPh>
    <rPh sb="23" eb="26">
      <t>キョウイクチョウ</t>
    </rPh>
    <rPh sb="27" eb="28">
      <t>ショク</t>
    </rPh>
    <rPh sb="31" eb="32">
      <t>モノ</t>
    </rPh>
    <rPh sb="33" eb="34">
      <t>ノゾ</t>
    </rPh>
    <phoneticPr fontId="3"/>
  </si>
  <si>
    <t>（A）</t>
    <phoneticPr fontId="3"/>
  </si>
  <si>
    <t>（B）</t>
    <phoneticPr fontId="3"/>
  </si>
  <si>
    <t>（C）</t>
    <phoneticPr fontId="3"/>
  </si>
  <si>
    <t>（D）</t>
    <phoneticPr fontId="3"/>
  </si>
  <si>
    <r>
      <t>役　職　</t>
    </r>
    <r>
      <rPr>
        <sz val="9"/>
        <color theme="1"/>
        <rFont val="ＭＳ Ｐゴシック"/>
        <family val="3"/>
        <charset val="128"/>
        <scheme val="minor"/>
      </rPr>
      <t>(謝金区分）</t>
    </r>
    <rPh sb="0" eb="1">
      <t>ヤク</t>
    </rPh>
    <rPh sb="2" eb="3">
      <t>ショク</t>
    </rPh>
    <rPh sb="5" eb="7">
      <t>シャキン</t>
    </rPh>
    <rPh sb="7" eb="9">
      <t>クブン</t>
    </rPh>
    <phoneticPr fontId="4"/>
  </si>
  <si>
    <t>教授・官公庁部長級・民間役員・弁護士ａ・著名民間専門家　など</t>
    <rPh sb="3" eb="6">
      <t>カンコウチョウ</t>
    </rPh>
    <rPh sb="6" eb="9">
      <t>ブチョウキュウ</t>
    </rPh>
    <rPh sb="10" eb="12">
      <t>ミンカン</t>
    </rPh>
    <rPh sb="12" eb="14">
      <t>ヤクイン</t>
    </rPh>
    <rPh sb="15" eb="18">
      <t>ベンゴシ</t>
    </rPh>
    <rPh sb="20" eb="22">
      <t>チョメイ</t>
    </rPh>
    <rPh sb="22" eb="24">
      <t>ミンカン</t>
    </rPh>
    <rPh sb="24" eb="27">
      <t>センモンカ</t>
    </rPh>
    <phoneticPr fontId="3"/>
  </si>
  <si>
    <t>準教授・官公庁課長級・民間企業上級管理者層・高校校長・弁護士ｂ　など</t>
    <rPh sb="0" eb="1">
      <t>ジュン</t>
    </rPh>
    <rPh sb="1" eb="3">
      <t>キョウジュ</t>
    </rPh>
    <rPh sb="4" eb="7">
      <t>カンコウチョウ</t>
    </rPh>
    <rPh sb="7" eb="10">
      <t>カチョウキュウ</t>
    </rPh>
    <rPh sb="11" eb="13">
      <t>ミンカン</t>
    </rPh>
    <rPh sb="13" eb="15">
      <t>キギョウ</t>
    </rPh>
    <rPh sb="15" eb="17">
      <t>ジョウキュウ</t>
    </rPh>
    <rPh sb="17" eb="19">
      <t>カンリ</t>
    </rPh>
    <rPh sb="19" eb="20">
      <t>シャ</t>
    </rPh>
    <rPh sb="20" eb="21">
      <t>ソウ</t>
    </rPh>
    <rPh sb="22" eb="24">
      <t>コウコウ</t>
    </rPh>
    <rPh sb="24" eb="26">
      <t>コウチョウ</t>
    </rPh>
    <rPh sb="27" eb="30">
      <t>ベンゴシ</t>
    </rPh>
    <phoneticPr fontId="3"/>
  </si>
  <si>
    <t>定額</t>
  </si>
  <si>
    <t>【交通費の精算の有無】⇒</t>
    <rPh sb="1" eb="4">
      <t>コウツウヒ</t>
    </rPh>
    <rPh sb="5" eb="7">
      <t>セイサン</t>
    </rPh>
    <rPh sb="8" eb="10">
      <t>ウム</t>
    </rPh>
    <phoneticPr fontId="3"/>
  </si>
  <si>
    <t>有</t>
  </si>
  <si>
    <t>　※　↓　選択してください。</t>
    <rPh sb="5" eb="7">
      <t>センタク</t>
    </rPh>
    <phoneticPr fontId="3"/>
  </si>
  <si>
    <t>※『遠隔地割増』　がある場合は、旅費の精算はできません。</t>
    <phoneticPr fontId="3"/>
  </si>
  <si>
    <t>↑※1・2については、直接金額を入力ください。</t>
    <rPh sb="11" eb="13">
      <t>チョクセツ</t>
    </rPh>
    <rPh sb="13" eb="15">
      <t>キンガク</t>
    </rPh>
    <rPh sb="16" eb="18">
      <t>ニュウリョク</t>
    </rPh>
    <phoneticPr fontId="3"/>
  </si>
  <si>
    <t>※謝金区分を入力してください。↓　　</t>
    <phoneticPr fontId="3"/>
  </si>
  <si>
    <t>　　※交通費の精算がない場合は　『謝金支払依頼書兼支出決定書』　の金額欄を埋めてください。ある場合はブランクのままご提出ください。</t>
    <rPh sb="3" eb="6">
      <t>コウツウヒ</t>
    </rPh>
    <rPh sb="7" eb="9">
      <t>セイサン</t>
    </rPh>
    <rPh sb="12" eb="14">
      <t>バアイ</t>
    </rPh>
    <rPh sb="17" eb="19">
      <t>シャキン</t>
    </rPh>
    <rPh sb="19" eb="21">
      <t>シハライ</t>
    </rPh>
    <rPh sb="21" eb="24">
      <t>イライショ</t>
    </rPh>
    <rPh sb="24" eb="25">
      <t>ケン</t>
    </rPh>
    <rPh sb="25" eb="27">
      <t>シシュツ</t>
    </rPh>
    <rPh sb="27" eb="29">
      <t>ケッテイ</t>
    </rPh>
    <rPh sb="29" eb="30">
      <t>ショ</t>
    </rPh>
    <rPh sb="33" eb="35">
      <t>キンガク</t>
    </rPh>
    <rPh sb="35" eb="36">
      <t>ラン</t>
    </rPh>
    <rPh sb="37" eb="38">
      <t>ウ</t>
    </rPh>
    <rPh sb="47" eb="49">
      <t>バアイ</t>
    </rPh>
    <rPh sb="58" eb="60">
      <t>テイシュツ</t>
    </rPh>
    <phoneticPr fontId="3"/>
  </si>
  <si>
    <t>～</t>
    <phoneticPr fontId="4"/>
  </si>
  <si>
    <t>時間計算値</t>
    <rPh sb="0" eb="2">
      <t>ジカン</t>
    </rPh>
    <rPh sb="2" eb="4">
      <t>ケイサン</t>
    </rPh>
    <rPh sb="4" eb="5">
      <t>チ</t>
    </rPh>
    <phoneticPr fontId="4"/>
  </si>
  <si>
    <t>首都　大</t>
    <rPh sb="0" eb="2">
      <t>シュト</t>
    </rPh>
    <rPh sb="3" eb="4">
      <t>ダイ</t>
    </rPh>
    <phoneticPr fontId="3"/>
  </si>
  <si>
    <t>教授</t>
    <rPh sb="0" eb="2">
      <t>キョウジュ</t>
    </rPh>
    <phoneticPr fontId="3"/>
  </si>
  <si>
    <t>外国</t>
  </si>
  <si>
    <t>arudaigakunisyozoku</t>
    <phoneticPr fontId="3"/>
  </si>
  <si>
    <t>首都大学東京　南大沢キャンパス</t>
    <rPh sb="0" eb="2">
      <t>シュト</t>
    </rPh>
    <rPh sb="2" eb="4">
      <t>ダイガク</t>
    </rPh>
    <rPh sb="4" eb="6">
      <t>トウキョウ</t>
    </rPh>
    <rPh sb="7" eb="10">
      <t>ミナミオオサワ</t>
    </rPh>
    <phoneticPr fontId="3"/>
  </si>
  <si>
    <t>難しい演題</t>
    <rPh sb="0" eb="1">
      <t>ムズカ</t>
    </rPh>
    <rPh sb="3" eb="5">
      <t>エンダイ</t>
    </rPh>
    <phoneticPr fontId="3"/>
  </si>
  <si>
    <t>教員及び学生</t>
    <rPh sb="0" eb="2">
      <t>キョウイン</t>
    </rPh>
    <rPh sb="2" eb="3">
      <t>オヨ</t>
    </rPh>
    <rPh sb="4" eb="6">
      <t>ガクセイ</t>
    </rPh>
    <phoneticPr fontId="3"/>
  </si>
  <si>
    <t>【対象総時間】</t>
    <rPh sb="1" eb="3">
      <t>タイショウ</t>
    </rPh>
    <rPh sb="3" eb="4">
      <t>ソウ</t>
    </rPh>
    <rPh sb="4" eb="6">
      <t>ジカン</t>
    </rPh>
    <phoneticPr fontId="4"/>
  </si>
  <si>
    <t>【講演時間】</t>
    <rPh sb="1" eb="3">
      <t>コウエン</t>
    </rPh>
    <rPh sb="3" eb="5">
      <t>ジカン</t>
    </rPh>
    <phoneticPr fontId="4"/>
  </si>
  <si>
    <t>講演対象者
及び人数</t>
    <rPh sb="0" eb="2">
      <t>コウエン</t>
    </rPh>
    <rPh sb="2" eb="5">
      <t>タイショウシャ</t>
    </rPh>
    <rPh sb="6" eb="7">
      <t>オヨ</t>
    </rPh>
    <rPh sb="8" eb="10">
      <t>ニンズウ</t>
    </rPh>
    <phoneticPr fontId="4"/>
  </si>
  <si>
    <t>経理責任者等印</t>
    <rPh sb="0" eb="2">
      <t>ケイリ</t>
    </rPh>
    <rPh sb="2" eb="4">
      <t>セキニン</t>
    </rPh>
    <rPh sb="4" eb="5">
      <t>シャ</t>
    </rPh>
    <rPh sb="5" eb="6">
      <t>トウ</t>
    </rPh>
    <rPh sb="6" eb="7">
      <t>イン</t>
    </rPh>
    <phoneticPr fontId="3"/>
  </si>
  <si>
    <t>※上表のうち、上限として単価を定めているもの以外の事項について、予算上の都合等がある場合には、上表の設定単価以下の水準を適用できるものとします。</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</si>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</sst>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gggee&quot;年&quot;m&quot;月&quot;d&quot;日&quot;\(aaa\)"/>
    <numFmt numFmtId="177" formatCode="&quot;【 &quot;General&quot;泊&quot;"/>
    <numFmt numFmtId="178" formatCode="General&quot;日 】&quot;"/>
    <numFmt numFmtId="179" formatCode="General&quot; 時間&quot;"/>
    <numFmt numFmtId="180" formatCode="#,##0&quot;円&quot;"/>
    <numFmt numFmtId="181" formatCode="h:mm;@"/>
  </numFmts>
  <fonts count="35" x14ac:knownFonts="1">
    <font>
      <sz val="11"/>
      <name val="ＭＳ Ｐゴシック"/>
      <family val="3"/>
      <charset val="128"/>
    </font>
    <font>
      <sz val="11"/>
      <color theme="1"/>
      <name val="ＭＳ Ｐゴシック"/>
      <family val="3"/>
      <charset val="128"/>
      <scheme val="minor"/>
    </font>
    <font>
      <sz val="18"/>
      <color theme="1"/>
      <name val="ＭＳ Ｐゴシック"/>
      <family val="3"/>
      <charset val="128"/>
    </font>
    <font>
      <sz val="6"/>
      <name val="ＭＳ Ｐゴシック"/>
      <family val="2"/>
      <charset val="128"/>
      <scheme val="minor"/>
    </font>
    <font>
      <sz val="6"/>
      <name val="ＭＳ Ｐゴシック"/>
      <family val="3"/>
      <charset val="128"/>
    </font>
    <font>
      <b/>
      <sz val="11"/>
      <color theme="1"/>
      <name val="ＭＳ Ｐゴシック"/>
      <family val="3"/>
      <charset val="128"/>
      <scheme val="minor"/>
    </font>
    <font>
      <b/>
      <sz val="20"/>
      <color theme="1"/>
      <name val="ＭＳ 明朝"/>
      <family val="1"/>
      <charset val="128"/>
    </font>
    <font>
      <b/>
      <sz val="14"/>
      <color theme="1"/>
      <name val="ＭＳ 明朝"/>
      <family val="1"/>
      <charset val="128"/>
    </font>
    <font>
      <sz val="12"/>
      <color theme="1"/>
      <name val="ＭＳ 明朝"/>
      <family val="1"/>
      <charset val="128"/>
    </font>
    <font>
      <b/>
      <sz val="16"/>
      <color theme="1"/>
      <name val="ＭＳ 明朝"/>
      <family val="1"/>
      <charset val="128"/>
    </font>
    <font>
      <sz val="12"/>
      <color theme="1"/>
      <name val="ＭＳ Ｐゴシック"/>
      <family val="3"/>
      <charset val="128"/>
      <scheme val="minor"/>
    </font>
    <font>
      <sz val="14"/>
      <color theme="1"/>
      <name val="ＭＳ 明朝"/>
      <family val="1"/>
      <charset val="128"/>
    </font>
    <font>
      <b/>
      <sz val="14"/>
      <color theme="1"/>
      <name val="ＭＳ Ｐゴシック"/>
      <family val="3"/>
      <charset val="128"/>
      <scheme val="minor"/>
    </font>
    <font>
      <sz val="11"/>
      <name val="ＭＳ Ｐゴシック"/>
      <family val="3"/>
      <charset val="128"/>
    </font>
    <font>
      <sz val="11"/>
      <name val="ＭＳ Ｐゴシック"/>
      <family val="3"/>
      <charset val="128"/>
      <scheme val="minor"/>
    </font>
    <font>
      <sz val="10"/>
      <color theme="1"/>
      <name val="ＭＳ Ｐゴシック"/>
      <family val="3"/>
      <charset val="128"/>
      <scheme val="minor"/>
    </font>
    <font>
      <sz val="11"/>
      <color theme="1"/>
      <name val="ＭＳ 明朝"/>
      <family val="1"/>
      <charset val="128"/>
    </font>
    <font>
      <sz val="14"/>
      <color theme="1"/>
      <name val="ＭＳ Ｐゴシック"/>
      <family val="3"/>
      <charset val="128"/>
      <scheme val="minor"/>
    </font>
    <font>
      <sz val="12"/>
      <name val="ＭＳ Ｐゴシック"/>
      <family val="3"/>
      <charset val="128"/>
    </font>
    <font>
      <sz val="14"/>
      <name val="ＭＳ Ｐゴシック"/>
      <family val="3"/>
      <charset val="128"/>
    </font>
    <font>
      <sz val="14"/>
      <color theme="1"/>
      <name val="ＭＳ Ｐ明朝"/>
      <family val="1"/>
      <charset val="128"/>
    </font>
    <font>
      <sz val="16"/>
      <color theme="1"/>
      <name val="ＭＳ Ｐゴシック"/>
      <family val="3"/>
      <charset val="128"/>
      <scheme val="minor"/>
    </font>
    <font>
      <sz val="10.5"/>
      <color theme="1"/>
      <name val="ＭＳ Ｐゴシック"/>
      <family val="3"/>
      <charset val="128"/>
      <scheme val="minor"/>
    </font>
    <font>
      <b/>
      <sz val="18"/>
      <color theme="1"/>
      <name val="ＭＳ Ｐゴシック"/>
      <family val="3"/>
      <charset val="128"/>
      <scheme val="minor"/>
    </font>
    <font>
      <b/>
      <sz val="16"/>
      <color theme="1"/>
      <name val="ＭＳ Ｐゴシック"/>
      <family val="3"/>
      <charset val="128"/>
      <scheme val="minor"/>
    </font>
    <font>
      <sz val="9"/>
      <color theme="1"/>
      <name val="ＭＳ Ｐゴシック"/>
      <family val="3"/>
      <charset val="128"/>
      <scheme val="minor"/>
    </font>
    <font>
      <b/>
      <sz val="12"/>
      <color theme="1"/>
      <name val="ＭＳ ゴシック"/>
      <family val="3"/>
      <charset val="128"/>
    </font>
    <font>
      <b/>
      <sz val="9"/>
      <color rgb="FFFF0000"/>
      <name val="ＭＳ Ｐゴシック"/>
      <family val="3"/>
      <charset val="128"/>
      <scheme val="minor"/>
    </font>
    <font>
      <b/>
      <sz val="10"/>
      <color rgb="FFFF0000"/>
      <name val="ＭＳ Ｐゴシック"/>
      <family val="3"/>
      <charset val="128"/>
      <scheme val="minor"/>
    </font>
    <font>
      <sz val="18"/>
      <color theme="1"/>
      <name val="ＭＳ Ｐ明朝"/>
      <family val="1"/>
      <charset val="128"/>
    </font>
    <font>
      <b/>
      <sz val="9"/>
      <color rgb="FFFF0000"/>
      <name val="ＭＳ Ｐゴシック"/>
      <family val="3"/>
      <charset val="128"/>
    </font>
    <font>
      <sz val="9"/>
      <color indexed="81"/>
      <name val="ＭＳ Ｐゴシック"/>
      <family val="3"/>
      <charset val="128"/>
    </font>
    <font>
      <b/>
      <sz val="9"/>
      <color indexed="81"/>
      <name val="ＭＳ Ｐゴシック"/>
      <family val="3"/>
      <charset val="128"/>
    </font>
    <font>
      <b/>
      <sz val="12"/>
      <color theme="1"/>
      <name val="ＭＳ Ｐゴシック"/>
      <family val="3"/>
      <charset val="128"/>
      <scheme val="minor"/>
    </font>
    <font>
      <sz val="12"/>
      <color theme="1"/>
      <name val="ＭＳ Ｐゴシック"/>
      <family val="3"/>
      <charset val="128"/>
    </font>
  </fonts>
  <fills count="7">
    <fill>
      <patternFill patternType="none"/>
    </fill>
    <fill>
      <patternFill patternType="gray125"/>
    </fill>
    <fill>
      <patternFill patternType="solid">
        <fgColor theme="8" tint="0.79998168889431442"/>
        <bgColor indexed="64"/>
      </patternFill>
    </fill>
    <fill>
      <patternFill patternType="solid">
        <fgColor rgb="FFFFFF66"/>
        <bgColor indexed="64"/>
      </patternFill>
    </fill>
    <fill>
      <patternFill patternType="solid">
        <fgColor theme="0"/>
        <bgColor indexed="64"/>
      </patternFill>
    </fill>
    <fill>
      <patternFill patternType="solid">
        <fgColor rgb="FF00B0F0"/>
        <bgColor indexed="64"/>
      </patternFill>
    </fill>
    <fill>
      <patternFill patternType="solid">
        <fgColor rgb="FFCCFFCC"/>
        <bgColor indexed="64"/>
      </patternFill>
    </fill>
  </fills>
  <borders count="56">
    <border>
      <left/>
      <right/>
      <top/>
      <bottom/>
      <diagonal/>
    </border>
    <border>
      <left style="double">
        <color indexed="64"/>
      </left>
      <right/>
      <top style="double">
        <color indexed="64"/>
      </top>
      <bottom/>
      <diagonal/>
    </border>
    <border>
      <left/>
      <right/>
      <top style="double">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top/>
      <bottom style="hair">
        <color theme="1"/>
      </bottom>
      <diagonal/>
    </border>
    <border>
      <left/>
      <right/>
      <top/>
      <bottom style="hair">
        <color indexed="64"/>
      </bottom>
      <diagonal/>
    </border>
    <border>
      <left/>
      <right style="medium">
        <color indexed="64"/>
      </right>
      <top/>
      <bottom style="hair">
        <color indexed="64"/>
      </bottom>
      <diagonal/>
    </border>
    <border>
      <left/>
      <right style="medium">
        <color indexed="64"/>
      </right>
      <top/>
      <bottom/>
      <diagonal/>
    </border>
    <border>
      <left style="thin">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top style="double">
        <color indexed="64"/>
      </top>
      <bottom style="thin">
        <color indexed="64"/>
      </bottom>
      <diagonal/>
    </border>
    <border>
      <left style="thin">
        <color indexed="64"/>
      </left>
      <right/>
      <top style="thin">
        <color indexed="64"/>
      </top>
      <bottom style="double">
        <color indexed="64"/>
      </bottom>
      <diagonal/>
    </border>
    <border>
      <left/>
      <right style="double">
        <color indexed="64"/>
      </right>
      <top style="thin">
        <color indexed="64"/>
      </top>
      <bottom style="thin">
        <color indexed="64"/>
      </bottom>
      <diagonal/>
    </border>
    <border>
      <left/>
      <right style="double">
        <color indexed="64"/>
      </right>
      <top style="thin">
        <color indexed="64"/>
      </top>
      <bottom style="double">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8">
    <xf numFmtId="0" fontId="0" fillId="0" borderId="0">
      <alignment vertical="center"/>
    </xf>
    <xf numFmtId="0" fontId="1" fillId="0" borderId="0">
      <alignment vertical="center"/>
    </xf>
    <xf numFmtId="38" fontId="1" fillId="0" borderId="0" applyFont="0" applyFill="0" applyBorder="0" applyAlignment="0" applyProtection="0">
      <alignment vertical="center"/>
    </xf>
    <xf numFmtId="38" fontId="13" fillId="0" borderId="0" applyFont="0" applyFill="0" applyBorder="0" applyAlignment="0" applyProtection="0"/>
    <xf numFmtId="6" fontId="13" fillId="0" borderId="0" applyFont="0" applyFill="0" applyBorder="0" applyAlignment="0" applyProtection="0">
      <alignment vertical="center"/>
    </xf>
    <xf numFmtId="0" fontId="13" fillId="0" borderId="0"/>
    <xf numFmtId="0" fontId="13" fillId="0" borderId="0">
      <alignment vertical="center"/>
    </xf>
    <xf numFmtId="0" fontId="13" fillId="0" borderId="0"/>
  </cellStyleXfs>
  <cellXfs count="184">
    <xf numFmtId="0" fontId="0" fillId="0" borderId="0" xfId="0">
      <alignment vertical="center"/>
    </xf>
    <xf numFmtId="0" fontId="1" fillId="0" borderId="0" xfId="1">
      <alignment vertical="center"/>
    </xf>
    <xf numFmtId="0" fontId="5" fillId="0" borderId="3" xfId="1" applyFont="1" applyBorder="1" applyAlignment="1">
      <alignment horizontal="center" vertical="center"/>
    </xf>
    <xf numFmtId="0" fontId="1" fillId="0" borderId="6"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4" xfId="1" applyFont="1" applyBorder="1" applyAlignment="1">
      <alignment horizontal="center" vertical="center"/>
    </xf>
    <xf numFmtId="0" fontId="1" fillId="0" borderId="15" xfId="1" applyFont="1" applyBorder="1" applyAlignment="1">
      <alignment horizontal="center" vertical="center"/>
    </xf>
    <xf numFmtId="0" fontId="1" fillId="0" borderId="15" xfId="1" applyFont="1" applyFill="1" applyBorder="1" applyAlignment="1">
      <alignment horizontal="center" vertical="center"/>
    </xf>
    <xf numFmtId="0" fontId="9" fillId="0" borderId="15" xfId="1" applyFont="1" applyFill="1" applyBorder="1" applyAlignment="1">
      <alignment horizontal="center" vertical="center"/>
    </xf>
    <xf numFmtId="0" fontId="10" fillId="0" borderId="15" xfId="1" applyFont="1" applyFill="1" applyBorder="1" applyAlignment="1">
      <alignment horizontal="center" vertical="center"/>
    </xf>
    <xf numFmtId="0" fontId="8" fillId="0" borderId="15" xfId="1" applyFont="1" applyFill="1" applyBorder="1" applyAlignment="1">
      <alignment horizontal="center" vertical="center" wrapText="1"/>
    </xf>
    <xf numFmtId="0" fontId="8" fillId="0" borderId="15" xfId="1" applyFont="1" applyFill="1" applyBorder="1" applyAlignment="1">
      <alignment horizontal="center" vertical="center"/>
    </xf>
    <xf numFmtId="0" fontId="1" fillId="0" borderId="0" xfId="1" applyBorder="1">
      <alignment vertical="center"/>
    </xf>
    <xf numFmtId="0" fontId="10" fillId="0" borderId="18" xfId="1" applyFont="1" applyBorder="1" applyAlignment="1">
      <alignment horizontal="center" vertical="center"/>
    </xf>
    <xf numFmtId="177" fontId="12" fillId="0" borderId="18" xfId="1" applyNumberFormat="1" applyFont="1" applyBorder="1" applyAlignment="1">
      <alignment vertical="center"/>
    </xf>
    <xf numFmtId="20" fontId="1" fillId="0" borderId="17" xfId="1" applyNumberFormat="1" applyFont="1" applyFill="1" applyBorder="1" applyAlignment="1">
      <alignment horizontal="center" vertical="center"/>
    </xf>
    <xf numFmtId="179" fontId="1" fillId="4" borderId="22" xfId="1" applyNumberFormat="1" applyFont="1" applyFill="1" applyBorder="1" applyAlignment="1">
      <alignment horizontal="center" vertical="center"/>
    </xf>
    <xf numFmtId="0" fontId="14" fillId="5" borderId="11" xfId="1" applyFont="1" applyFill="1" applyBorder="1" applyAlignment="1">
      <alignment horizontal="center" vertical="center"/>
    </xf>
    <xf numFmtId="0" fontId="10" fillId="0" borderId="23" xfId="1" applyFont="1" applyBorder="1" applyAlignment="1">
      <alignment vertical="center"/>
    </xf>
    <xf numFmtId="0" fontId="10" fillId="0" borderId="30" xfId="1" applyFont="1" applyBorder="1">
      <alignment vertical="center"/>
    </xf>
    <xf numFmtId="0" fontId="15" fillId="0" borderId="30" xfId="1" applyFont="1" applyBorder="1" applyAlignment="1">
      <alignment horizontal="left"/>
    </xf>
    <xf numFmtId="0" fontId="15" fillId="0" borderId="30" xfId="1" applyFont="1" applyBorder="1" applyAlignment="1">
      <alignment horizontal="center"/>
    </xf>
    <xf numFmtId="0" fontId="10" fillId="0" borderId="31" xfId="1" applyFont="1" applyBorder="1">
      <alignment vertical="center"/>
    </xf>
    <xf numFmtId="0" fontId="16" fillId="0" borderId="0" xfId="1" applyFont="1">
      <alignment vertical="center"/>
    </xf>
    <xf numFmtId="0" fontId="0" fillId="0" borderId="0" xfId="0" applyAlignment="1">
      <alignment horizontal="left" vertical="center"/>
    </xf>
    <xf numFmtId="38" fontId="17" fillId="2" borderId="33" xfId="2" applyFont="1" applyFill="1" applyBorder="1" applyAlignment="1"/>
    <xf numFmtId="0" fontId="10" fillId="0" borderId="0" xfId="1" applyFont="1" applyBorder="1" applyAlignment="1">
      <alignment horizontal="center"/>
    </xf>
    <xf numFmtId="179" fontId="17" fillId="2" borderId="33" xfId="1" applyNumberFormat="1" applyFont="1" applyFill="1" applyBorder="1" applyAlignment="1">
      <alignment horizontal="center"/>
    </xf>
    <xf numFmtId="0" fontId="10" fillId="0" borderId="0" xfId="1" applyFont="1" applyBorder="1">
      <alignment vertical="center"/>
    </xf>
    <xf numFmtId="0" fontId="17" fillId="0" borderId="0" xfId="1" applyFont="1" applyBorder="1" applyAlignment="1">
      <alignment horizontal="right" vertical="center" indent="3"/>
    </xf>
    <xf numFmtId="0" fontId="10" fillId="0" borderId="36" xfId="1" applyFont="1" applyBorder="1" applyAlignment="1">
      <alignment horizontal="right" vertical="center" indent="3"/>
    </xf>
    <xf numFmtId="0" fontId="13" fillId="0" borderId="0" xfId="0" applyFont="1" applyBorder="1">
      <alignment vertical="center"/>
    </xf>
    <xf numFmtId="0" fontId="18" fillId="0" borderId="0" xfId="0" applyFont="1" applyBorder="1">
      <alignment vertical="center"/>
    </xf>
    <xf numFmtId="0" fontId="19" fillId="0" borderId="0" xfId="0" applyFont="1" applyBorder="1" applyAlignment="1">
      <alignment horizontal="right" vertical="center" indent="3"/>
    </xf>
    <xf numFmtId="0" fontId="18" fillId="0" borderId="34" xfId="0" applyFont="1" applyBorder="1">
      <alignment vertical="center"/>
    </xf>
    <xf numFmtId="0" fontId="1" fillId="0" borderId="11" xfId="1" applyBorder="1" applyAlignment="1">
      <alignment horizontal="center" vertical="center"/>
    </xf>
    <xf numFmtId="10" fontId="1" fillId="0" borderId="11" xfId="1" applyNumberFormat="1" applyBorder="1">
      <alignment vertical="center"/>
    </xf>
    <xf numFmtId="0" fontId="1" fillId="0" borderId="0" xfId="1" applyFont="1" applyBorder="1" applyAlignment="1">
      <alignment horizontal="left" shrinkToFit="1"/>
    </xf>
    <xf numFmtId="0" fontId="20" fillId="2" borderId="33" xfId="1" applyFont="1" applyFill="1" applyBorder="1" applyAlignment="1">
      <alignment horizontal="center"/>
    </xf>
    <xf numFmtId="0" fontId="15" fillId="0" borderId="0" xfId="1" applyFont="1" applyBorder="1" applyAlignment="1">
      <alignment horizontal="left"/>
    </xf>
    <xf numFmtId="0" fontId="15" fillId="0" borderId="0" xfId="1" applyFont="1" applyBorder="1" applyAlignment="1">
      <alignment horizontal="right"/>
    </xf>
    <xf numFmtId="0" fontId="17" fillId="2" borderId="33" xfId="1" applyFont="1" applyFill="1" applyBorder="1" applyAlignment="1">
      <alignment horizontal="center"/>
    </xf>
    <xf numFmtId="0" fontId="10" fillId="0" borderId="17" xfId="1" applyFont="1" applyBorder="1">
      <alignment vertical="center"/>
    </xf>
    <xf numFmtId="0" fontId="10" fillId="0" borderId="18" xfId="1" applyFont="1" applyBorder="1">
      <alignment vertical="center"/>
    </xf>
    <xf numFmtId="0" fontId="17" fillId="0" borderId="18" xfId="1" applyFont="1" applyBorder="1" applyAlignment="1">
      <alignment horizontal="right" vertical="center" indent="3"/>
    </xf>
    <xf numFmtId="0" fontId="10" fillId="0" borderId="20" xfId="1" applyFont="1" applyBorder="1" applyAlignment="1">
      <alignment horizontal="right" vertical="center" indent="3"/>
    </xf>
    <xf numFmtId="0" fontId="10" fillId="0" borderId="37" xfId="1" applyFont="1" applyBorder="1" applyAlignment="1"/>
    <xf numFmtId="0" fontId="10" fillId="0" borderId="0" xfId="1" applyFont="1" applyBorder="1" applyAlignment="1"/>
    <xf numFmtId="0" fontId="15" fillId="0" borderId="0" xfId="1" applyFont="1" applyBorder="1" applyAlignment="1">
      <alignment horizontal="center"/>
    </xf>
    <xf numFmtId="0" fontId="15" fillId="0" borderId="18" xfId="1" applyFont="1" applyBorder="1" applyAlignment="1">
      <alignment horizontal="center"/>
    </xf>
    <xf numFmtId="10" fontId="21" fillId="0" borderId="18" xfId="1" applyNumberFormat="1" applyFont="1" applyFill="1" applyBorder="1" applyAlignment="1">
      <alignment horizontal="center"/>
    </xf>
    <xf numFmtId="0" fontId="10" fillId="0" borderId="37" xfId="1" applyFont="1" applyBorder="1">
      <alignment vertical="center"/>
    </xf>
    <xf numFmtId="0" fontId="1" fillId="0" borderId="0" xfId="1" applyAlignment="1"/>
    <xf numFmtId="0" fontId="10" fillId="0" borderId="40" xfId="1" applyFont="1" applyBorder="1">
      <alignment vertical="center"/>
    </xf>
    <xf numFmtId="0" fontId="10" fillId="0" borderId="15" xfId="1" applyFont="1" applyBorder="1">
      <alignment vertical="center"/>
    </xf>
    <xf numFmtId="0" fontId="10" fillId="0" borderId="41" xfId="1" applyFont="1" applyBorder="1">
      <alignment vertical="center"/>
    </xf>
    <xf numFmtId="0" fontId="1" fillId="0" borderId="0" xfId="1" applyBorder="1" applyAlignment="1"/>
    <xf numFmtId="0" fontId="1" fillId="0" borderId="0" xfId="1" applyFont="1" applyBorder="1" applyAlignment="1"/>
    <xf numFmtId="0" fontId="10" fillId="0" borderId="36" xfId="1" applyFont="1" applyBorder="1">
      <alignment vertical="center"/>
    </xf>
    <xf numFmtId="0" fontId="22" fillId="0" borderId="0" xfId="1" applyFont="1" applyBorder="1" applyAlignment="1">
      <alignment vertical="center"/>
    </xf>
    <xf numFmtId="0" fontId="10" fillId="0" borderId="0" xfId="1" applyFont="1" applyBorder="1" applyAlignment="1">
      <alignment vertical="center"/>
    </xf>
    <xf numFmtId="0" fontId="1" fillId="0" borderId="0" xfId="1" applyFont="1" applyBorder="1">
      <alignment vertical="center"/>
    </xf>
    <xf numFmtId="0" fontId="1" fillId="0" borderId="0" xfId="1" applyFont="1" applyBorder="1" applyAlignment="1">
      <alignment vertical="center"/>
    </xf>
    <xf numFmtId="0" fontId="1" fillId="0" borderId="36" xfId="1" applyFont="1" applyBorder="1">
      <alignment vertical="center"/>
    </xf>
    <xf numFmtId="0" fontId="1" fillId="0" borderId="45" xfId="1" applyFont="1" applyBorder="1">
      <alignment vertical="center"/>
    </xf>
    <xf numFmtId="0" fontId="1" fillId="0" borderId="46" xfId="1" applyFont="1" applyBorder="1">
      <alignment vertical="center"/>
    </xf>
    <xf numFmtId="0" fontId="1" fillId="0" borderId="0" xfId="1" applyFont="1" applyBorder="1" applyAlignment="1">
      <alignment horizontal="right"/>
    </xf>
    <xf numFmtId="38" fontId="17" fillId="0" borderId="0" xfId="2" applyFont="1" applyBorder="1" applyAlignment="1">
      <alignment horizontal="left" indent="3"/>
    </xf>
    <xf numFmtId="0" fontId="17" fillId="0" borderId="36" xfId="1" applyFont="1" applyBorder="1" applyAlignment="1">
      <alignment horizontal="left" indent="3"/>
    </xf>
    <xf numFmtId="10" fontId="17" fillId="0" borderId="0" xfId="1" applyNumberFormat="1" applyFont="1" applyBorder="1" applyAlignment="1">
      <alignment horizontal="center"/>
    </xf>
    <xf numFmtId="0" fontId="1" fillId="0" borderId="0" xfId="1" applyAlignment="1">
      <alignment horizontal="right" vertical="center"/>
    </xf>
    <xf numFmtId="0" fontId="17" fillId="0" borderId="0" xfId="1" applyFont="1" applyBorder="1" applyAlignment="1">
      <alignment horizontal="left" indent="3"/>
    </xf>
    <xf numFmtId="0" fontId="1" fillId="0" borderId="48" xfId="1" applyFont="1" applyBorder="1">
      <alignment vertical="center"/>
    </xf>
    <xf numFmtId="0" fontId="1" fillId="0" borderId="48" xfId="1" applyFont="1" applyBorder="1" applyAlignment="1"/>
    <xf numFmtId="38" fontId="17" fillId="0" borderId="48" xfId="2" applyFont="1" applyBorder="1" applyAlignment="1">
      <alignment horizontal="left" indent="3"/>
    </xf>
    <xf numFmtId="0" fontId="1" fillId="0" borderId="49" xfId="1" applyFont="1" applyBorder="1" applyAlignment="1">
      <alignment horizontal="left" indent="3"/>
    </xf>
    <xf numFmtId="0" fontId="1" fillId="0" borderId="36" xfId="1" applyFont="1" applyBorder="1" applyAlignment="1">
      <alignment horizontal="left" indent="3"/>
    </xf>
    <xf numFmtId="38" fontId="12" fillId="0" borderId="0" xfId="2" applyFont="1" applyBorder="1" applyAlignment="1">
      <alignment horizontal="left" indent="3"/>
    </xf>
    <xf numFmtId="0" fontId="5" fillId="0" borderId="36" xfId="1" applyFont="1" applyBorder="1" applyAlignment="1">
      <alignment horizontal="left" indent="3"/>
    </xf>
    <xf numFmtId="10" fontId="24" fillId="0" borderId="0" xfId="1" applyNumberFormat="1" applyFont="1" applyBorder="1" applyAlignment="1">
      <alignment horizontal="center"/>
    </xf>
    <xf numFmtId="0" fontId="1" fillId="0" borderId="15" xfId="1" applyFont="1" applyBorder="1">
      <alignment vertical="center"/>
    </xf>
    <xf numFmtId="0" fontId="1" fillId="0" borderId="41" xfId="1" applyFont="1" applyBorder="1">
      <alignment vertical="center"/>
    </xf>
    <xf numFmtId="0" fontId="1" fillId="0" borderId="11" xfId="1" applyBorder="1" applyAlignment="1">
      <alignment horizontal="center" vertical="center"/>
    </xf>
    <xf numFmtId="38" fontId="1" fillId="0" borderId="25" xfId="2" applyFont="1" applyBorder="1">
      <alignment vertical="center"/>
    </xf>
    <xf numFmtId="0" fontId="2" fillId="0" borderId="0" xfId="1" applyFont="1" applyAlignment="1">
      <alignment vertical="center"/>
    </xf>
    <xf numFmtId="0" fontId="2" fillId="0" borderId="0" xfId="1" applyFont="1" applyBorder="1" applyAlignment="1">
      <alignment vertical="center"/>
    </xf>
    <xf numFmtId="0" fontId="26" fillId="3" borderId="7" xfId="1" applyFont="1" applyFill="1" applyBorder="1" applyAlignment="1">
      <alignment horizontal="center" vertical="center" wrapText="1" shrinkToFit="1"/>
    </xf>
    <xf numFmtId="0" fontId="1" fillId="0" borderId="11" xfId="1" applyFont="1" applyBorder="1" applyAlignment="1">
      <alignment horizontal="center" vertical="center"/>
    </xf>
    <xf numFmtId="0" fontId="10" fillId="2" borderId="22" xfId="1" applyFont="1" applyFill="1" applyBorder="1" applyAlignment="1">
      <alignment vertical="center"/>
    </xf>
    <xf numFmtId="0" fontId="17" fillId="0" borderId="25" xfId="1" applyFont="1" applyFill="1" applyBorder="1" applyAlignment="1">
      <alignment vertical="center"/>
    </xf>
    <xf numFmtId="0" fontId="17" fillId="0" borderId="27" xfId="1" applyFont="1" applyFill="1" applyBorder="1" applyAlignment="1">
      <alignment horizontal="center" vertical="center"/>
    </xf>
    <xf numFmtId="0" fontId="27" fillId="0" borderId="36" xfId="1" applyFont="1" applyBorder="1">
      <alignment vertical="center"/>
    </xf>
    <xf numFmtId="20" fontId="11" fillId="2" borderId="22" xfId="1" applyNumberFormat="1" applyFont="1" applyFill="1" applyBorder="1" applyAlignment="1">
      <alignment horizontal="center" vertical="center"/>
    </xf>
    <xf numFmtId="0" fontId="1" fillId="6" borderId="50" xfId="1" applyFont="1" applyFill="1" applyBorder="1" applyAlignment="1">
      <alignment horizontal="center" vertical="center"/>
    </xf>
    <xf numFmtId="0" fontId="27" fillId="0" borderId="0" xfId="1" applyFont="1" applyBorder="1" applyAlignment="1"/>
    <xf numFmtId="0" fontId="27" fillId="0" borderId="0" xfId="1" applyFont="1" applyBorder="1" applyAlignment="1">
      <alignment vertical="center"/>
    </xf>
    <xf numFmtId="0" fontId="12" fillId="2" borderId="33" xfId="1" applyFont="1" applyFill="1" applyBorder="1" applyAlignment="1">
      <alignment horizontal="center"/>
    </xf>
    <xf numFmtId="0" fontId="28" fillId="0" borderId="0" xfId="1" applyFont="1">
      <alignment vertical="center"/>
    </xf>
    <xf numFmtId="0" fontId="27" fillId="0" borderId="0" xfId="1" applyFont="1" applyAlignment="1">
      <alignment vertical="top"/>
    </xf>
    <xf numFmtId="0" fontId="29" fillId="0" borderId="0" xfId="1" applyFont="1" applyAlignment="1">
      <alignment vertical="center"/>
    </xf>
    <xf numFmtId="0" fontId="5" fillId="0" borderId="0" xfId="1" applyFont="1">
      <alignment vertical="center"/>
    </xf>
    <xf numFmtId="0" fontId="33" fillId="0" borderId="0" xfId="1" applyFont="1" applyAlignment="1">
      <alignment horizontal="right" vertical="center"/>
    </xf>
    <xf numFmtId="0" fontId="29" fillId="0" borderId="0" xfId="1" applyFont="1" applyAlignment="1">
      <alignment horizontal="center" vertical="center"/>
    </xf>
    <xf numFmtId="0" fontId="29" fillId="0" borderId="0" xfId="1" applyFont="1" applyAlignment="1">
      <alignment horizontal="center" vertical="center"/>
    </xf>
    <xf numFmtId="0" fontId="30" fillId="0" borderId="48" xfId="1" applyFont="1" applyBorder="1" applyAlignment="1">
      <alignment horizontal="right" vertical="center" shrinkToFit="1"/>
    </xf>
    <xf numFmtId="0" fontId="1" fillId="0" borderId="1" xfId="1" applyFont="1" applyBorder="1" applyAlignment="1">
      <alignment horizontal="center" vertical="center"/>
    </xf>
    <xf numFmtId="0" fontId="1" fillId="0" borderId="2" xfId="1" applyFont="1" applyBorder="1" applyAlignment="1">
      <alignment horizontal="center" vertical="center"/>
    </xf>
    <xf numFmtId="0" fontId="1" fillId="0" borderId="8" xfId="1" applyFont="1" applyBorder="1" applyAlignment="1">
      <alignment horizontal="center" vertical="center"/>
    </xf>
    <xf numFmtId="0" fontId="1" fillId="0" borderId="9"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8" fillId="2" borderId="10" xfId="1" applyFont="1" applyFill="1" applyBorder="1" applyAlignment="1">
      <alignment horizontal="center" vertical="center" wrapText="1" shrinkToFit="1"/>
    </xf>
    <xf numFmtId="0" fontId="8" fillId="2" borderId="14" xfId="1" applyFont="1" applyFill="1" applyBorder="1" applyAlignment="1">
      <alignment horizontal="center" vertical="center" shrinkToFit="1"/>
    </xf>
    <xf numFmtId="0" fontId="7" fillId="3" borderId="27" xfId="1" applyFont="1" applyFill="1" applyBorder="1" applyAlignment="1">
      <alignment horizontal="center" vertical="center"/>
    </xf>
    <xf numFmtId="0" fontId="7" fillId="3" borderId="52" xfId="1" applyFont="1" applyFill="1" applyBorder="1" applyAlignment="1">
      <alignment horizontal="center" vertical="center"/>
    </xf>
    <xf numFmtId="0" fontId="1" fillId="6" borderId="51" xfId="1" applyFont="1" applyFill="1" applyBorder="1" applyAlignment="1">
      <alignment horizontal="center" vertical="center"/>
    </xf>
    <xf numFmtId="0" fontId="1" fillId="6" borderId="53" xfId="1" applyFont="1" applyFill="1" applyBorder="1" applyAlignment="1">
      <alignment horizontal="center" vertical="center"/>
    </xf>
    <xf numFmtId="0" fontId="34" fillId="0" borderId="55" xfId="1" applyFont="1" applyBorder="1" applyAlignment="1">
      <alignment horizontal="center" vertical="center"/>
    </xf>
    <xf numFmtId="0" fontId="2" fillId="0" borderId="55" xfId="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0" fontId="8" fillId="2" borderId="11" xfId="1" applyFont="1" applyFill="1" applyBorder="1" applyAlignment="1">
      <alignment horizontal="left" vertical="center" indent="1"/>
    </xf>
    <xf numFmtId="0" fontId="8" fillId="2" borderId="27" xfId="1" applyFont="1" applyFill="1" applyBorder="1" applyAlignment="1">
      <alignment horizontal="left" vertical="center" indent="1"/>
    </xf>
    <xf numFmtId="0" fontId="8" fillId="2" borderId="26" xfId="1" applyFont="1" applyFill="1" applyBorder="1" applyAlignment="1">
      <alignment horizontal="left" vertical="center" indent="1"/>
    </xf>
    <xf numFmtId="0" fontId="1" fillId="0" borderId="24" xfId="1" applyFont="1" applyBorder="1" applyAlignment="1">
      <alignment horizontal="center" vertical="center" wrapText="1"/>
    </xf>
    <xf numFmtId="0" fontId="1" fillId="0" borderId="25" xfId="1" applyFont="1" applyBorder="1" applyAlignment="1">
      <alignment horizontal="center" vertical="center" wrapText="1"/>
    </xf>
    <xf numFmtId="0" fontId="8" fillId="2" borderId="22" xfId="1" applyFont="1" applyFill="1" applyBorder="1" applyAlignment="1">
      <alignment horizontal="left" vertical="center" indent="1"/>
    </xf>
    <xf numFmtId="0" fontId="8" fillId="2" borderId="25" xfId="1" applyFont="1" applyFill="1" applyBorder="1" applyAlignment="1">
      <alignment horizontal="left" vertical="center" indent="1"/>
    </xf>
    <xf numFmtId="178" fontId="12" fillId="0" borderId="19" xfId="1" applyNumberFormat="1" applyFont="1" applyBorder="1" applyAlignment="1">
      <alignment horizontal="center" vertical="center"/>
    </xf>
    <xf numFmtId="178" fontId="12" fillId="0" borderId="54" xfId="1" applyNumberFormat="1" applyFont="1" applyBorder="1" applyAlignment="1">
      <alignment horizontal="center" vertical="center"/>
    </xf>
    <xf numFmtId="181" fontId="11" fillId="3" borderId="22" xfId="1" applyNumberFormat="1" applyFont="1" applyFill="1" applyBorder="1" applyAlignment="1">
      <alignment horizontal="center" vertical="center"/>
    </xf>
    <xf numFmtId="181" fontId="11" fillId="3" borderId="23" xfId="1" applyNumberFormat="1" applyFont="1" applyFill="1" applyBorder="1" applyAlignment="1">
      <alignment horizontal="center" vertical="center"/>
    </xf>
    <xf numFmtId="0" fontId="1" fillId="0" borderId="16" xfId="1" applyFont="1" applyBorder="1" applyAlignment="1">
      <alignment horizontal="center" vertical="center"/>
    </xf>
    <xf numFmtId="0" fontId="1" fillId="0" borderId="10" xfId="1" applyFont="1" applyBorder="1" applyAlignment="1">
      <alignment horizontal="center" vertical="center"/>
    </xf>
    <xf numFmtId="0" fontId="1" fillId="0" borderId="21" xfId="1" applyFont="1" applyBorder="1" applyAlignment="1">
      <alignment horizontal="center" vertical="center"/>
    </xf>
    <xf numFmtId="0" fontId="1" fillId="0" borderId="11" xfId="1" applyFont="1" applyBorder="1" applyAlignment="1">
      <alignment horizontal="center" vertical="center"/>
    </xf>
    <xf numFmtId="176" fontId="8" fillId="2" borderId="17" xfId="1" applyNumberFormat="1" applyFont="1" applyFill="1" applyBorder="1" applyAlignment="1">
      <alignment horizontal="center" vertical="center"/>
    </xf>
    <xf numFmtId="176" fontId="8" fillId="2" borderId="18" xfId="1" applyNumberFormat="1" applyFont="1" applyFill="1" applyBorder="1" applyAlignment="1">
      <alignment horizontal="center" vertical="center"/>
    </xf>
    <xf numFmtId="176" fontId="8" fillId="2" borderId="19" xfId="1" applyNumberFormat="1" applyFont="1" applyFill="1" applyBorder="1" applyAlignment="1">
      <alignment horizontal="center" vertical="center"/>
    </xf>
    <xf numFmtId="0" fontId="8" fillId="2" borderId="23" xfId="1" applyFont="1" applyFill="1" applyBorder="1" applyAlignment="1">
      <alignment horizontal="left" vertical="center" indent="1"/>
    </xf>
    <xf numFmtId="20" fontId="11" fillId="2" borderId="22" xfId="1" applyNumberFormat="1" applyFont="1" applyFill="1" applyBorder="1" applyAlignment="1">
      <alignment horizontal="center" vertical="center"/>
    </xf>
    <xf numFmtId="0" fontId="11" fillId="2" borderId="27" xfId="1" applyFont="1" applyFill="1" applyBorder="1" applyAlignment="1">
      <alignment horizontal="center" vertical="center" wrapText="1"/>
    </xf>
    <xf numFmtId="0" fontId="11" fillId="2" borderId="22" xfId="1" applyFont="1" applyFill="1" applyBorder="1" applyAlignment="1">
      <alignment horizontal="center" vertical="center" wrapText="1"/>
    </xf>
    <xf numFmtId="0" fontId="1" fillId="0" borderId="28" xfId="1" applyFont="1" applyBorder="1" applyAlignment="1">
      <alignment horizontal="center" vertical="center" wrapText="1"/>
    </xf>
    <xf numFmtId="0" fontId="1" fillId="0" borderId="29" xfId="1" applyFont="1" applyBorder="1" applyAlignment="1">
      <alignment horizontal="center" vertical="center"/>
    </xf>
    <xf numFmtId="0" fontId="1" fillId="0" borderId="32" xfId="1" applyFont="1" applyBorder="1" applyAlignment="1">
      <alignment horizontal="center" vertical="center"/>
    </xf>
    <xf numFmtId="0" fontId="1" fillId="0" borderId="38" xfId="1" applyFont="1" applyBorder="1" applyAlignment="1">
      <alignment horizontal="center" vertical="center"/>
    </xf>
    <xf numFmtId="0" fontId="1" fillId="0" borderId="39" xfId="1" applyFont="1" applyBorder="1" applyAlignment="1">
      <alignment horizontal="center" vertical="center"/>
    </xf>
    <xf numFmtId="180" fontId="17" fillId="0" borderId="34" xfId="2" applyNumberFormat="1" applyFont="1" applyBorder="1" applyAlignment="1">
      <alignment horizontal="right" indent="3"/>
    </xf>
    <xf numFmtId="180" fontId="17" fillId="0" borderId="35" xfId="2" applyNumberFormat="1" applyFont="1" applyBorder="1" applyAlignment="1">
      <alignment horizontal="right" indent="3"/>
    </xf>
    <xf numFmtId="180" fontId="17" fillId="0" borderId="0" xfId="2" applyNumberFormat="1" applyFont="1" applyBorder="1" applyAlignment="1">
      <alignment horizontal="right" indent="3"/>
    </xf>
    <xf numFmtId="180" fontId="17" fillId="0" borderId="36" xfId="2" applyNumberFormat="1" applyFont="1" applyBorder="1" applyAlignment="1">
      <alignment horizontal="right" indent="3"/>
    </xf>
    <xf numFmtId="180" fontId="17" fillId="0" borderId="18" xfId="2" applyNumberFormat="1" applyFont="1" applyBorder="1" applyAlignment="1">
      <alignment horizontal="right" indent="3"/>
    </xf>
    <xf numFmtId="180" fontId="17" fillId="0" borderId="20" xfId="2" applyNumberFormat="1" applyFont="1" applyBorder="1" applyAlignment="1">
      <alignment horizontal="right" indent="3"/>
    </xf>
    <xf numFmtId="0" fontId="10" fillId="0" borderId="30" xfId="1" applyFont="1" applyBorder="1" applyAlignment="1">
      <alignment horizontal="right"/>
    </xf>
    <xf numFmtId="180" fontId="17" fillId="0" borderId="30" xfId="2" applyNumberFormat="1" applyFont="1" applyBorder="1" applyAlignment="1">
      <alignment horizontal="right" indent="3"/>
    </xf>
    <xf numFmtId="180" fontId="17" fillId="0" borderId="31" xfId="2" applyNumberFormat="1" applyFont="1" applyBorder="1" applyAlignment="1">
      <alignment horizontal="right" indent="3"/>
    </xf>
    <xf numFmtId="0" fontId="28" fillId="0" borderId="42" xfId="1" applyFont="1" applyFill="1" applyBorder="1" applyAlignment="1">
      <alignment horizontal="right" vertical="center"/>
    </xf>
    <xf numFmtId="0" fontId="10" fillId="2" borderId="22" xfId="1" applyFont="1" applyFill="1" applyBorder="1" applyAlignment="1">
      <alignment horizontal="center" vertical="center"/>
    </xf>
    <xf numFmtId="0" fontId="1" fillId="0" borderId="32" xfId="1" applyFont="1" applyBorder="1" applyAlignment="1">
      <alignment horizontal="center" vertical="center" wrapText="1"/>
    </xf>
    <xf numFmtId="180" fontId="23" fillId="0" borderId="34" xfId="2" applyNumberFormat="1" applyFont="1" applyBorder="1" applyAlignment="1">
      <alignment horizontal="right" indent="3"/>
    </xf>
    <xf numFmtId="180" fontId="23" fillId="0" borderId="35" xfId="2" applyNumberFormat="1" applyFont="1" applyBorder="1" applyAlignment="1">
      <alignment horizontal="right" indent="3"/>
    </xf>
    <xf numFmtId="0" fontId="12" fillId="0" borderId="0" xfId="1" applyFont="1" applyBorder="1" applyAlignment="1">
      <alignment horizontal="right"/>
    </xf>
    <xf numFmtId="180" fontId="23" fillId="0" borderId="18" xfId="2" applyNumberFormat="1" applyFont="1" applyBorder="1" applyAlignment="1">
      <alignment horizontal="right" indent="3"/>
    </xf>
    <xf numFmtId="180" fontId="23" fillId="0" borderId="20" xfId="2" applyNumberFormat="1" applyFont="1" applyBorder="1" applyAlignment="1">
      <alignment horizontal="right" indent="3"/>
    </xf>
    <xf numFmtId="0" fontId="1" fillId="0" borderId="43" xfId="1" applyFont="1" applyBorder="1" applyAlignment="1">
      <alignment horizontal="center" vertical="center" wrapText="1"/>
    </xf>
    <xf numFmtId="0" fontId="1" fillId="0" borderId="44" xfId="1" applyFont="1" applyBorder="1" applyAlignment="1">
      <alignment horizontal="center" vertical="center"/>
    </xf>
    <xf numFmtId="0" fontId="1" fillId="0" borderId="47" xfId="1" applyFont="1" applyBorder="1" applyAlignment="1">
      <alignment horizontal="center" vertical="center"/>
    </xf>
    <xf numFmtId="0" fontId="1" fillId="0" borderId="43" xfId="1" applyFont="1" applyBorder="1" applyAlignment="1">
      <alignment horizontal="center" vertical="center"/>
    </xf>
    <xf numFmtId="0" fontId="10" fillId="2" borderId="27" xfId="1" applyFont="1" applyFill="1" applyBorder="1" applyAlignment="1">
      <alignment horizontal="center" vertical="center"/>
    </xf>
    <xf numFmtId="0" fontId="10" fillId="2" borderId="25" xfId="1" applyFont="1" applyFill="1" applyBorder="1" applyAlignment="1">
      <alignment horizontal="center" vertical="center"/>
    </xf>
    <xf numFmtId="0" fontId="25" fillId="0" borderId="11" xfId="1" applyFont="1" applyBorder="1" applyAlignment="1">
      <alignment horizontal="left" vertical="center" wrapText="1"/>
    </xf>
    <xf numFmtId="0" fontId="1" fillId="0" borderId="11" xfId="1" applyBorder="1" applyAlignment="1">
      <alignment horizontal="center" vertical="center"/>
    </xf>
    <xf numFmtId="0" fontId="1" fillId="5" borderId="11" xfId="1" applyFill="1" applyBorder="1" applyAlignment="1">
      <alignment horizontal="left" vertical="center"/>
    </xf>
    <xf numFmtId="0" fontId="25" fillId="0" borderId="11" xfId="1" applyFont="1" applyBorder="1" applyAlignment="1">
      <alignment horizontal="center" vertical="center" wrapText="1"/>
    </xf>
    <xf numFmtId="0" fontId="25" fillId="0" borderId="27" xfId="1" applyFont="1" applyBorder="1" applyAlignment="1">
      <alignment horizontal="center" vertical="center" wrapText="1"/>
    </xf>
    <xf numFmtId="0" fontId="25" fillId="0" borderId="25" xfId="1" applyFont="1" applyBorder="1" applyAlignment="1">
      <alignment horizontal="center" vertical="center" wrapText="1"/>
    </xf>
    <xf numFmtId="0" fontId="14" fillId="5" borderId="27" xfId="1" applyFont="1" applyFill="1" applyBorder="1" applyAlignment="1">
      <alignment horizontal="center" vertical="center"/>
    </xf>
    <xf numFmtId="0" fontId="14" fillId="5" borderId="22" xfId="1" applyFont="1" applyFill="1" applyBorder="1" applyAlignment="1">
      <alignment horizontal="center" vertical="center"/>
    </xf>
    <xf numFmtId="0" fontId="14" fillId="5" borderId="25" xfId="1" applyFont="1" applyFill="1" applyBorder="1" applyAlignment="1">
      <alignment horizontal="center" vertical="center"/>
    </xf>
    <xf numFmtId="0" fontId="1" fillId="0" borderId="0" xfId="1" applyAlignment="1">
      <alignment horizontal="left" vertical="center" wrapText="1"/>
    </xf>
  </cellXfs>
  <cellStyles count="8">
    <cellStyle name="桁区切り 2" xfId="2" xr:uid="{00000000-0005-0000-0000-000000000000}"/>
    <cellStyle name="桁区切り 3" xfId="3" xr:uid="{00000000-0005-0000-0000-000001000000}"/>
    <cellStyle name="通貨 2" xfId="4" xr:uid="{00000000-0005-0000-0000-000002000000}"/>
    <cellStyle name="標準" xfId="0" builtinId="0"/>
    <cellStyle name="標準 2" xfId="5" xr:uid="{00000000-0005-0000-0000-000004000000}"/>
    <cellStyle name="標準 2 2" xfId="6" xr:uid="{00000000-0005-0000-0000-000005000000}"/>
    <cellStyle name="標準 3" xfId="1" xr:uid="{00000000-0005-0000-0000-000006000000}"/>
    <cellStyle name="標準 4" xfId="7" xr:uid="{00000000-0005-0000-0000-000007000000}"/>
  </cellStyles>
  <dxfs count="0"/>
  <tableStyles count="0" defaultTableStyle="TableStyleMedium9" defaultPivotStyle="PivotStyleLight16"/>
  <colors>
    <mruColors>
      <color rgb="FFFFFF99"/>
      <color rgb="FFFFFF66"/>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10</xdr:col>
      <xdr:colOff>85726</xdr:colOff>
      <xdr:row>0</xdr:row>
      <xdr:rowOff>57151</xdr:rowOff>
    </xdr:from>
    <xdr:to>
      <xdr:col>16</xdr:col>
      <xdr:colOff>647700</xdr:colOff>
      <xdr:row>5</xdr:row>
      <xdr:rowOff>114301</xdr:rowOff>
    </xdr:to>
    <xdr:sp macro="" textlink="">
      <xdr:nvSpPr>
        <xdr:cNvPr id="3" name="角丸四角形 2">
          <a:extLst>
            <a:ext uri="{FF2B5EF4-FFF2-40B4-BE49-F238E27FC236}">
              <a16:creationId xmlns:a16="http://schemas.microsoft.com/office/drawing/2014/main" id="{00000000-0008-0000-0000-000003000000}"/>
            </a:ext>
          </a:extLst>
        </xdr:cNvPr>
        <xdr:cNvSpPr/>
      </xdr:nvSpPr>
      <xdr:spPr>
        <a:xfrm>
          <a:off x="8848726" y="57151"/>
          <a:ext cx="3476624" cy="1352550"/>
        </a:xfrm>
        <a:prstGeom prst="roundRect">
          <a:avLst/>
        </a:prstGeom>
        <a:solidFill>
          <a:srgbClr val="FFFF66"/>
        </a:solidFill>
        <a:ln w="28575">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a:t>
          </a:r>
          <a:r>
            <a:rPr kumimoji="1" lang="ja-JP" altLang="ja-JP"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印刷</a:t>
          </a: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物</a:t>
          </a:r>
          <a:r>
            <a:rPr kumimoji="1" lang="ja-JP" altLang="ja-JP"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ではなく、</a:t>
          </a:r>
          <a:endParaRPr kumimoji="1" lang="en-US" altLang="ja-JP" sz="1600" b="1">
            <a:solidFill>
              <a:srgbClr val="FF0000"/>
            </a:solidFill>
            <a:effectLst/>
            <a:latin typeface="HGS創英角ﾎﾟｯﾌﾟ体" panose="040B0A00000000000000" pitchFamily="50" charset="-128"/>
            <a:ea typeface="HGS創英角ﾎﾟｯﾌﾟ体" panose="040B0A00000000000000"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　</a:t>
          </a:r>
          <a:r>
            <a:rPr kumimoji="1" lang="ja-JP" altLang="en-US" sz="1600" b="1" u="heavy" baseline="0">
              <a:solidFill>
                <a:srgbClr val="FF0000"/>
              </a:solidFill>
              <a:effectLst/>
              <a:latin typeface="HGS創英角ﾎﾟｯﾌﾟ体" panose="040B0A00000000000000" pitchFamily="50" charset="-128"/>
              <a:ea typeface="HGS創英角ﾎﾟｯﾌﾟ体" panose="040B0A00000000000000" pitchFamily="50" charset="-128"/>
              <a:cs typeface="+mn-cs"/>
            </a:rPr>
            <a:t>電子データ</a:t>
          </a:r>
          <a:r>
            <a:rPr kumimoji="1" lang="ja-JP" altLang="ja-JP" sz="1600" b="1" u="heavy" baseline="0">
              <a:solidFill>
                <a:srgbClr val="FF0000"/>
              </a:solidFill>
              <a:effectLst/>
              <a:latin typeface="HGS創英角ﾎﾟｯﾌﾟ体" panose="040B0A00000000000000" pitchFamily="50" charset="-128"/>
              <a:ea typeface="HGS創英角ﾎﾟｯﾌﾟ体" panose="040B0A00000000000000" pitchFamily="50" charset="-128"/>
              <a:cs typeface="+mn-cs"/>
            </a:rPr>
            <a:t>でお送り下さい</a:t>
          </a:r>
          <a:r>
            <a:rPr kumimoji="1" lang="ja-JP" altLang="en-US" sz="1600" b="1" u="heavy" baseline="0">
              <a:solidFill>
                <a:srgbClr val="FF0000"/>
              </a:solidFill>
              <a:effectLst/>
              <a:latin typeface="HGS創英角ﾎﾟｯﾌﾟ体" panose="040B0A00000000000000" pitchFamily="50" charset="-128"/>
              <a:ea typeface="HGS創英角ﾎﾟｯﾌﾟ体" panose="040B0A00000000000000" pitchFamily="50" charset="-128"/>
              <a:cs typeface="+mn-cs"/>
            </a:rPr>
            <a:t>！</a:t>
          </a:r>
          <a:endParaRPr lang="ja-JP" altLang="ja-JP" sz="1600" b="1" u="heavy" baseline="0">
            <a:solidFill>
              <a:srgbClr val="FF0000"/>
            </a:solidFill>
            <a:effectLst/>
            <a:latin typeface="HGS創英角ﾎﾟｯﾌﾟ体" panose="040B0A00000000000000" pitchFamily="50" charset="-128"/>
            <a:ea typeface="HGS創英角ﾎﾟｯﾌﾟ体" panose="040B0A00000000000000" pitchFamily="50" charset="-128"/>
          </a:endParaRPr>
        </a:p>
        <a:p>
          <a:pPr algn="l"/>
          <a:r>
            <a:rPr kumimoji="1" lang="ja-JP" altLang="en-US" sz="1100">
              <a:latin typeface="HGPｺﾞｼｯｸE" pitchFamily="50" charset="-128"/>
              <a:ea typeface="HGPｺﾞｼｯｸE" pitchFamily="50" charset="-128"/>
            </a:rPr>
            <a:t>　　　　</a:t>
          </a:r>
          <a:endParaRPr kumimoji="1" lang="en-US" altLang="ja-JP" sz="1100">
            <a:latin typeface="HGPｺﾞｼｯｸE" pitchFamily="50" charset="-128"/>
            <a:ea typeface="HGPｺﾞｼｯｸE" pitchFamily="50" charset="-128"/>
          </a:endParaRPr>
        </a:p>
        <a:p>
          <a:pPr algn="l"/>
          <a:r>
            <a:rPr kumimoji="1" lang="ja-JP" altLang="en-US" sz="1100">
              <a:latin typeface="HGPｺﾞｼｯｸE" pitchFamily="50" charset="-128"/>
              <a:ea typeface="HGPｺﾞｼｯｸE" pitchFamily="50" charset="-128"/>
            </a:rPr>
            <a:t>　　　　</a:t>
          </a:r>
          <a:r>
            <a:rPr kumimoji="1" lang="en-US" altLang="ja-JP" sz="1100">
              <a:latin typeface="HGPｺﾞｼｯｸE" pitchFamily="50" charset="-128"/>
              <a:ea typeface="HGPｺﾞｼｯｸE" pitchFamily="50" charset="-128"/>
            </a:rPr>
            <a:t>※1</a:t>
          </a:r>
          <a:r>
            <a:rPr kumimoji="1" lang="ja-JP" altLang="en-US" sz="1100">
              <a:latin typeface="HGPｺﾞｼｯｸE" pitchFamily="50" charset="-128"/>
              <a:ea typeface="HGPｺﾞｼｯｸE" pitchFamily="50" charset="-128"/>
            </a:rPr>
            <a:t>　</a:t>
          </a:r>
          <a:r>
            <a:rPr kumimoji="1" lang="ja-JP" altLang="en-US" sz="1100">
              <a:solidFill>
                <a:srgbClr val="00B0F0"/>
              </a:solidFill>
              <a:latin typeface="HGPｺﾞｼｯｸE" pitchFamily="50" charset="-128"/>
              <a:ea typeface="HGPｺﾞｼｯｸE" pitchFamily="50" charset="-128"/>
            </a:rPr>
            <a:t>水色</a:t>
          </a:r>
          <a:r>
            <a:rPr kumimoji="1" lang="ja-JP" altLang="en-US" sz="1100">
              <a:solidFill>
                <a:sysClr val="windowText" lastClr="000000"/>
              </a:solidFill>
              <a:latin typeface="HGPｺﾞｼｯｸE" pitchFamily="50" charset="-128"/>
              <a:ea typeface="HGPｺﾞｼｯｸE" pitchFamily="50" charset="-128"/>
            </a:rPr>
            <a:t>と</a:t>
          </a:r>
          <a:r>
            <a:rPr kumimoji="1" lang="ja-JP" altLang="en-US" sz="1100">
              <a:solidFill>
                <a:schemeClr val="accent6">
                  <a:lumMod val="75000"/>
                </a:schemeClr>
              </a:solidFill>
              <a:latin typeface="HGPｺﾞｼｯｸE" pitchFamily="50" charset="-128"/>
              <a:ea typeface="HGPｺﾞｼｯｸE" pitchFamily="50" charset="-128"/>
            </a:rPr>
            <a:t>黄色</a:t>
          </a:r>
          <a:r>
            <a:rPr kumimoji="1" lang="ja-JP" altLang="en-US" sz="1100">
              <a:latin typeface="HGPｺﾞｼｯｸE" pitchFamily="50" charset="-128"/>
              <a:ea typeface="HGPｺﾞｼｯｸE" pitchFamily="50" charset="-128"/>
            </a:rPr>
            <a:t>の部分を入力ください。</a:t>
          </a:r>
          <a:endParaRPr kumimoji="1" lang="en-US" altLang="ja-JP" sz="1100">
            <a:latin typeface="HGPｺﾞｼｯｸE" pitchFamily="50" charset="-128"/>
            <a:ea typeface="HGPｺﾞｼｯｸE" pitchFamily="50" charset="-128"/>
          </a:endParaRPr>
        </a:p>
        <a:p>
          <a:pPr algn="l"/>
          <a:r>
            <a:rPr kumimoji="1" lang="ja-JP" altLang="en-US" sz="1100">
              <a:latin typeface="HGPｺﾞｼｯｸE" pitchFamily="50" charset="-128"/>
              <a:ea typeface="HGPｺﾞｼｯｸE" pitchFamily="50" charset="-128"/>
            </a:rPr>
            <a:t>　　　　</a:t>
          </a:r>
          <a:r>
            <a:rPr kumimoji="1" lang="en-US" altLang="ja-JP" sz="1100">
              <a:latin typeface="HGPｺﾞｼｯｸE" pitchFamily="50" charset="-128"/>
              <a:ea typeface="HGPｺﾞｼｯｸE" pitchFamily="50" charset="-128"/>
            </a:rPr>
            <a:t>※2</a:t>
          </a:r>
          <a:r>
            <a:rPr kumimoji="1" lang="ja-JP" altLang="en-US" sz="1100">
              <a:latin typeface="HGPｺﾞｼｯｸE" pitchFamily="50" charset="-128"/>
              <a:ea typeface="HGPｺﾞｼｯｸE" pitchFamily="50" charset="-128"/>
            </a:rPr>
            <a:t>　</a:t>
          </a:r>
          <a:r>
            <a:rPr kumimoji="1" lang="ja-JP" altLang="en-US" sz="1100">
              <a:solidFill>
                <a:schemeClr val="accent6">
                  <a:lumMod val="75000"/>
                </a:schemeClr>
              </a:solidFill>
              <a:latin typeface="HGPｺﾞｼｯｸE" pitchFamily="50" charset="-128"/>
              <a:ea typeface="HGPｺﾞｼｯｸE" pitchFamily="50" charset="-128"/>
            </a:rPr>
            <a:t>黄色</a:t>
          </a:r>
          <a:r>
            <a:rPr kumimoji="1" lang="ja-JP" altLang="en-US" sz="1100">
              <a:latin typeface="HGPｺﾞｼｯｸE" pitchFamily="50" charset="-128"/>
              <a:ea typeface="HGPｺﾞｼｯｸE" pitchFamily="50" charset="-128"/>
            </a:rPr>
            <a:t>は特に忘れずに！　</a:t>
          </a:r>
        </a:p>
      </xdr:txBody>
    </xdr:sp>
    <xdr:clientData/>
  </xdr:twoCellAnchor>
  <xdr:twoCellAnchor>
    <xdr:from>
      <xdr:col>11</xdr:col>
      <xdr:colOff>19050</xdr:colOff>
      <xdr:row>5</xdr:row>
      <xdr:rowOff>200026</xdr:rowOff>
    </xdr:from>
    <xdr:to>
      <xdr:col>16</xdr:col>
      <xdr:colOff>657225</xdr:colOff>
      <xdr:row>8</xdr:row>
      <xdr:rowOff>133350</xdr:rowOff>
    </xdr:to>
    <xdr:sp macro="" textlink="">
      <xdr:nvSpPr>
        <xdr:cNvPr id="5" name="角丸四角形 4">
          <a:extLst>
            <a:ext uri="{FF2B5EF4-FFF2-40B4-BE49-F238E27FC236}">
              <a16:creationId xmlns:a16="http://schemas.microsoft.com/office/drawing/2014/main" id="{00000000-0008-0000-0000-000005000000}"/>
            </a:ext>
          </a:extLst>
        </xdr:cNvPr>
        <xdr:cNvSpPr/>
      </xdr:nvSpPr>
      <xdr:spPr>
        <a:xfrm>
          <a:off x="8877300" y="1495426"/>
          <a:ext cx="3457575" cy="714374"/>
        </a:xfrm>
        <a:prstGeom prst="roundRect">
          <a:avLst/>
        </a:prstGeom>
        <a:solidFill>
          <a:srgbClr val="FFFF66"/>
        </a:solidFill>
        <a:ln w="28575">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●単価・時間の</a:t>
          </a:r>
          <a:r>
            <a:rPr kumimoji="1" lang="ja-JP" altLang="ja-JP"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支給</a:t>
          </a: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の根拠となる</a:t>
          </a:r>
          <a:endParaRPr kumimoji="1" lang="en-US" altLang="ja-JP" sz="1600" b="1">
            <a:solidFill>
              <a:srgbClr val="FF0000"/>
            </a:solidFill>
            <a:effectLst/>
            <a:latin typeface="HGS創英角ﾎﾟｯﾌﾟ体" panose="040B0A00000000000000" pitchFamily="50" charset="-128"/>
            <a:ea typeface="HGS創英角ﾎﾟｯﾌﾟ体" panose="040B0A00000000000000"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600" b="1">
              <a:solidFill>
                <a:srgbClr val="FF0000"/>
              </a:solidFill>
              <a:effectLst/>
              <a:latin typeface="HGS創英角ﾎﾟｯﾌﾟ体" panose="040B0A00000000000000" pitchFamily="50" charset="-128"/>
              <a:ea typeface="HGS創英角ﾎﾟｯﾌﾟ体" panose="040B0A00000000000000" pitchFamily="50" charset="-128"/>
              <a:cs typeface="+mn-cs"/>
            </a:rPr>
            <a:t>　証拠書類をご提出ください。　</a:t>
          </a:r>
          <a:r>
            <a:rPr kumimoji="1" lang="ja-JP" altLang="en-US" sz="1100">
              <a:latin typeface="HGPｺﾞｼｯｸE" pitchFamily="50" charset="-128"/>
              <a:ea typeface="HGPｺﾞｼｯｸE" pitchFamily="50" charset="-128"/>
            </a:rPr>
            <a:t>　</a:t>
          </a:r>
          <a:endParaRPr kumimoji="1" lang="en-US" altLang="ja-JP" sz="1100">
            <a:latin typeface="HGPｺﾞｼｯｸE" pitchFamily="50" charset="-128"/>
            <a:ea typeface="HGPｺﾞｼｯｸE" pitchFamily="50" charset="-128"/>
          </a:endParaRPr>
        </a:p>
        <a:p>
          <a:pPr algn="l"/>
          <a:r>
            <a:rPr kumimoji="1" lang="ja-JP" altLang="en-US" sz="1100">
              <a:latin typeface="HGPｺﾞｼｯｸE" pitchFamily="50" charset="-128"/>
              <a:ea typeface="HGPｺﾞｼｯｸE" pitchFamily="50" charset="-128"/>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andisk\disk\Documents%20and%20Settings\jimu\&#12487;&#12473;&#12463;&#12488;&#12483;&#12503;\&#27096;&#24335;&#38598;&#65288;&#25945;&#21729;&#36865;&#20184;&#28168;&#12415;&#65289;\&#27096;&#24335;&#38598;170801\&#20154;&#20107;&#20418;\12&#12288;&#21220;&#21209;&#26178;&#38291;&#21046;&#24230;\&#21029;&#32025;&#65297;&#12539;&#65298;&#12289;&#21029;&#35352;&#31532;&#65297;&#12539;&#65298;&#12539;&#65301;&#21495;&#27096;&#2433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IMU/Documents/&#8251;Excel&#27083;&#31689;/&#33733;&#37326;&#20181;&#27096;/&#22806;&#22269;&#26053;&#36027;&#35336;&#31639;&#26360;(&#33733;&#37326;&#20181;&#27096;0714&#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6087;&#12487;&#12540;&#12479;/&#35611;&#24107;&#35613;&#37329;&#20869;&#35379;&#26360;&#65288;&#20107;&#21209;&#20966;&#29702;&#29992;H27.3&#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別紙１"/>
      <sheetName val="別紙２"/>
      <sheetName val="別記第１号様式"/>
      <sheetName val="別記第２号様式"/>
      <sheetName val="別記第５号様式"/>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説明"/>
      <sheetName val="5号"/>
      <sheetName val="地域表"/>
      <sheetName val="旅行 (地域の定義　及び 指定都市，甲乙丙地方の区分)"/>
      <sheetName val="リスト"/>
      <sheetName val="教員リスト"/>
    </sheetNames>
    <sheetDataSet>
      <sheetData sheetId="0"/>
      <sheetData sheetId="1"/>
      <sheetData sheetId="2"/>
      <sheetData sheetId="3"/>
      <sheetData sheetId="4">
        <row r="2">
          <cell r="B2" t="str">
            <v>教授</v>
          </cell>
          <cell r="D2" t="str">
            <v>指定</v>
          </cell>
        </row>
        <row r="3">
          <cell r="B3" t="str">
            <v>准教授</v>
          </cell>
          <cell r="D3" t="str">
            <v>甲</v>
          </cell>
        </row>
        <row r="4">
          <cell r="B4" t="str">
            <v>助教</v>
          </cell>
          <cell r="D4" t="str">
            <v>乙</v>
          </cell>
        </row>
        <row r="5">
          <cell r="B5" t="str">
            <v>研究員</v>
          </cell>
          <cell r="D5" t="str">
            <v>丙</v>
          </cell>
        </row>
        <row r="6">
          <cell r="B6" t="str">
            <v>学生</v>
          </cell>
        </row>
      </sheetData>
      <sheetData sheetId="5">
        <row r="1">
          <cell r="A1" t="str">
            <v>数理科学コース</v>
          </cell>
          <cell r="B1" t="str">
            <v>物理学コース</v>
          </cell>
          <cell r="C1" t="str">
            <v>化学コース</v>
          </cell>
          <cell r="D1" t="str">
            <v>生命科学コース</v>
          </cell>
          <cell r="E1" t="str">
            <v>電気電子コース</v>
          </cell>
          <cell r="F1" t="str">
            <v>機械工学コース</v>
          </cell>
          <cell r="G1" t="str">
            <v>ＯＵ・ヘルプロ</v>
          </cell>
          <cell r="H1" t="str">
            <v>大学教育センター・ヘルプロ</v>
          </cell>
          <cell r="I1" t="str">
            <v>大学教育センター・情報</v>
          </cell>
          <cell r="J1" t="str">
            <v>学術情報基盤センター</v>
          </cell>
          <cell r="K1" t="str">
            <v>戦略研究センター</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謝金内訳書"/>
      <sheetName val="前渡起案"/>
      <sheetName val="国内旅費"/>
      <sheetName val="5号"/>
      <sheetName val="地域表"/>
      <sheetName val="旅行 (地域の定義　及び 指定都市，甲乙丙地方の区分)"/>
      <sheetName val="リスト"/>
      <sheetName val="説明"/>
      <sheetName val="Sheet1"/>
    </sheetNames>
    <sheetDataSet>
      <sheetData sheetId="0"/>
      <sheetData sheetId="1"/>
      <sheetData sheetId="2"/>
      <sheetData sheetId="3"/>
      <sheetData sheetId="4"/>
      <sheetData sheetId="5"/>
      <sheetData sheetId="6">
        <row r="2">
          <cell r="D2" t="str">
            <v>指定</v>
          </cell>
        </row>
        <row r="3">
          <cell r="D3" t="str">
            <v>甲</v>
          </cell>
        </row>
        <row r="4">
          <cell r="D4" t="str">
            <v>乙</v>
          </cell>
        </row>
        <row r="5">
          <cell r="D5" t="str">
            <v>丙</v>
          </cell>
        </row>
        <row r="6">
          <cell r="D6" t="str">
            <v>国内甲</v>
          </cell>
        </row>
        <row r="7">
          <cell r="D7" t="str">
            <v>国内乙</v>
          </cell>
        </row>
      </sheetData>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8"/>
  <sheetViews>
    <sheetView showGridLines="0" tabSelected="1" zoomScaleNormal="100" workbookViewId="0">
      <selection activeCell="M18" sqref="M18:Q19"/>
    </sheetView>
  </sheetViews>
  <sheetFormatPr defaultRowHeight="13" x14ac:dyDescent="0.3"/>
  <cols>
    <col min="1" max="2" width="9" style="1"/>
    <col min="3" max="6" width="11.41015625" style="1" customWidth="1"/>
    <col min="7" max="7" width="13.41015625" style="1" customWidth="1"/>
    <col min="8" max="8" width="15.46875" style="1" customWidth="1"/>
    <col min="9" max="9" width="15.703125" style="1" customWidth="1"/>
    <col min="10" max="10" width="12.46875" style="1" customWidth="1"/>
    <col min="11" max="12" width="1.234375" style="1" customWidth="1"/>
    <col min="13" max="13" width="9" style="1"/>
    <col min="14" max="14" width="8.703125" style="1" customWidth="1"/>
    <col min="15" max="15" width="16.87890625" style="1" customWidth="1"/>
    <col min="16" max="16" width="9" style="1"/>
    <col min="17" max="17" width="9.87890625" style="1" customWidth="1"/>
    <col min="18" max="258" width="9" style="1"/>
    <col min="259" max="265" width="11.41015625" style="1" customWidth="1"/>
    <col min="266" max="514" width="9" style="1"/>
    <col min="515" max="521" width="11.41015625" style="1" customWidth="1"/>
    <col min="522" max="770" width="9" style="1"/>
    <col min="771" max="777" width="11.41015625" style="1" customWidth="1"/>
    <col min="778" max="1026" width="9" style="1"/>
    <col min="1027" max="1033" width="11.41015625" style="1" customWidth="1"/>
    <col min="1034" max="1282" width="9" style="1"/>
    <col min="1283" max="1289" width="11.41015625" style="1" customWidth="1"/>
    <col min="1290" max="1538" width="9" style="1"/>
    <col min="1539" max="1545" width="11.41015625" style="1" customWidth="1"/>
    <col min="1546" max="1794" width="9" style="1"/>
    <col min="1795" max="1801" width="11.41015625" style="1" customWidth="1"/>
    <col min="1802" max="2050" width="9" style="1"/>
    <col min="2051" max="2057" width="11.41015625" style="1" customWidth="1"/>
    <col min="2058" max="2306" width="9" style="1"/>
    <col min="2307" max="2313" width="11.41015625" style="1" customWidth="1"/>
    <col min="2314" max="2562" width="9" style="1"/>
    <col min="2563" max="2569" width="11.41015625" style="1" customWidth="1"/>
    <col min="2570" max="2818" width="9" style="1"/>
    <col min="2819" max="2825" width="11.41015625" style="1" customWidth="1"/>
    <col min="2826" max="3074" width="9" style="1"/>
    <col min="3075" max="3081" width="11.41015625" style="1" customWidth="1"/>
    <col min="3082" max="3330" width="9" style="1"/>
    <col min="3331" max="3337" width="11.41015625" style="1" customWidth="1"/>
    <col min="3338" max="3586" width="9" style="1"/>
    <col min="3587" max="3593" width="11.41015625" style="1" customWidth="1"/>
    <col min="3594" max="3842" width="9" style="1"/>
    <col min="3843" max="3849" width="11.41015625" style="1" customWidth="1"/>
    <col min="3850" max="4098" width="9" style="1"/>
    <col min="4099" max="4105" width="11.41015625" style="1" customWidth="1"/>
    <col min="4106" max="4354" width="9" style="1"/>
    <col min="4355" max="4361" width="11.41015625" style="1" customWidth="1"/>
    <col min="4362" max="4610" width="9" style="1"/>
    <col min="4611" max="4617" width="11.41015625" style="1" customWidth="1"/>
    <col min="4618" max="4866" width="9" style="1"/>
    <col min="4867" max="4873" width="11.41015625" style="1" customWidth="1"/>
    <col min="4874" max="5122" width="9" style="1"/>
    <col min="5123" max="5129" width="11.41015625" style="1" customWidth="1"/>
    <col min="5130" max="5378" width="9" style="1"/>
    <col min="5379" max="5385" width="11.41015625" style="1" customWidth="1"/>
    <col min="5386" max="5634" width="9" style="1"/>
    <col min="5635" max="5641" width="11.41015625" style="1" customWidth="1"/>
    <col min="5642" max="5890" width="9" style="1"/>
    <col min="5891" max="5897" width="11.41015625" style="1" customWidth="1"/>
    <col min="5898" max="6146" width="9" style="1"/>
    <col min="6147" max="6153" width="11.41015625" style="1" customWidth="1"/>
    <col min="6154" max="6402" width="9" style="1"/>
    <col min="6403" max="6409" width="11.41015625" style="1" customWidth="1"/>
    <col min="6410" max="6658" width="9" style="1"/>
    <col min="6659" max="6665" width="11.41015625" style="1" customWidth="1"/>
    <col min="6666" max="6914" width="9" style="1"/>
    <col min="6915" max="6921" width="11.41015625" style="1" customWidth="1"/>
    <col min="6922" max="7170" width="9" style="1"/>
    <col min="7171" max="7177" width="11.41015625" style="1" customWidth="1"/>
    <col min="7178" max="7426" width="9" style="1"/>
    <col min="7427" max="7433" width="11.41015625" style="1" customWidth="1"/>
    <col min="7434" max="7682" width="9" style="1"/>
    <col min="7683" max="7689" width="11.41015625" style="1" customWidth="1"/>
    <col min="7690" max="7938" width="9" style="1"/>
    <col min="7939" max="7945" width="11.41015625" style="1" customWidth="1"/>
    <col min="7946" max="8194" width="9" style="1"/>
    <col min="8195" max="8201" width="11.41015625" style="1" customWidth="1"/>
    <col min="8202" max="8450" width="9" style="1"/>
    <col min="8451" max="8457" width="11.41015625" style="1" customWidth="1"/>
    <col min="8458" max="8706" width="9" style="1"/>
    <col min="8707" max="8713" width="11.41015625" style="1" customWidth="1"/>
    <col min="8714" max="8962" width="9" style="1"/>
    <col min="8963" max="8969" width="11.41015625" style="1" customWidth="1"/>
    <col min="8970" max="9218" width="9" style="1"/>
    <col min="9219" max="9225" width="11.41015625" style="1" customWidth="1"/>
    <col min="9226" max="9474" width="9" style="1"/>
    <col min="9475" max="9481" width="11.41015625" style="1" customWidth="1"/>
    <col min="9482" max="9730" width="9" style="1"/>
    <col min="9731" max="9737" width="11.41015625" style="1" customWidth="1"/>
    <col min="9738" max="9986" width="9" style="1"/>
    <col min="9987" max="9993" width="11.41015625" style="1" customWidth="1"/>
    <col min="9994" max="10242" width="9" style="1"/>
    <col min="10243" max="10249" width="11.41015625" style="1" customWidth="1"/>
    <col min="10250" max="10498" width="9" style="1"/>
    <col min="10499" max="10505" width="11.41015625" style="1" customWidth="1"/>
    <col min="10506" max="10754" width="9" style="1"/>
    <col min="10755" max="10761" width="11.41015625" style="1" customWidth="1"/>
    <col min="10762" max="11010" width="9" style="1"/>
    <col min="11011" max="11017" width="11.41015625" style="1" customWidth="1"/>
    <col min="11018" max="11266" width="9" style="1"/>
    <col min="11267" max="11273" width="11.41015625" style="1" customWidth="1"/>
    <col min="11274" max="11522" width="9" style="1"/>
    <col min="11523" max="11529" width="11.41015625" style="1" customWidth="1"/>
    <col min="11530" max="11778" width="9" style="1"/>
    <col min="11779" max="11785" width="11.41015625" style="1" customWidth="1"/>
    <col min="11786" max="12034" width="9" style="1"/>
    <col min="12035" max="12041" width="11.41015625" style="1" customWidth="1"/>
    <col min="12042" max="12290" width="9" style="1"/>
    <col min="12291" max="12297" width="11.41015625" style="1" customWidth="1"/>
    <col min="12298" max="12546" width="9" style="1"/>
    <col min="12547" max="12553" width="11.41015625" style="1" customWidth="1"/>
    <col min="12554" max="12802" width="9" style="1"/>
    <col min="12803" max="12809" width="11.41015625" style="1" customWidth="1"/>
    <col min="12810" max="13058" width="9" style="1"/>
    <col min="13059" max="13065" width="11.41015625" style="1" customWidth="1"/>
    <col min="13066" max="13314" width="9" style="1"/>
    <col min="13315" max="13321" width="11.41015625" style="1" customWidth="1"/>
    <col min="13322" max="13570" width="9" style="1"/>
    <col min="13571" max="13577" width="11.41015625" style="1" customWidth="1"/>
    <col min="13578" max="13826" width="9" style="1"/>
    <col min="13827" max="13833" width="11.41015625" style="1" customWidth="1"/>
    <col min="13834" max="14082" width="9" style="1"/>
    <col min="14083" max="14089" width="11.41015625" style="1" customWidth="1"/>
    <col min="14090" max="14338" width="9" style="1"/>
    <col min="14339" max="14345" width="11.41015625" style="1" customWidth="1"/>
    <col min="14346" max="14594" width="9" style="1"/>
    <col min="14595" max="14601" width="11.41015625" style="1" customWidth="1"/>
    <col min="14602" max="14850" width="9" style="1"/>
    <col min="14851" max="14857" width="11.41015625" style="1" customWidth="1"/>
    <col min="14858" max="15106" width="9" style="1"/>
    <col min="15107" max="15113" width="11.41015625" style="1" customWidth="1"/>
    <col min="15114" max="15362" width="9" style="1"/>
    <col min="15363" max="15369" width="11.41015625" style="1" customWidth="1"/>
    <col min="15370" max="15618" width="9" style="1"/>
    <col min="15619" max="15625" width="11.41015625" style="1" customWidth="1"/>
    <col min="15626" max="15874" width="9" style="1"/>
    <col min="15875" max="15881" width="11.41015625" style="1" customWidth="1"/>
    <col min="15882" max="16130" width="9" style="1"/>
    <col min="16131" max="16137" width="11.41015625" style="1" customWidth="1"/>
    <col min="16138" max="16384" width="9" style="1"/>
  </cols>
  <sheetData>
    <row r="1" spans="1:18" ht="30" customHeight="1" thickBot="1" x14ac:dyDescent="0.35">
      <c r="B1" s="85"/>
      <c r="C1" s="104" t="s">
        <v>0</v>
      </c>
      <c r="D1" s="104"/>
      <c r="E1" s="104"/>
      <c r="F1" s="104"/>
      <c r="G1" s="104"/>
      <c r="H1" s="104"/>
      <c r="I1" s="120" t="s">
        <v>85</v>
      </c>
      <c r="J1" s="121"/>
    </row>
    <row r="2" spans="1:18" ht="23.25" customHeight="1" thickBot="1" x14ac:dyDescent="0.35">
      <c r="B2" s="85"/>
      <c r="C2" s="103"/>
      <c r="D2" s="103"/>
      <c r="E2" s="103"/>
      <c r="F2" s="103"/>
      <c r="G2" s="103"/>
      <c r="H2" s="103"/>
      <c r="I2" s="120"/>
      <c r="J2" s="121"/>
    </row>
    <row r="3" spans="1:18" ht="11.25" customHeight="1" thickBot="1" x14ac:dyDescent="0.35">
      <c r="A3" s="86"/>
      <c r="B3" s="86"/>
      <c r="C3" s="86"/>
      <c r="D3" s="100"/>
      <c r="E3" s="100"/>
      <c r="F3" s="100"/>
      <c r="G3" s="100"/>
      <c r="H3" s="105" t="s">
        <v>71</v>
      </c>
      <c r="I3" s="105"/>
      <c r="J3" s="105"/>
    </row>
    <row r="4" spans="1:18" ht="39.75" customHeight="1" thickTop="1" thickBot="1" x14ac:dyDescent="0.35">
      <c r="A4" s="106" t="s">
        <v>1</v>
      </c>
      <c r="B4" s="107"/>
      <c r="C4" s="2" t="s">
        <v>2</v>
      </c>
      <c r="D4" s="112" t="s">
        <v>75</v>
      </c>
      <c r="E4" s="112"/>
      <c r="F4" s="112"/>
      <c r="G4" s="113"/>
      <c r="H4" s="3" t="s">
        <v>62</v>
      </c>
      <c r="I4" s="94" t="s">
        <v>76</v>
      </c>
      <c r="J4" s="87" t="s">
        <v>87</v>
      </c>
    </row>
    <row r="5" spans="1:18" ht="27.75" customHeight="1" thickTop="1" x14ac:dyDescent="0.3">
      <c r="A5" s="108"/>
      <c r="B5" s="109"/>
      <c r="C5" s="4" t="s">
        <v>3</v>
      </c>
      <c r="D5" s="114" t="s">
        <v>78</v>
      </c>
      <c r="E5" s="114"/>
      <c r="F5" s="114"/>
      <c r="G5" s="114"/>
      <c r="H5" s="5" t="s">
        <v>4</v>
      </c>
      <c r="I5" s="116" t="s">
        <v>77</v>
      </c>
      <c r="J5" s="117"/>
    </row>
    <row r="6" spans="1:18" ht="27.75" customHeight="1" thickBot="1" x14ac:dyDescent="0.35">
      <c r="A6" s="110"/>
      <c r="B6" s="111"/>
      <c r="C6" s="6" t="s">
        <v>5</v>
      </c>
      <c r="D6" s="115"/>
      <c r="E6" s="115"/>
      <c r="F6" s="115"/>
      <c r="G6" s="115"/>
      <c r="H6" s="6" t="s">
        <v>6</v>
      </c>
      <c r="I6" s="118"/>
      <c r="J6" s="119"/>
    </row>
    <row r="7" spans="1:18" s="13" customFormat="1" ht="6.75" customHeight="1" thickTop="1" thickBot="1" x14ac:dyDescent="0.35">
      <c r="A7" s="7"/>
      <c r="B7" s="7"/>
      <c r="C7" s="8"/>
      <c r="D7" s="9"/>
      <c r="E7" s="9"/>
      <c r="F7" s="9"/>
      <c r="G7" s="10"/>
      <c r="H7" s="11"/>
      <c r="I7" s="11"/>
      <c r="J7" s="12"/>
      <c r="R7" s="1"/>
    </row>
    <row r="8" spans="1:18" ht="27" customHeight="1" x14ac:dyDescent="0.3">
      <c r="A8" s="135" t="s">
        <v>7</v>
      </c>
      <c r="B8" s="136"/>
      <c r="C8" s="139">
        <v>43739</v>
      </c>
      <c r="D8" s="140"/>
      <c r="E8" s="14" t="s">
        <v>8</v>
      </c>
      <c r="F8" s="141">
        <v>43739</v>
      </c>
      <c r="G8" s="141"/>
      <c r="H8" s="15" t="str">
        <f>IF(F8-C8=0,"",F8-C8)</f>
        <v/>
      </c>
      <c r="I8" s="131" t="str">
        <f>IF(H8="","",H8+1)</f>
        <v/>
      </c>
      <c r="J8" s="132"/>
    </row>
    <row r="9" spans="1:18" ht="27" customHeight="1" x14ac:dyDescent="0.3">
      <c r="A9" s="137"/>
      <c r="B9" s="138"/>
      <c r="C9" s="16" t="s">
        <v>83</v>
      </c>
      <c r="D9" s="93">
        <v>0.54166666666666663</v>
      </c>
      <c r="E9" s="14" t="s">
        <v>73</v>
      </c>
      <c r="F9" s="143">
        <v>0.75</v>
      </c>
      <c r="G9" s="143"/>
      <c r="H9" s="17" t="s">
        <v>82</v>
      </c>
      <c r="I9" s="133" t="str">
        <f>TEXT(F9-D9,"h:mm")</f>
        <v>5:00</v>
      </c>
      <c r="J9" s="134"/>
      <c r="M9" s="53" t="s">
        <v>49</v>
      </c>
    </row>
    <row r="10" spans="1:18" ht="27" customHeight="1" x14ac:dyDescent="0.3">
      <c r="A10" s="122" t="s">
        <v>9</v>
      </c>
      <c r="B10" s="123"/>
      <c r="C10" s="125" t="s">
        <v>79</v>
      </c>
      <c r="D10" s="129"/>
      <c r="E10" s="129"/>
      <c r="F10" s="129"/>
      <c r="G10" s="129"/>
      <c r="H10" s="129"/>
      <c r="I10" s="129"/>
      <c r="J10" s="142"/>
      <c r="M10" s="18" t="s">
        <v>50</v>
      </c>
      <c r="N10" s="18" t="s">
        <v>10</v>
      </c>
      <c r="O10" s="180" t="s">
        <v>51</v>
      </c>
      <c r="P10" s="181"/>
      <c r="Q10" s="182"/>
    </row>
    <row r="11" spans="1:18" ht="27" customHeight="1" x14ac:dyDescent="0.3">
      <c r="A11" s="122" t="s">
        <v>11</v>
      </c>
      <c r="B11" s="123"/>
      <c r="C11" s="124" t="s">
        <v>80</v>
      </c>
      <c r="D11" s="124"/>
      <c r="E11" s="124"/>
      <c r="F11" s="124"/>
      <c r="G11" s="124"/>
      <c r="H11" s="124"/>
      <c r="I11" s="125"/>
      <c r="J11" s="126"/>
      <c r="M11" s="83" t="s">
        <v>58</v>
      </c>
      <c r="N11" s="84">
        <v>13700</v>
      </c>
      <c r="O11" s="174" t="s">
        <v>63</v>
      </c>
      <c r="P11" s="174"/>
      <c r="Q11" s="174"/>
    </row>
    <row r="12" spans="1:18" ht="27" customHeight="1" x14ac:dyDescent="0.3">
      <c r="A12" s="127" t="s">
        <v>84</v>
      </c>
      <c r="B12" s="128"/>
      <c r="C12" s="125" t="s">
        <v>81</v>
      </c>
      <c r="D12" s="129"/>
      <c r="E12" s="129"/>
      <c r="F12" s="129"/>
      <c r="G12" s="130"/>
      <c r="H12" s="144">
        <v>50</v>
      </c>
      <c r="I12" s="145"/>
      <c r="J12" s="19" t="s">
        <v>12</v>
      </c>
      <c r="M12" s="83" t="s">
        <v>59</v>
      </c>
      <c r="N12" s="84">
        <v>12200</v>
      </c>
      <c r="O12" s="174" t="s">
        <v>64</v>
      </c>
      <c r="P12" s="174"/>
      <c r="Q12" s="174"/>
    </row>
    <row r="13" spans="1:18" ht="22.5" customHeight="1" x14ac:dyDescent="0.25">
      <c r="A13" s="146" t="s">
        <v>13</v>
      </c>
      <c r="B13" s="147"/>
      <c r="C13" s="20"/>
      <c r="D13" s="21" t="s">
        <v>10</v>
      </c>
      <c r="E13" s="22"/>
      <c r="F13" s="21" t="s">
        <v>74</v>
      </c>
      <c r="G13" s="20"/>
      <c r="H13" s="20"/>
      <c r="I13" s="20"/>
      <c r="J13" s="23"/>
      <c r="K13" s="24"/>
      <c r="M13" s="83" t="s">
        <v>60</v>
      </c>
      <c r="N13" s="84">
        <v>10500</v>
      </c>
      <c r="O13" s="174" t="s">
        <v>52</v>
      </c>
      <c r="P13" s="174"/>
      <c r="Q13" s="174"/>
    </row>
    <row r="14" spans="1:18" ht="22.5" customHeight="1" x14ac:dyDescent="0.35">
      <c r="A14" s="148"/>
      <c r="B14" s="109"/>
      <c r="C14" s="25" t="s">
        <v>15</v>
      </c>
      <c r="D14" s="26">
        <f>IF(J4="","",VLOOKUP(J4,$M$11:$N$15,2,FALSE))</f>
        <v>12200</v>
      </c>
      <c r="E14" s="27" t="s">
        <v>16</v>
      </c>
      <c r="F14" s="28">
        <f>I9*24</f>
        <v>5</v>
      </c>
      <c r="G14" s="29"/>
      <c r="H14" s="151">
        <f>IF(F14=0,0,ROUNDUP((D14*F14),-2))</f>
        <v>61000</v>
      </c>
      <c r="I14" s="151"/>
      <c r="J14" s="152"/>
      <c r="M14" s="83" t="s">
        <v>61</v>
      </c>
      <c r="N14" s="84">
        <v>9500</v>
      </c>
      <c r="O14" s="174" t="s">
        <v>53</v>
      </c>
      <c r="P14" s="174"/>
      <c r="Q14" s="174"/>
    </row>
    <row r="15" spans="1:18" ht="22.5" customHeight="1" x14ac:dyDescent="0.3">
      <c r="A15" s="148"/>
      <c r="B15" s="109"/>
      <c r="C15" s="29"/>
      <c r="D15" s="29"/>
      <c r="E15" s="29"/>
      <c r="F15" s="29"/>
      <c r="G15" s="29"/>
      <c r="H15" s="30"/>
      <c r="I15" s="30"/>
      <c r="J15" s="31"/>
      <c r="M15" s="174" t="s">
        <v>56</v>
      </c>
      <c r="N15" s="174"/>
      <c r="O15" s="174"/>
      <c r="P15" s="177" t="s">
        <v>54</v>
      </c>
      <c r="Q15" s="177"/>
    </row>
    <row r="16" spans="1:18" ht="22.5" customHeight="1" x14ac:dyDescent="0.3">
      <c r="A16" s="148"/>
      <c r="B16" s="109"/>
      <c r="C16" s="32" t="s">
        <v>17</v>
      </c>
      <c r="D16" s="33"/>
      <c r="E16" s="33"/>
      <c r="F16" s="33"/>
      <c r="G16" s="33"/>
      <c r="H16" s="34"/>
      <c r="I16" s="34"/>
      <c r="J16" s="31"/>
      <c r="M16" s="174" t="s">
        <v>57</v>
      </c>
      <c r="N16" s="174"/>
      <c r="O16" s="174"/>
      <c r="P16" s="178" t="s">
        <v>55</v>
      </c>
      <c r="Q16" s="179"/>
    </row>
    <row r="17" spans="1:18" ht="22.5" customHeight="1" x14ac:dyDescent="0.35">
      <c r="A17" s="148"/>
      <c r="B17" s="109"/>
      <c r="C17" s="33"/>
      <c r="D17" s="35"/>
      <c r="E17" s="35"/>
      <c r="F17" s="35"/>
      <c r="G17" s="33"/>
      <c r="H17" s="151">
        <v>0</v>
      </c>
      <c r="I17" s="151"/>
      <c r="J17" s="152"/>
      <c r="M17" s="99" t="s">
        <v>70</v>
      </c>
    </row>
    <row r="18" spans="1:18" ht="22.5" customHeight="1" x14ac:dyDescent="0.3">
      <c r="A18" s="148"/>
      <c r="B18" s="109"/>
      <c r="C18" s="29"/>
      <c r="D18" s="29"/>
      <c r="E18" s="29"/>
      <c r="F18" s="29"/>
      <c r="G18" s="29"/>
      <c r="H18" s="30"/>
      <c r="I18" s="30"/>
      <c r="J18" s="31"/>
      <c r="M18" s="18" t="s">
        <v>4</v>
      </c>
      <c r="N18" s="18" t="s">
        <v>18</v>
      </c>
    </row>
    <row r="19" spans="1:18" ht="22.5" customHeight="1" x14ac:dyDescent="0.35">
      <c r="A19" s="148"/>
      <c r="B19" s="109"/>
      <c r="C19" s="38" t="s">
        <v>20</v>
      </c>
      <c r="D19" s="39"/>
      <c r="F19" s="40" t="s">
        <v>14</v>
      </c>
      <c r="H19" s="30"/>
      <c r="I19" s="30"/>
      <c r="J19" s="31"/>
      <c r="M19" s="36" t="s">
        <v>19</v>
      </c>
      <c r="N19" s="37">
        <v>0.1021</v>
      </c>
    </row>
    <row r="20" spans="1:18" ht="22.5" customHeight="1" x14ac:dyDescent="0.35">
      <c r="A20" s="148"/>
      <c r="B20" s="109"/>
      <c r="C20" s="41" t="s">
        <v>22</v>
      </c>
      <c r="D20" s="42"/>
      <c r="E20" s="29" t="s">
        <v>23</v>
      </c>
      <c r="F20" s="28"/>
      <c r="G20" s="40" t="s">
        <v>24</v>
      </c>
      <c r="H20" s="151">
        <f>IF(D19="要",D14*F20,0)</f>
        <v>0</v>
      </c>
      <c r="I20" s="151"/>
      <c r="J20" s="152"/>
      <c r="M20" s="36" t="s">
        <v>21</v>
      </c>
      <c r="N20" s="37">
        <v>0.20419999999999999</v>
      </c>
    </row>
    <row r="21" spans="1:18" ht="22.5" customHeight="1" x14ac:dyDescent="0.3">
      <c r="A21" s="148"/>
      <c r="B21" s="109"/>
      <c r="C21" s="43"/>
      <c r="D21" s="44"/>
      <c r="E21" s="44"/>
      <c r="F21" s="44"/>
      <c r="G21" s="44"/>
      <c r="H21" s="45"/>
      <c r="I21" s="45"/>
      <c r="J21" s="46"/>
      <c r="M21" s="176" t="s">
        <v>25</v>
      </c>
      <c r="N21" s="176"/>
      <c r="O21" s="176"/>
      <c r="P21" s="176"/>
    </row>
    <row r="22" spans="1:18" ht="30.75" customHeight="1" x14ac:dyDescent="0.35">
      <c r="A22" s="148"/>
      <c r="B22" s="109"/>
      <c r="C22" s="47"/>
      <c r="D22" s="48"/>
      <c r="E22" s="48"/>
      <c r="F22" s="48"/>
      <c r="G22" s="49" t="s">
        <v>26</v>
      </c>
      <c r="H22" s="153">
        <f>SUM(H14:H21)</f>
        <v>61000</v>
      </c>
      <c r="I22" s="153"/>
      <c r="J22" s="154"/>
      <c r="M22" s="175" t="s">
        <v>27</v>
      </c>
      <c r="N22" s="175"/>
      <c r="O22" s="175"/>
      <c r="P22" s="36" t="s">
        <v>28</v>
      </c>
    </row>
    <row r="23" spans="1:18" ht="30.75" customHeight="1" x14ac:dyDescent="0.4">
      <c r="A23" s="148"/>
      <c r="B23" s="109"/>
      <c r="C23" s="47"/>
      <c r="D23" s="48"/>
      <c r="E23" s="48"/>
      <c r="F23" s="50" t="s">
        <v>29</v>
      </c>
      <c r="G23" s="51">
        <f>IF($I$5=$M$19,$N$19,$N$20)</f>
        <v>0.20419999999999999</v>
      </c>
      <c r="H23" s="155">
        <f>ROUNDDOWN(H22*G23,0)</f>
        <v>12456</v>
      </c>
      <c r="I23" s="155"/>
      <c r="J23" s="156"/>
      <c r="M23" s="175" t="s">
        <v>30</v>
      </c>
      <c r="N23" s="175"/>
      <c r="O23" s="175"/>
      <c r="P23" s="36" t="s">
        <v>31</v>
      </c>
    </row>
    <row r="24" spans="1:18" s="53" customFormat="1" ht="30.75" customHeight="1" x14ac:dyDescent="0.35">
      <c r="A24" s="148"/>
      <c r="B24" s="109"/>
      <c r="C24" s="52"/>
      <c r="D24" s="29"/>
      <c r="E24" s="29"/>
      <c r="F24" s="157" t="s">
        <v>32</v>
      </c>
      <c r="G24" s="157"/>
      <c r="H24" s="158">
        <f>H22-H23</f>
        <v>48544</v>
      </c>
      <c r="I24" s="158"/>
      <c r="J24" s="159"/>
      <c r="K24" s="1"/>
      <c r="L24" s="1"/>
      <c r="M24" s="175" t="s">
        <v>33</v>
      </c>
      <c r="N24" s="175"/>
      <c r="O24" s="175"/>
      <c r="P24" s="36" t="s">
        <v>34</v>
      </c>
    </row>
    <row r="25" spans="1:18" s="53" customFormat="1" ht="22.5" customHeight="1" thickBot="1" x14ac:dyDescent="0.35">
      <c r="A25" s="149"/>
      <c r="B25" s="150"/>
      <c r="C25" s="54"/>
      <c r="D25" s="55"/>
      <c r="E25" s="55"/>
      <c r="F25" s="55"/>
      <c r="G25" s="55"/>
      <c r="H25" s="55"/>
      <c r="I25" s="55"/>
      <c r="J25" s="56"/>
      <c r="L25" s="57"/>
      <c r="M25" s="175" t="s">
        <v>35</v>
      </c>
      <c r="N25" s="175"/>
      <c r="O25" s="175"/>
      <c r="P25" s="36" t="s">
        <v>36</v>
      </c>
      <c r="Q25" s="57"/>
      <c r="R25" s="58"/>
    </row>
    <row r="26" spans="1:18" ht="14.25" customHeight="1" x14ac:dyDescent="0.3">
      <c r="A26" s="171" t="s">
        <v>37</v>
      </c>
      <c r="B26" s="169"/>
      <c r="C26" s="29"/>
      <c r="D26" s="29"/>
      <c r="E26" s="29"/>
      <c r="F26" s="29"/>
      <c r="G26" s="29"/>
      <c r="H26" s="29"/>
      <c r="I26" s="29"/>
      <c r="J26" s="59"/>
      <c r="L26" s="62"/>
      <c r="Q26" s="63"/>
      <c r="R26" s="63"/>
    </row>
    <row r="27" spans="1:18" ht="18" customHeight="1" x14ac:dyDescent="0.35">
      <c r="A27" s="148"/>
      <c r="B27" s="109"/>
      <c r="C27" s="61"/>
      <c r="D27" s="101"/>
      <c r="E27" s="102" t="s">
        <v>66</v>
      </c>
      <c r="F27" s="97" t="s">
        <v>67</v>
      </c>
      <c r="G27" s="98" t="s">
        <v>69</v>
      </c>
      <c r="J27" s="92"/>
      <c r="L27" s="62"/>
      <c r="Q27" s="63"/>
      <c r="R27" s="62"/>
    </row>
    <row r="28" spans="1:18" ht="20.25" customHeight="1" x14ac:dyDescent="0.25">
      <c r="A28" s="148"/>
      <c r="B28" s="109"/>
      <c r="C28" s="29"/>
      <c r="E28" s="95" t="s">
        <v>68</v>
      </c>
      <c r="F28" s="96"/>
      <c r="G28" s="96"/>
      <c r="H28" s="96"/>
      <c r="I28" s="96"/>
      <c r="J28" s="59"/>
      <c r="M28" s="183" t="s">
        <v>86</v>
      </c>
      <c r="N28" s="183"/>
      <c r="O28" s="183"/>
      <c r="P28" s="183"/>
      <c r="Q28" s="183"/>
      <c r="R28" s="62"/>
    </row>
    <row r="29" spans="1:18" ht="20.25" customHeight="1" x14ac:dyDescent="0.3">
      <c r="A29" s="148"/>
      <c r="B29" s="109"/>
      <c r="C29" s="61"/>
      <c r="D29" s="88" t="s">
        <v>38</v>
      </c>
      <c r="E29" s="91" t="s">
        <v>65</v>
      </c>
      <c r="F29" s="161"/>
      <c r="G29" s="161"/>
      <c r="H29" s="161"/>
      <c r="I29" s="90" t="str">
        <f>IF(E29="定額","",")")</f>
        <v/>
      </c>
      <c r="J29" s="59"/>
      <c r="M29" s="183"/>
      <c r="N29" s="183"/>
      <c r="O29" s="183"/>
      <c r="P29" s="183"/>
      <c r="Q29" s="183"/>
    </row>
    <row r="30" spans="1:18" ht="20.25" customHeight="1" x14ac:dyDescent="0.3">
      <c r="A30" s="148"/>
      <c r="B30" s="109"/>
      <c r="C30" s="29"/>
      <c r="D30" s="88" t="s">
        <v>39</v>
      </c>
      <c r="E30" s="91" t="s">
        <v>65</v>
      </c>
      <c r="F30" s="89"/>
      <c r="G30" s="89"/>
      <c r="H30" s="89"/>
      <c r="I30" s="90" t="str">
        <f>IF(E30="定額","",")")</f>
        <v/>
      </c>
      <c r="J30" s="59"/>
    </row>
    <row r="31" spans="1:18" ht="20.25" customHeight="1" x14ac:dyDescent="0.3">
      <c r="A31" s="148"/>
      <c r="B31" s="109"/>
      <c r="C31" s="61"/>
      <c r="D31" s="63" t="s">
        <v>40</v>
      </c>
      <c r="E31" s="172"/>
      <c r="F31" s="161"/>
      <c r="G31" s="161"/>
      <c r="H31" s="161"/>
      <c r="I31" s="173"/>
      <c r="J31" s="59"/>
    </row>
    <row r="32" spans="1:18" ht="15" customHeight="1" thickBot="1" x14ac:dyDescent="0.35">
      <c r="A32" s="149"/>
      <c r="B32" s="150"/>
      <c r="C32" s="62"/>
      <c r="D32" s="62"/>
      <c r="E32" s="62"/>
      <c r="F32" s="62"/>
      <c r="G32" s="62"/>
      <c r="H32" s="62"/>
      <c r="I32" s="62"/>
      <c r="J32" s="64"/>
    </row>
    <row r="33" spans="1:18" ht="30" customHeight="1" thickBot="1" x14ac:dyDescent="0.35">
      <c r="A33" s="160" t="s">
        <v>72</v>
      </c>
      <c r="B33" s="160"/>
      <c r="C33" s="160"/>
      <c r="D33" s="160"/>
      <c r="E33" s="160"/>
      <c r="F33" s="160"/>
      <c r="G33" s="160"/>
      <c r="H33" s="160"/>
      <c r="I33" s="160"/>
      <c r="J33" s="160"/>
      <c r="L33" s="13"/>
      <c r="Q33" s="60"/>
      <c r="R33" s="60"/>
    </row>
    <row r="34" spans="1:18" ht="9.75" customHeight="1" x14ac:dyDescent="0.3">
      <c r="A34" s="168" t="s">
        <v>41</v>
      </c>
      <c r="B34" s="169"/>
      <c r="C34" s="65" t="s">
        <v>42</v>
      </c>
      <c r="D34" s="65"/>
      <c r="E34" s="65"/>
      <c r="F34" s="65"/>
      <c r="G34" s="65"/>
      <c r="H34" s="65"/>
      <c r="I34" s="65"/>
      <c r="J34" s="66"/>
    </row>
    <row r="35" spans="1:18" ht="23.25" customHeight="1" x14ac:dyDescent="0.35">
      <c r="A35" s="148"/>
      <c r="B35" s="109"/>
      <c r="C35" s="62"/>
      <c r="D35" s="13"/>
      <c r="E35" s="62"/>
      <c r="F35" s="67" t="s">
        <v>43</v>
      </c>
      <c r="G35" s="58"/>
      <c r="H35" s="151">
        <f>IF(I5="国内",O18,O19)</f>
        <v>0</v>
      </c>
      <c r="I35" s="151"/>
      <c r="J35" s="152" t="s">
        <v>44</v>
      </c>
    </row>
    <row r="36" spans="1:18" ht="15.75" customHeight="1" x14ac:dyDescent="0.35">
      <c r="A36" s="148"/>
      <c r="B36" s="109"/>
      <c r="C36" s="62"/>
      <c r="D36" s="13"/>
      <c r="E36" s="62"/>
      <c r="F36" s="67"/>
      <c r="G36" s="58"/>
      <c r="H36" s="68"/>
      <c r="I36" s="68"/>
      <c r="J36" s="69"/>
      <c r="L36" s="71"/>
    </row>
    <row r="37" spans="1:18" ht="21" customHeight="1" x14ac:dyDescent="0.35">
      <c r="A37" s="148"/>
      <c r="B37" s="109"/>
      <c r="C37" s="62"/>
      <c r="D37" s="13"/>
      <c r="E37" s="13"/>
      <c r="F37" s="41" t="s">
        <v>29</v>
      </c>
      <c r="G37" s="70" t="str">
        <f>IF(H35=0,"",G23)</f>
        <v/>
      </c>
      <c r="H37" s="151">
        <f>IF(H35=0,0,ROUNDDOWN(H35*G37,0))</f>
        <v>0</v>
      </c>
      <c r="I37" s="151"/>
      <c r="J37" s="152" t="s">
        <v>44</v>
      </c>
      <c r="L37" s="71"/>
    </row>
    <row r="38" spans="1:18" ht="14.25" customHeight="1" x14ac:dyDescent="0.35">
      <c r="A38" s="148"/>
      <c r="B38" s="109"/>
      <c r="C38" s="62"/>
      <c r="D38" s="13"/>
      <c r="E38" s="62"/>
      <c r="F38" s="67"/>
      <c r="G38" s="58"/>
      <c r="H38" s="72"/>
      <c r="I38" s="72"/>
      <c r="J38" s="69"/>
      <c r="L38" s="71"/>
    </row>
    <row r="39" spans="1:18" ht="30.75" customHeight="1" x14ac:dyDescent="0.35">
      <c r="A39" s="148"/>
      <c r="B39" s="109"/>
      <c r="C39" s="62"/>
      <c r="D39" s="13"/>
      <c r="E39" s="157" t="s">
        <v>45</v>
      </c>
      <c r="F39" s="157"/>
      <c r="G39" s="58"/>
      <c r="H39" s="155">
        <f>IF(H35="","",H35-H37)</f>
        <v>0</v>
      </c>
      <c r="I39" s="155"/>
      <c r="J39" s="156" t="s">
        <v>44</v>
      </c>
    </row>
    <row r="40" spans="1:18" ht="27" customHeight="1" thickBot="1" x14ac:dyDescent="0.4">
      <c r="A40" s="170"/>
      <c r="B40" s="111"/>
      <c r="C40" s="73"/>
      <c r="D40" s="73"/>
      <c r="E40" s="73"/>
      <c r="F40" s="74"/>
      <c r="G40" s="74"/>
      <c r="H40" s="75"/>
      <c r="I40" s="75"/>
      <c r="J40" s="76"/>
    </row>
    <row r="41" spans="1:18" ht="21.75" customHeight="1" thickTop="1" x14ac:dyDescent="0.35">
      <c r="A41" s="162" t="s">
        <v>46</v>
      </c>
      <c r="B41" s="109"/>
      <c r="C41" s="62" t="s">
        <v>42</v>
      </c>
      <c r="D41" s="62"/>
      <c r="E41" s="62"/>
      <c r="F41" s="58"/>
      <c r="G41" s="58"/>
      <c r="H41" s="68"/>
      <c r="I41" s="68"/>
      <c r="J41" s="77"/>
      <c r="M41" s="71"/>
    </row>
    <row r="42" spans="1:18" ht="21.75" customHeight="1" x14ac:dyDescent="0.45">
      <c r="A42" s="148"/>
      <c r="B42" s="109"/>
      <c r="C42" s="62"/>
      <c r="F42" s="67" t="s">
        <v>47</v>
      </c>
      <c r="G42" s="58"/>
      <c r="H42" s="163">
        <f>H22+H35</f>
        <v>61000</v>
      </c>
      <c r="I42" s="163"/>
      <c r="J42" s="164" t="s">
        <v>44</v>
      </c>
    </row>
    <row r="43" spans="1:18" ht="18" customHeight="1" x14ac:dyDescent="0.35">
      <c r="A43" s="148"/>
      <c r="B43" s="109"/>
      <c r="C43" s="62"/>
      <c r="E43" s="62"/>
      <c r="F43" s="58"/>
      <c r="G43" s="58"/>
      <c r="H43" s="78"/>
      <c r="I43" s="78"/>
      <c r="J43" s="79"/>
    </row>
    <row r="44" spans="1:18" ht="21" customHeight="1" x14ac:dyDescent="0.45">
      <c r="A44" s="148"/>
      <c r="B44" s="109"/>
      <c r="C44" s="62"/>
      <c r="E44" s="62"/>
      <c r="F44" s="41" t="s">
        <v>29</v>
      </c>
      <c r="G44" s="80">
        <f>G23</f>
        <v>0.20419999999999999</v>
      </c>
      <c r="H44" s="163">
        <f>IF(H42="","",ROUNDDOWN(H42*G44,0))</f>
        <v>12456</v>
      </c>
      <c r="I44" s="163"/>
      <c r="J44" s="164" t="s">
        <v>44</v>
      </c>
    </row>
    <row r="45" spans="1:18" ht="14.25" customHeight="1" x14ac:dyDescent="0.35">
      <c r="A45" s="148"/>
      <c r="B45" s="109"/>
      <c r="C45" s="62"/>
      <c r="E45" s="62"/>
      <c r="F45" s="58"/>
      <c r="G45" s="58"/>
      <c r="H45" s="72"/>
      <c r="I45" s="72"/>
      <c r="J45" s="77"/>
    </row>
    <row r="46" spans="1:18" ht="21.75" customHeight="1" x14ac:dyDescent="0.45">
      <c r="A46" s="148"/>
      <c r="B46" s="109"/>
      <c r="C46" s="62"/>
      <c r="E46" s="165" t="s">
        <v>48</v>
      </c>
      <c r="F46" s="165"/>
      <c r="G46" s="58"/>
      <c r="H46" s="166">
        <f>IF(H42="","",H42-H44)</f>
        <v>48544</v>
      </c>
      <c r="I46" s="166"/>
      <c r="J46" s="167" t="s">
        <v>44</v>
      </c>
    </row>
    <row r="47" spans="1:18" ht="21" customHeight="1" thickBot="1" x14ac:dyDescent="0.35">
      <c r="A47" s="149"/>
      <c r="B47" s="150"/>
      <c r="C47" s="81"/>
      <c r="D47" s="81"/>
      <c r="E47" s="81"/>
      <c r="F47" s="81"/>
      <c r="G47" s="81"/>
      <c r="H47" s="81"/>
      <c r="I47" s="81"/>
      <c r="J47" s="82"/>
    </row>
    <row r="48" spans="1:18" ht="21" customHeight="1" x14ac:dyDescent="0.3"/>
  </sheetData>
  <mergeCells count="60">
    <mergeCell ref="M28:Q29"/>
    <mergeCell ref="O10:Q10"/>
    <mergeCell ref="O11:Q11"/>
    <mergeCell ref="O12:Q12"/>
    <mergeCell ref="O13:Q13"/>
    <mergeCell ref="O14:Q14"/>
    <mergeCell ref="M15:O15"/>
    <mergeCell ref="M24:O24"/>
    <mergeCell ref="M25:O25"/>
    <mergeCell ref="M21:P21"/>
    <mergeCell ref="M22:O22"/>
    <mergeCell ref="M23:O23"/>
    <mergeCell ref="P15:Q15"/>
    <mergeCell ref="P16:Q16"/>
    <mergeCell ref="M16:O16"/>
    <mergeCell ref="A33:J33"/>
    <mergeCell ref="F29:H29"/>
    <mergeCell ref="A41:B47"/>
    <mergeCell ref="H42:J42"/>
    <mergeCell ref="H44:J44"/>
    <mergeCell ref="E46:F46"/>
    <mergeCell ref="H46:J46"/>
    <mergeCell ref="A34:B40"/>
    <mergeCell ref="H35:J35"/>
    <mergeCell ref="H37:J37"/>
    <mergeCell ref="E39:F39"/>
    <mergeCell ref="H39:J39"/>
    <mergeCell ref="A26:B32"/>
    <mergeCell ref="E31:I31"/>
    <mergeCell ref="A13:B25"/>
    <mergeCell ref="H14:J14"/>
    <mergeCell ref="H17:J17"/>
    <mergeCell ref="H20:J20"/>
    <mergeCell ref="H22:J22"/>
    <mergeCell ref="H23:J23"/>
    <mergeCell ref="F24:G24"/>
    <mergeCell ref="H24:J24"/>
    <mergeCell ref="A11:B11"/>
    <mergeCell ref="C11:J11"/>
    <mergeCell ref="A12:B12"/>
    <mergeCell ref="C12:G12"/>
    <mergeCell ref="I8:J8"/>
    <mergeCell ref="I9:J9"/>
    <mergeCell ref="A8:B9"/>
    <mergeCell ref="C8:D8"/>
    <mergeCell ref="F8:G8"/>
    <mergeCell ref="A10:B10"/>
    <mergeCell ref="C10:J10"/>
    <mergeCell ref="F9:G9"/>
    <mergeCell ref="H12:I12"/>
    <mergeCell ref="C1:H1"/>
    <mergeCell ref="H3:J3"/>
    <mergeCell ref="A4:B6"/>
    <mergeCell ref="D4:G4"/>
    <mergeCell ref="D5:G5"/>
    <mergeCell ref="D6:G6"/>
    <mergeCell ref="I5:J5"/>
    <mergeCell ref="I6:J6"/>
    <mergeCell ref="I1:I2"/>
    <mergeCell ref="J1:J2"/>
  </mergeCells>
  <phoneticPr fontId="3"/>
  <dataValidations count="9">
    <dataValidation type="list" allowBlank="1" showInputMessage="1" sqref="D19" xr:uid="{00000000-0002-0000-0000-000000000000}">
      <formula1>"要,不要"</formula1>
    </dataValidation>
    <dataValidation type="list" allowBlank="1" showInputMessage="1" sqref="D983056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IZ65553 SV65553 ACR65553 AMN65553 AWJ65553 BGF65553 BQB65553 BZX65553 CJT65553 CTP65553 DDL65553 DNH65553 DXD65553 EGZ65553 EQV65553 FAR65553 FKN65553 FUJ65553 GEF65553 GOB65553 GXX65553 HHT65553 HRP65553 IBL65553 ILH65553 IVD65553 JEZ65553 JOV65553 JYR65553 KIN65553 KSJ65553 LCF65553 LMB65553 LVX65553 MFT65553 MPP65553 MZL65553 NJH65553 NTD65553 OCZ65553 OMV65553 OWR65553 PGN65553 PQJ65553 QAF65553 QKB65553 QTX65553 RDT65553 RNP65553 RXL65553 SHH65553 SRD65553 TAZ65553 TKV65553 TUR65553 UEN65553 UOJ65553 UYF65553 VIB65553 VRX65553 WBT65553 WLP65553 WVL65553 IZ131089 SV131089 ACR131089 AMN131089 AWJ131089 BGF131089 BQB131089 BZX131089 CJT131089 CTP131089 DDL131089 DNH131089 DXD131089 EGZ131089 EQV131089 FAR131089 FKN131089 FUJ131089 GEF131089 GOB131089 GXX131089 HHT131089 HRP131089 IBL131089 ILH131089 IVD131089 JEZ131089 JOV131089 JYR131089 KIN131089 KSJ131089 LCF131089 LMB131089 LVX131089 MFT131089 MPP131089 MZL131089 NJH131089 NTD131089 OCZ131089 OMV131089 OWR131089 PGN131089 PQJ131089 QAF131089 QKB131089 QTX131089 RDT131089 RNP131089 RXL131089 SHH131089 SRD131089 TAZ131089 TKV131089 TUR131089 UEN131089 UOJ131089 UYF131089 VIB131089 VRX131089 WBT131089 WLP131089 WVL131089 IZ196625 SV196625 ACR196625 AMN196625 AWJ196625 BGF196625 BQB196625 BZX196625 CJT196625 CTP196625 DDL196625 DNH196625 DXD196625 EGZ196625 EQV196625 FAR196625 FKN196625 FUJ196625 GEF196625 GOB196625 GXX196625 HHT196625 HRP196625 IBL196625 ILH196625 IVD196625 JEZ196625 JOV196625 JYR196625 KIN196625 KSJ196625 LCF196625 LMB196625 LVX196625 MFT196625 MPP196625 MZL196625 NJH196625 NTD196625 OCZ196625 OMV196625 OWR196625 PGN196625 PQJ196625 QAF196625 QKB196625 QTX196625 RDT196625 RNP196625 RXL196625 SHH196625 SRD196625 TAZ196625 TKV196625 TUR196625 UEN196625 UOJ196625 UYF196625 VIB196625 VRX196625 WBT196625 WLP196625 WVL196625 IZ262161 SV262161 ACR262161 AMN262161 AWJ262161 BGF262161 BQB262161 BZX262161 CJT262161 CTP262161 DDL262161 DNH262161 DXD262161 EGZ262161 EQV262161 FAR262161 FKN262161 FUJ262161 GEF262161 GOB262161 GXX262161 HHT262161 HRP262161 IBL262161 ILH262161 IVD262161 JEZ262161 JOV262161 JYR262161 KIN262161 KSJ262161 LCF262161 LMB262161 LVX262161 MFT262161 MPP262161 MZL262161 NJH262161 NTD262161 OCZ262161 OMV262161 OWR262161 PGN262161 PQJ262161 QAF262161 QKB262161 QTX262161 RDT262161 RNP262161 RXL262161 SHH262161 SRD262161 TAZ262161 TKV262161 TUR262161 UEN262161 UOJ262161 UYF262161 VIB262161 VRX262161 WBT262161 WLP262161 WVL262161 IZ327697 SV327697 ACR327697 AMN327697 AWJ327697 BGF327697 BQB327697 BZX327697 CJT327697 CTP327697 DDL327697 DNH327697 DXD327697 EGZ327697 EQV327697 FAR327697 FKN327697 FUJ327697 GEF327697 GOB327697 GXX327697 HHT327697 HRP327697 IBL327697 ILH327697 IVD327697 JEZ327697 JOV327697 JYR327697 KIN327697 KSJ327697 LCF327697 LMB327697 LVX327697 MFT327697 MPP327697 MZL327697 NJH327697 NTD327697 OCZ327697 OMV327697 OWR327697 PGN327697 PQJ327697 QAF327697 QKB327697 QTX327697 RDT327697 RNP327697 RXL327697 SHH327697 SRD327697 TAZ327697 TKV327697 TUR327697 UEN327697 UOJ327697 UYF327697 VIB327697 VRX327697 WBT327697 WLP327697 WVL327697 IZ393233 SV393233 ACR393233 AMN393233 AWJ393233 BGF393233 BQB393233 BZX393233 CJT393233 CTP393233 DDL393233 DNH393233 DXD393233 EGZ393233 EQV393233 FAR393233 FKN393233 FUJ393233 GEF393233 GOB393233 GXX393233 HHT393233 HRP393233 IBL393233 ILH393233 IVD393233 JEZ393233 JOV393233 JYR393233 KIN393233 KSJ393233 LCF393233 LMB393233 LVX393233 MFT393233 MPP393233 MZL393233 NJH393233 NTD393233 OCZ393233 OMV393233 OWR393233 PGN393233 PQJ393233 QAF393233 QKB393233 QTX393233 RDT393233 RNP393233 RXL393233 SHH393233 SRD393233 TAZ393233 TKV393233 TUR393233 UEN393233 UOJ393233 UYF393233 VIB393233 VRX393233 WBT393233 WLP393233 WVL393233 IZ458769 SV458769 ACR458769 AMN458769 AWJ458769 BGF458769 BQB458769 BZX458769 CJT458769 CTP458769 DDL458769 DNH458769 DXD458769 EGZ458769 EQV458769 FAR458769 FKN458769 FUJ458769 GEF458769 GOB458769 GXX458769 HHT458769 HRP458769 IBL458769 ILH458769 IVD458769 JEZ458769 JOV458769 JYR458769 KIN458769 KSJ458769 LCF458769 LMB458769 LVX458769 MFT458769 MPP458769 MZL458769 NJH458769 NTD458769 OCZ458769 OMV458769 OWR458769 PGN458769 PQJ458769 QAF458769 QKB458769 QTX458769 RDT458769 RNP458769 RXL458769 SHH458769 SRD458769 TAZ458769 TKV458769 TUR458769 UEN458769 UOJ458769 UYF458769 VIB458769 VRX458769 WBT458769 WLP458769 WVL458769 IZ524305 SV524305 ACR524305 AMN524305 AWJ524305 BGF524305 BQB524305 BZX524305 CJT524305 CTP524305 DDL524305 DNH524305 DXD524305 EGZ524305 EQV524305 FAR524305 FKN524305 FUJ524305 GEF524305 GOB524305 GXX524305 HHT524305 HRP524305 IBL524305 ILH524305 IVD524305 JEZ524305 JOV524305 JYR524305 KIN524305 KSJ524305 LCF524305 LMB524305 LVX524305 MFT524305 MPP524305 MZL524305 NJH524305 NTD524305 OCZ524305 OMV524305 OWR524305 PGN524305 PQJ524305 QAF524305 QKB524305 QTX524305 RDT524305 RNP524305 RXL524305 SHH524305 SRD524305 TAZ524305 TKV524305 TUR524305 UEN524305 UOJ524305 UYF524305 VIB524305 VRX524305 WBT524305 WLP524305 WVL524305 IZ589841 SV589841 ACR589841 AMN589841 AWJ589841 BGF589841 BQB589841 BZX589841 CJT589841 CTP589841 DDL589841 DNH589841 DXD589841 EGZ589841 EQV589841 FAR589841 FKN589841 FUJ589841 GEF589841 GOB589841 GXX589841 HHT589841 HRP589841 IBL589841 ILH589841 IVD589841 JEZ589841 JOV589841 JYR589841 KIN589841 KSJ589841 LCF589841 LMB589841 LVX589841 MFT589841 MPP589841 MZL589841 NJH589841 NTD589841 OCZ589841 OMV589841 OWR589841 PGN589841 PQJ589841 QAF589841 QKB589841 QTX589841 RDT589841 RNP589841 RXL589841 SHH589841 SRD589841 TAZ589841 TKV589841 TUR589841 UEN589841 UOJ589841 UYF589841 VIB589841 VRX589841 WBT589841 WLP589841 WVL589841 IZ655377 SV655377 ACR655377 AMN655377 AWJ655377 BGF655377 BQB655377 BZX655377 CJT655377 CTP655377 DDL655377 DNH655377 DXD655377 EGZ655377 EQV655377 FAR655377 FKN655377 FUJ655377 GEF655377 GOB655377 GXX655377 HHT655377 HRP655377 IBL655377 ILH655377 IVD655377 JEZ655377 JOV655377 JYR655377 KIN655377 KSJ655377 LCF655377 LMB655377 LVX655377 MFT655377 MPP655377 MZL655377 NJH655377 NTD655377 OCZ655377 OMV655377 OWR655377 PGN655377 PQJ655377 QAF655377 QKB655377 QTX655377 RDT655377 RNP655377 RXL655377 SHH655377 SRD655377 TAZ655377 TKV655377 TUR655377 UEN655377 UOJ655377 UYF655377 VIB655377 VRX655377 WBT655377 WLP655377 WVL655377 IZ720913 SV720913 ACR720913 AMN720913 AWJ720913 BGF720913 BQB720913 BZX720913 CJT720913 CTP720913 DDL720913 DNH720913 DXD720913 EGZ720913 EQV720913 FAR720913 FKN720913 FUJ720913 GEF720913 GOB720913 GXX720913 HHT720913 HRP720913 IBL720913 ILH720913 IVD720913 JEZ720913 JOV720913 JYR720913 KIN720913 KSJ720913 LCF720913 LMB720913 LVX720913 MFT720913 MPP720913 MZL720913 NJH720913 NTD720913 OCZ720913 OMV720913 OWR720913 PGN720913 PQJ720913 QAF720913 QKB720913 QTX720913 RDT720913 RNP720913 RXL720913 SHH720913 SRD720913 TAZ720913 TKV720913 TUR720913 UEN720913 UOJ720913 UYF720913 VIB720913 VRX720913 WBT720913 WLP720913 WVL720913 IZ786449 SV786449 ACR786449 AMN786449 AWJ786449 BGF786449 BQB786449 BZX786449 CJT786449 CTP786449 DDL786449 DNH786449 DXD786449 EGZ786449 EQV786449 FAR786449 FKN786449 FUJ786449 GEF786449 GOB786449 GXX786449 HHT786449 HRP786449 IBL786449 ILH786449 IVD786449 JEZ786449 JOV786449 JYR786449 KIN786449 KSJ786449 LCF786449 LMB786449 LVX786449 MFT786449 MPP786449 MZL786449 NJH786449 NTD786449 OCZ786449 OMV786449 OWR786449 PGN786449 PQJ786449 QAF786449 QKB786449 QTX786449 RDT786449 RNP786449 RXL786449 SHH786449 SRD786449 TAZ786449 TKV786449 TUR786449 UEN786449 UOJ786449 UYF786449 VIB786449 VRX786449 WBT786449 WLP786449 WVL786449 IZ851985 SV851985 ACR851985 AMN851985 AWJ851985 BGF851985 BQB851985 BZX851985 CJT851985 CTP851985 DDL851985 DNH851985 DXD851985 EGZ851985 EQV851985 FAR851985 FKN851985 FUJ851985 GEF851985 GOB851985 GXX851985 HHT851985 HRP851985 IBL851985 ILH851985 IVD851985 JEZ851985 JOV851985 JYR851985 KIN851985 KSJ851985 LCF851985 LMB851985 LVX851985 MFT851985 MPP851985 MZL851985 NJH851985 NTD851985 OCZ851985 OMV851985 OWR851985 PGN851985 PQJ851985 QAF851985 QKB851985 QTX851985 RDT851985 RNP851985 RXL851985 SHH851985 SRD851985 TAZ851985 TKV851985 TUR851985 UEN851985 UOJ851985 UYF851985 VIB851985 VRX851985 WBT851985 WLP851985 WVL851985 IZ917521 SV917521 ACR917521 AMN917521 AWJ917521 BGF917521 BQB917521 BZX917521 CJT917521 CTP917521 DDL917521 DNH917521 DXD917521 EGZ917521 EQV917521 FAR917521 FKN917521 FUJ917521 GEF917521 GOB917521 GXX917521 HHT917521 HRP917521 IBL917521 ILH917521 IVD917521 JEZ917521 JOV917521 JYR917521 KIN917521 KSJ917521 LCF917521 LMB917521 LVX917521 MFT917521 MPP917521 MZL917521 NJH917521 NTD917521 OCZ917521 OMV917521 OWR917521 PGN917521 PQJ917521 QAF917521 QKB917521 QTX917521 RDT917521 RNP917521 RXL917521 SHH917521 SRD917521 TAZ917521 TKV917521 TUR917521 UEN917521 UOJ917521 UYF917521 VIB917521 VRX917521 WBT917521 WLP917521 WVL917521 IZ983057 SV983057 ACR983057 AMN983057 AWJ983057 BGF983057 BQB983057 BZX983057 CJT983057 CTP983057 DDL983057 DNH983057 DXD983057 EGZ983057 EQV983057 FAR983057 FKN983057 FUJ983057 GEF983057 GOB983057 GXX983057 HHT983057 HRP983057 IBL983057 ILH983057 IVD983057 JEZ983057 JOV983057 JYR983057 KIN983057 KSJ983057 LCF983057 LMB983057 LVX983057 MFT983057 MPP983057 MZL983057 NJH983057 NTD983057 OCZ983057 OMV983057 OWR983057 PGN983057 PQJ983057 QAF983057 QKB983057 QTX983057 RDT983057 RNP983057 RXL983057 SHH983057 SRD983057 TAZ983057 TKV983057 TUR983057 UEN983057 UOJ983057 UYF983057 VIB983057 VRX983057 WBT983057 WLP983057 WVL983057 D65552 D131088 D196624 D262160 D327696 D393232 D458768 D524304 D589840 D655376 D720912 D786448 D851984 D917520" xr:uid="{00000000-0002-0000-0000-000001000000}">
      <formula1>$N$11:$N$14</formula1>
    </dataValidation>
    <dataValidation allowBlank="1" showInputMessage="1" sqref="D5 G23 D14" xr:uid="{00000000-0002-0000-0000-000002000000}"/>
    <dataValidation type="list" allowBlank="1" showInputMessage="1" showErrorMessage="1" sqref="I5" xr:uid="{00000000-0002-0000-0000-000003000000}">
      <formula1>"国内,外国"</formula1>
    </dataValidation>
    <dataValidation type="list" allowBlank="1" showInputMessage="1" sqref="F65554 F983058 F917522 F851986 F786450 F720914 F655378 F589842 F524306 F458770 F393234 F327698 F262162 F196626 F131090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8 WLR18 WBV18 VRZ18 VID18 UYH18 UOL18 UEP18 TUT18 TKX18 TBB18 SRF18 SHJ18 RXN18 RNR18 RDV18 QTZ18 QKD18 QAH18 PQL18 PGP18 OWT18 OMX18 ODB18 NTF18 NJJ18 MZN18 MPR18 MFV18 LVZ18 LMD18 LCH18 KSL18 KIP18 JYT18 JOX18 JFB18 IVF18 ILJ18 IBN18 HRR18 HHV18 GXZ18 GOD18 GEH18 FUL18 FKP18 FAT18 EQX18 EHB18 DXF18 DNJ18 DDN18 CTR18 CJV18 BZZ18 BQD18 BGH18 AWL18 AMP18 ACT18 SX18 JB18" xr:uid="{00000000-0002-0000-0000-000004000000}">
      <formula1>$N$19:$N$20</formula1>
    </dataValidation>
    <dataValidation type="list" allowBlank="1" showInputMessage="1" sqref="SV11:SW11 D65547:E65547 D983051:E983051 D917515:E917515 D851979:E851979 D786443:E786443 D720907:E720907 D655371:E655371 D589835:E589835 D524299:E524299 D458763:E458763 D393227:E393227 D327691:E327691 D262155:E262155 D196619:E196619 D131083:E131083 IZ11:JA11 WVL983052:WVM983052 WLP983052:WLQ983052 WBT983052:WBU983052 VRX983052:VRY983052 VIB983052:VIC983052 UYF983052:UYG983052 UOJ983052:UOK983052 UEN983052:UEO983052 TUR983052:TUS983052 TKV983052:TKW983052 TAZ983052:TBA983052 SRD983052:SRE983052 SHH983052:SHI983052 RXL983052:RXM983052 RNP983052:RNQ983052 RDT983052:RDU983052 QTX983052:QTY983052 QKB983052:QKC983052 QAF983052:QAG983052 PQJ983052:PQK983052 PGN983052:PGO983052 OWR983052:OWS983052 OMV983052:OMW983052 OCZ983052:ODA983052 NTD983052:NTE983052 NJH983052:NJI983052 MZL983052:MZM983052 MPP983052:MPQ983052 MFT983052:MFU983052 LVX983052:LVY983052 LMB983052:LMC983052 LCF983052:LCG983052 KSJ983052:KSK983052 KIN983052:KIO983052 JYR983052:JYS983052 JOV983052:JOW983052 JEZ983052:JFA983052 IVD983052:IVE983052 ILH983052:ILI983052 IBL983052:IBM983052 HRP983052:HRQ983052 HHT983052:HHU983052 GXX983052:GXY983052 GOB983052:GOC983052 GEF983052:GEG983052 FUJ983052:FUK983052 FKN983052:FKO983052 FAR983052:FAS983052 EQV983052:EQW983052 EGZ983052:EHA983052 DXD983052:DXE983052 DNH983052:DNI983052 DDL983052:DDM983052 CTP983052:CTQ983052 CJT983052:CJU983052 BZX983052:BZY983052 BQB983052:BQC983052 BGF983052:BGG983052 AWJ983052:AWK983052 AMN983052:AMO983052 ACR983052:ACS983052 SV983052:SW983052 IZ983052:JA983052 WVL917516:WVM917516 WLP917516:WLQ917516 WBT917516:WBU917516 VRX917516:VRY917516 VIB917516:VIC917516 UYF917516:UYG917516 UOJ917516:UOK917516 UEN917516:UEO917516 TUR917516:TUS917516 TKV917516:TKW917516 TAZ917516:TBA917516 SRD917516:SRE917516 SHH917516:SHI917516 RXL917516:RXM917516 RNP917516:RNQ917516 RDT917516:RDU917516 QTX917516:QTY917516 QKB917516:QKC917516 QAF917516:QAG917516 PQJ917516:PQK917516 PGN917516:PGO917516 OWR917516:OWS917516 OMV917516:OMW917516 OCZ917516:ODA917516 NTD917516:NTE917516 NJH917516:NJI917516 MZL917516:MZM917516 MPP917516:MPQ917516 MFT917516:MFU917516 LVX917516:LVY917516 LMB917516:LMC917516 LCF917516:LCG917516 KSJ917516:KSK917516 KIN917516:KIO917516 JYR917516:JYS917516 JOV917516:JOW917516 JEZ917516:JFA917516 IVD917516:IVE917516 ILH917516:ILI917516 IBL917516:IBM917516 HRP917516:HRQ917516 HHT917516:HHU917516 GXX917516:GXY917516 GOB917516:GOC917516 GEF917516:GEG917516 FUJ917516:FUK917516 FKN917516:FKO917516 FAR917516:FAS917516 EQV917516:EQW917516 EGZ917516:EHA917516 DXD917516:DXE917516 DNH917516:DNI917516 DDL917516:DDM917516 CTP917516:CTQ917516 CJT917516:CJU917516 BZX917516:BZY917516 BQB917516:BQC917516 BGF917516:BGG917516 AWJ917516:AWK917516 AMN917516:AMO917516 ACR917516:ACS917516 SV917516:SW917516 IZ917516:JA917516 WVL851980:WVM851980 WLP851980:WLQ851980 WBT851980:WBU851980 VRX851980:VRY851980 VIB851980:VIC851980 UYF851980:UYG851980 UOJ851980:UOK851980 UEN851980:UEO851980 TUR851980:TUS851980 TKV851980:TKW851980 TAZ851980:TBA851980 SRD851980:SRE851980 SHH851980:SHI851980 RXL851980:RXM851980 RNP851980:RNQ851980 RDT851980:RDU851980 QTX851980:QTY851980 QKB851980:QKC851980 QAF851980:QAG851980 PQJ851980:PQK851980 PGN851980:PGO851980 OWR851980:OWS851980 OMV851980:OMW851980 OCZ851980:ODA851980 NTD851980:NTE851980 NJH851980:NJI851980 MZL851980:MZM851980 MPP851980:MPQ851980 MFT851980:MFU851980 LVX851980:LVY851980 LMB851980:LMC851980 LCF851980:LCG851980 KSJ851980:KSK851980 KIN851980:KIO851980 JYR851980:JYS851980 JOV851980:JOW851980 JEZ851980:JFA851980 IVD851980:IVE851980 ILH851980:ILI851980 IBL851980:IBM851980 HRP851980:HRQ851980 HHT851980:HHU851980 GXX851980:GXY851980 GOB851980:GOC851980 GEF851980:GEG851980 FUJ851980:FUK851980 FKN851980:FKO851980 FAR851980:FAS851980 EQV851980:EQW851980 EGZ851980:EHA851980 DXD851980:DXE851980 DNH851980:DNI851980 DDL851980:DDM851980 CTP851980:CTQ851980 CJT851980:CJU851980 BZX851980:BZY851980 BQB851980:BQC851980 BGF851980:BGG851980 AWJ851980:AWK851980 AMN851980:AMO851980 ACR851980:ACS851980 SV851980:SW851980 IZ851980:JA851980 WVL786444:WVM786444 WLP786444:WLQ786444 WBT786444:WBU786444 VRX786444:VRY786444 VIB786444:VIC786444 UYF786444:UYG786444 UOJ786444:UOK786444 UEN786444:UEO786444 TUR786444:TUS786444 TKV786444:TKW786444 TAZ786444:TBA786444 SRD786444:SRE786444 SHH786444:SHI786444 RXL786444:RXM786444 RNP786444:RNQ786444 RDT786444:RDU786444 QTX786444:QTY786444 QKB786444:QKC786444 QAF786444:QAG786444 PQJ786444:PQK786444 PGN786444:PGO786444 OWR786444:OWS786444 OMV786444:OMW786444 OCZ786444:ODA786444 NTD786444:NTE786444 NJH786444:NJI786444 MZL786444:MZM786444 MPP786444:MPQ786444 MFT786444:MFU786444 LVX786444:LVY786444 LMB786444:LMC786444 LCF786444:LCG786444 KSJ786444:KSK786444 KIN786444:KIO786444 JYR786444:JYS786444 JOV786444:JOW786444 JEZ786444:JFA786444 IVD786444:IVE786444 ILH786444:ILI786444 IBL786444:IBM786444 HRP786444:HRQ786444 HHT786444:HHU786444 GXX786444:GXY786444 GOB786444:GOC786444 GEF786444:GEG786444 FUJ786444:FUK786444 FKN786444:FKO786444 FAR786444:FAS786444 EQV786444:EQW786444 EGZ786444:EHA786444 DXD786444:DXE786444 DNH786444:DNI786444 DDL786444:DDM786444 CTP786444:CTQ786444 CJT786444:CJU786444 BZX786444:BZY786444 BQB786444:BQC786444 BGF786444:BGG786444 AWJ786444:AWK786444 AMN786444:AMO786444 ACR786444:ACS786444 SV786444:SW786444 IZ786444:JA786444 WVL720908:WVM720908 WLP720908:WLQ720908 WBT720908:WBU720908 VRX720908:VRY720908 VIB720908:VIC720908 UYF720908:UYG720908 UOJ720908:UOK720908 UEN720908:UEO720908 TUR720908:TUS720908 TKV720908:TKW720908 TAZ720908:TBA720908 SRD720908:SRE720908 SHH720908:SHI720908 RXL720908:RXM720908 RNP720908:RNQ720908 RDT720908:RDU720908 QTX720908:QTY720908 QKB720908:QKC720908 QAF720908:QAG720908 PQJ720908:PQK720908 PGN720908:PGO720908 OWR720908:OWS720908 OMV720908:OMW720908 OCZ720908:ODA720908 NTD720908:NTE720908 NJH720908:NJI720908 MZL720908:MZM720908 MPP720908:MPQ720908 MFT720908:MFU720908 LVX720908:LVY720908 LMB720908:LMC720908 LCF720908:LCG720908 KSJ720908:KSK720908 KIN720908:KIO720908 JYR720908:JYS720908 JOV720908:JOW720908 JEZ720908:JFA720908 IVD720908:IVE720908 ILH720908:ILI720908 IBL720908:IBM720908 HRP720908:HRQ720908 HHT720908:HHU720908 GXX720908:GXY720908 GOB720908:GOC720908 GEF720908:GEG720908 FUJ720908:FUK720908 FKN720908:FKO720908 FAR720908:FAS720908 EQV720908:EQW720908 EGZ720908:EHA720908 DXD720908:DXE720908 DNH720908:DNI720908 DDL720908:DDM720908 CTP720908:CTQ720908 CJT720908:CJU720908 BZX720908:BZY720908 BQB720908:BQC720908 BGF720908:BGG720908 AWJ720908:AWK720908 AMN720908:AMO720908 ACR720908:ACS720908 SV720908:SW720908 IZ720908:JA720908 WVL655372:WVM655372 WLP655372:WLQ655372 WBT655372:WBU655372 VRX655372:VRY655372 VIB655372:VIC655372 UYF655372:UYG655372 UOJ655372:UOK655372 UEN655372:UEO655372 TUR655372:TUS655372 TKV655372:TKW655372 TAZ655372:TBA655372 SRD655372:SRE655372 SHH655372:SHI655372 RXL655372:RXM655372 RNP655372:RNQ655372 RDT655372:RDU655372 QTX655372:QTY655372 QKB655372:QKC655372 QAF655372:QAG655372 PQJ655372:PQK655372 PGN655372:PGO655372 OWR655372:OWS655372 OMV655372:OMW655372 OCZ655372:ODA655372 NTD655372:NTE655372 NJH655372:NJI655372 MZL655372:MZM655372 MPP655372:MPQ655372 MFT655372:MFU655372 LVX655372:LVY655372 LMB655372:LMC655372 LCF655372:LCG655372 KSJ655372:KSK655372 KIN655372:KIO655372 JYR655372:JYS655372 JOV655372:JOW655372 JEZ655372:JFA655372 IVD655372:IVE655372 ILH655372:ILI655372 IBL655372:IBM655372 HRP655372:HRQ655372 HHT655372:HHU655372 GXX655372:GXY655372 GOB655372:GOC655372 GEF655372:GEG655372 FUJ655372:FUK655372 FKN655372:FKO655372 FAR655372:FAS655372 EQV655372:EQW655372 EGZ655372:EHA655372 DXD655372:DXE655372 DNH655372:DNI655372 DDL655372:DDM655372 CTP655372:CTQ655372 CJT655372:CJU655372 BZX655372:BZY655372 BQB655372:BQC655372 BGF655372:BGG655372 AWJ655372:AWK655372 AMN655372:AMO655372 ACR655372:ACS655372 SV655372:SW655372 IZ655372:JA655372 WVL589836:WVM589836 WLP589836:WLQ589836 WBT589836:WBU589836 VRX589836:VRY589836 VIB589836:VIC589836 UYF589836:UYG589836 UOJ589836:UOK589836 UEN589836:UEO589836 TUR589836:TUS589836 TKV589836:TKW589836 TAZ589836:TBA589836 SRD589836:SRE589836 SHH589836:SHI589836 RXL589836:RXM589836 RNP589836:RNQ589836 RDT589836:RDU589836 QTX589836:QTY589836 QKB589836:QKC589836 QAF589836:QAG589836 PQJ589836:PQK589836 PGN589836:PGO589836 OWR589836:OWS589836 OMV589836:OMW589836 OCZ589836:ODA589836 NTD589836:NTE589836 NJH589836:NJI589836 MZL589836:MZM589836 MPP589836:MPQ589836 MFT589836:MFU589836 LVX589836:LVY589836 LMB589836:LMC589836 LCF589836:LCG589836 KSJ589836:KSK589836 KIN589836:KIO589836 JYR589836:JYS589836 JOV589836:JOW589836 JEZ589836:JFA589836 IVD589836:IVE589836 ILH589836:ILI589836 IBL589836:IBM589836 HRP589836:HRQ589836 HHT589836:HHU589836 GXX589836:GXY589836 GOB589836:GOC589836 GEF589836:GEG589836 FUJ589836:FUK589836 FKN589836:FKO589836 FAR589836:FAS589836 EQV589836:EQW589836 EGZ589836:EHA589836 DXD589836:DXE589836 DNH589836:DNI589836 DDL589836:DDM589836 CTP589836:CTQ589836 CJT589836:CJU589836 BZX589836:BZY589836 BQB589836:BQC589836 BGF589836:BGG589836 AWJ589836:AWK589836 AMN589836:AMO589836 ACR589836:ACS589836 SV589836:SW589836 IZ589836:JA589836 WVL524300:WVM524300 WLP524300:WLQ524300 WBT524300:WBU524300 VRX524300:VRY524300 VIB524300:VIC524300 UYF524300:UYG524300 UOJ524300:UOK524300 UEN524300:UEO524300 TUR524300:TUS524300 TKV524300:TKW524300 TAZ524300:TBA524300 SRD524300:SRE524300 SHH524300:SHI524300 RXL524300:RXM524300 RNP524300:RNQ524300 RDT524300:RDU524300 QTX524300:QTY524300 QKB524300:QKC524300 QAF524300:QAG524300 PQJ524300:PQK524300 PGN524300:PGO524300 OWR524300:OWS524300 OMV524300:OMW524300 OCZ524300:ODA524300 NTD524300:NTE524300 NJH524300:NJI524300 MZL524300:MZM524300 MPP524300:MPQ524300 MFT524300:MFU524300 LVX524300:LVY524300 LMB524300:LMC524300 LCF524300:LCG524300 KSJ524300:KSK524300 KIN524300:KIO524300 JYR524300:JYS524300 JOV524300:JOW524300 JEZ524300:JFA524300 IVD524300:IVE524300 ILH524300:ILI524300 IBL524300:IBM524300 HRP524300:HRQ524300 HHT524300:HHU524300 GXX524300:GXY524300 GOB524300:GOC524300 GEF524300:GEG524300 FUJ524300:FUK524300 FKN524300:FKO524300 FAR524300:FAS524300 EQV524300:EQW524300 EGZ524300:EHA524300 DXD524300:DXE524300 DNH524300:DNI524300 DDL524300:DDM524300 CTP524300:CTQ524300 CJT524300:CJU524300 BZX524300:BZY524300 BQB524300:BQC524300 BGF524300:BGG524300 AWJ524300:AWK524300 AMN524300:AMO524300 ACR524300:ACS524300 SV524300:SW524300 IZ524300:JA524300 WVL458764:WVM458764 WLP458764:WLQ458764 WBT458764:WBU458764 VRX458764:VRY458764 VIB458764:VIC458764 UYF458764:UYG458764 UOJ458764:UOK458764 UEN458764:UEO458764 TUR458764:TUS458764 TKV458764:TKW458764 TAZ458764:TBA458764 SRD458764:SRE458764 SHH458764:SHI458764 RXL458764:RXM458764 RNP458764:RNQ458764 RDT458764:RDU458764 QTX458764:QTY458764 QKB458764:QKC458764 QAF458764:QAG458764 PQJ458764:PQK458764 PGN458764:PGO458764 OWR458764:OWS458764 OMV458764:OMW458764 OCZ458764:ODA458764 NTD458764:NTE458764 NJH458764:NJI458764 MZL458764:MZM458764 MPP458764:MPQ458764 MFT458764:MFU458764 LVX458764:LVY458764 LMB458764:LMC458764 LCF458764:LCG458764 KSJ458764:KSK458764 KIN458764:KIO458764 JYR458764:JYS458764 JOV458764:JOW458764 JEZ458764:JFA458764 IVD458764:IVE458764 ILH458764:ILI458764 IBL458764:IBM458764 HRP458764:HRQ458764 HHT458764:HHU458764 GXX458764:GXY458764 GOB458764:GOC458764 GEF458764:GEG458764 FUJ458764:FUK458764 FKN458764:FKO458764 FAR458764:FAS458764 EQV458764:EQW458764 EGZ458764:EHA458764 DXD458764:DXE458764 DNH458764:DNI458764 DDL458764:DDM458764 CTP458764:CTQ458764 CJT458764:CJU458764 BZX458764:BZY458764 BQB458764:BQC458764 BGF458764:BGG458764 AWJ458764:AWK458764 AMN458764:AMO458764 ACR458764:ACS458764 SV458764:SW458764 IZ458764:JA458764 WVL393228:WVM393228 WLP393228:WLQ393228 WBT393228:WBU393228 VRX393228:VRY393228 VIB393228:VIC393228 UYF393228:UYG393228 UOJ393228:UOK393228 UEN393228:UEO393228 TUR393228:TUS393228 TKV393228:TKW393228 TAZ393228:TBA393228 SRD393228:SRE393228 SHH393228:SHI393228 RXL393228:RXM393228 RNP393228:RNQ393228 RDT393228:RDU393228 QTX393228:QTY393228 QKB393228:QKC393228 QAF393228:QAG393228 PQJ393228:PQK393228 PGN393228:PGO393228 OWR393228:OWS393228 OMV393228:OMW393228 OCZ393228:ODA393228 NTD393228:NTE393228 NJH393228:NJI393228 MZL393228:MZM393228 MPP393228:MPQ393228 MFT393228:MFU393228 LVX393228:LVY393228 LMB393228:LMC393228 LCF393228:LCG393228 KSJ393228:KSK393228 KIN393228:KIO393228 JYR393228:JYS393228 JOV393228:JOW393228 JEZ393228:JFA393228 IVD393228:IVE393228 ILH393228:ILI393228 IBL393228:IBM393228 HRP393228:HRQ393228 HHT393228:HHU393228 GXX393228:GXY393228 GOB393228:GOC393228 GEF393228:GEG393228 FUJ393228:FUK393228 FKN393228:FKO393228 FAR393228:FAS393228 EQV393228:EQW393228 EGZ393228:EHA393228 DXD393228:DXE393228 DNH393228:DNI393228 DDL393228:DDM393228 CTP393228:CTQ393228 CJT393228:CJU393228 BZX393228:BZY393228 BQB393228:BQC393228 BGF393228:BGG393228 AWJ393228:AWK393228 AMN393228:AMO393228 ACR393228:ACS393228 SV393228:SW393228 IZ393228:JA393228 WVL327692:WVM327692 WLP327692:WLQ327692 WBT327692:WBU327692 VRX327692:VRY327692 VIB327692:VIC327692 UYF327692:UYG327692 UOJ327692:UOK327692 UEN327692:UEO327692 TUR327692:TUS327692 TKV327692:TKW327692 TAZ327692:TBA327692 SRD327692:SRE327692 SHH327692:SHI327692 RXL327692:RXM327692 RNP327692:RNQ327692 RDT327692:RDU327692 QTX327692:QTY327692 QKB327692:QKC327692 QAF327692:QAG327692 PQJ327692:PQK327692 PGN327692:PGO327692 OWR327692:OWS327692 OMV327692:OMW327692 OCZ327692:ODA327692 NTD327692:NTE327692 NJH327692:NJI327692 MZL327692:MZM327692 MPP327692:MPQ327692 MFT327692:MFU327692 LVX327692:LVY327692 LMB327692:LMC327692 LCF327692:LCG327692 KSJ327692:KSK327692 KIN327692:KIO327692 JYR327692:JYS327692 JOV327692:JOW327692 JEZ327692:JFA327692 IVD327692:IVE327692 ILH327692:ILI327692 IBL327692:IBM327692 HRP327692:HRQ327692 HHT327692:HHU327692 GXX327692:GXY327692 GOB327692:GOC327692 GEF327692:GEG327692 FUJ327692:FUK327692 FKN327692:FKO327692 FAR327692:FAS327692 EQV327692:EQW327692 EGZ327692:EHA327692 DXD327692:DXE327692 DNH327692:DNI327692 DDL327692:DDM327692 CTP327692:CTQ327692 CJT327692:CJU327692 BZX327692:BZY327692 BQB327692:BQC327692 BGF327692:BGG327692 AWJ327692:AWK327692 AMN327692:AMO327692 ACR327692:ACS327692 SV327692:SW327692 IZ327692:JA327692 WVL262156:WVM262156 WLP262156:WLQ262156 WBT262156:WBU262156 VRX262156:VRY262156 VIB262156:VIC262156 UYF262156:UYG262156 UOJ262156:UOK262156 UEN262156:UEO262156 TUR262156:TUS262156 TKV262156:TKW262156 TAZ262156:TBA262156 SRD262156:SRE262156 SHH262156:SHI262156 RXL262156:RXM262156 RNP262156:RNQ262156 RDT262156:RDU262156 QTX262156:QTY262156 QKB262156:QKC262156 QAF262156:QAG262156 PQJ262156:PQK262156 PGN262156:PGO262156 OWR262156:OWS262156 OMV262156:OMW262156 OCZ262156:ODA262156 NTD262156:NTE262156 NJH262156:NJI262156 MZL262156:MZM262156 MPP262156:MPQ262156 MFT262156:MFU262156 LVX262156:LVY262156 LMB262156:LMC262156 LCF262156:LCG262156 KSJ262156:KSK262156 KIN262156:KIO262156 JYR262156:JYS262156 JOV262156:JOW262156 JEZ262156:JFA262156 IVD262156:IVE262156 ILH262156:ILI262156 IBL262156:IBM262156 HRP262156:HRQ262156 HHT262156:HHU262156 GXX262156:GXY262156 GOB262156:GOC262156 GEF262156:GEG262156 FUJ262156:FUK262156 FKN262156:FKO262156 FAR262156:FAS262156 EQV262156:EQW262156 EGZ262156:EHA262156 DXD262156:DXE262156 DNH262156:DNI262156 DDL262156:DDM262156 CTP262156:CTQ262156 CJT262156:CJU262156 BZX262156:BZY262156 BQB262156:BQC262156 BGF262156:BGG262156 AWJ262156:AWK262156 AMN262156:AMO262156 ACR262156:ACS262156 SV262156:SW262156 IZ262156:JA262156 WVL196620:WVM196620 WLP196620:WLQ196620 WBT196620:WBU196620 VRX196620:VRY196620 VIB196620:VIC196620 UYF196620:UYG196620 UOJ196620:UOK196620 UEN196620:UEO196620 TUR196620:TUS196620 TKV196620:TKW196620 TAZ196620:TBA196620 SRD196620:SRE196620 SHH196620:SHI196620 RXL196620:RXM196620 RNP196620:RNQ196620 RDT196620:RDU196620 QTX196620:QTY196620 QKB196620:QKC196620 QAF196620:QAG196620 PQJ196620:PQK196620 PGN196620:PGO196620 OWR196620:OWS196620 OMV196620:OMW196620 OCZ196620:ODA196620 NTD196620:NTE196620 NJH196620:NJI196620 MZL196620:MZM196620 MPP196620:MPQ196620 MFT196620:MFU196620 LVX196620:LVY196620 LMB196620:LMC196620 LCF196620:LCG196620 KSJ196620:KSK196620 KIN196620:KIO196620 JYR196620:JYS196620 JOV196620:JOW196620 JEZ196620:JFA196620 IVD196620:IVE196620 ILH196620:ILI196620 IBL196620:IBM196620 HRP196620:HRQ196620 HHT196620:HHU196620 GXX196620:GXY196620 GOB196620:GOC196620 GEF196620:GEG196620 FUJ196620:FUK196620 FKN196620:FKO196620 FAR196620:FAS196620 EQV196620:EQW196620 EGZ196620:EHA196620 DXD196620:DXE196620 DNH196620:DNI196620 DDL196620:DDM196620 CTP196620:CTQ196620 CJT196620:CJU196620 BZX196620:BZY196620 BQB196620:BQC196620 BGF196620:BGG196620 AWJ196620:AWK196620 AMN196620:AMO196620 ACR196620:ACS196620 SV196620:SW196620 IZ196620:JA196620 WVL131084:WVM131084 WLP131084:WLQ131084 WBT131084:WBU131084 VRX131084:VRY131084 VIB131084:VIC131084 UYF131084:UYG131084 UOJ131084:UOK131084 UEN131084:UEO131084 TUR131084:TUS131084 TKV131084:TKW131084 TAZ131084:TBA131084 SRD131084:SRE131084 SHH131084:SHI131084 RXL131084:RXM131084 RNP131084:RNQ131084 RDT131084:RDU131084 QTX131084:QTY131084 QKB131084:QKC131084 QAF131084:QAG131084 PQJ131084:PQK131084 PGN131084:PGO131084 OWR131084:OWS131084 OMV131084:OMW131084 OCZ131084:ODA131084 NTD131084:NTE131084 NJH131084:NJI131084 MZL131084:MZM131084 MPP131084:MPQ131084 MFT131084:MFU131084 LVX131084:LVY131084 LMB131084:LMC131084 LCF131084:LCG131084 KSJ131084:KSK131084 KIN131084:KIO131084 JYR131084:JYS131084 JOV131084:JOW131084 JEZ131084:JFA131084 IVD131084:IVE131084 ILH131084:ILI131084 IBL131084:IBM131084 HRP131084:HRQ131084 HHT131084:HHU131084 GXX131084:GXY131084 GOB131084:GOC131084 GEF131084:GEG131084 FUJ131084:FUK131084 FKN131084:FKO131084 FAR131084:FAS131084 EQV131084:EQW131084 EGZ131084:EHA131084 DXD131084:DXE131084 DNH131084:DNI131084 DDL131084:DDM131084 CTP131084:CTQ131084 CJT131084:CJU131084 BZX131084:BZY131084 BQB131084:BQC131084 BGF131084:BGG131084 AWJ131084:AWK131084 AMN131084:AMO131084 ACR131084:ACS131084 SV131084:SW131084 IZ131084:JA131084 WVL65548:WVM65548 WLP65548:WLQ65548 WBT65548:WBU65548 VRX65548:VRY65548 VIB65548:VIC65548 UYF65548:UYG65548 UOJ65548:UOK65548 UEN65548:UEO65548 TUR65548:TUS65548 TKV65548:TKW65548 TAZ65548:TBA65548 SRD65548:SRE65548 SHH65548:SHI65548 RXL65548:RXM65548 RNP65548:RNQ65548 RDT65548:RDU65548 QTX65548:QTY65548 QKB65548:QKC65548 QAF65548:QAG65548 PQJ65548:PQK65548 PGN65548:PGO65548 OWR65548:OWS65548 OMV65548:OMW65548 OCZ65548:ODA65548 NTD65548:NTE65548 NJH65548:NJI65548 MZL65548:MZM65548 MPP65548:MPQ65548 MFT65548:MFU65548 LVX65548:LVY65548 LMB65548:LMC65548 LCF65548:LCG65548 KSJ65548:KSK65548 KIN65548:KIO65548 JYR65548:JYS65548 JOV65548:JOW65548 JEZ65548:JFA65548 IVD65548:IVE65548 ILH65548:ILI65548 IBL65548:IBM65548 HRP65548:HRQ65548 HHT65548:HHU65548 GXX65548:GXY65548 GOB65548:GOC65548 GEF65548:GEG65548 FUJ65548:FUK65548 FKN65548:FKO65548 FAR65548:FAS65548 EQV65548:EQW65548 EGZ65548:EHA65548 DXD65548:DXE65548 DNH65548:DNI65548 DDL65548:DDM65548 CTP65548:CTQ65548 CJT65548:CJU65548 BZX65548:BZY65548 BQB65548:BQC65548 BGF65548:BGG65548 AWJ65548:AWK65548 AMN65548:AMO65548 ACR65548:ACS65548 SV65548:SW65548 IZ65548:JA65548 WVL11:WVM11 WLP11:WLQ11 WBT11:WBU11 VRX11:VRY11 VIB11:VIC11 UYF11:UYG11 UOJ11:UOK11 UEN11:UEO11 TUR11:TUS11 TKV11:TKW11 TAZ11:TBA11 SRD11:SRE11 SHH11:SHI11 RXL11:RXM11 RNP11:RNQ11 RDT11:RDU11 QTX11:QTY11 QKB11:QKC11 QAF11:QAG11 PQJ11:PQK11 PGN11:PGO11 OWR11:OWS11 OMV11:OMW11 OCZ11:ODA11 NTD11:NTE11 NJH11:NJI11 MZL11:MZM11 MPP11:MPQ11 MFT11:MFU11 LVX11:LVY11 LMB11:LMC11 LCF11:LCG11 KSJ11:KSK11 KIN11:KIO11 JYR11:JYS11 JOV11:JOW11 JEZ11:JFA11 IVD11:IVE11 ILH11:ILI11 IBL11:IBM11 HRP11:HRQ11 HHT11:HHU11 GXX11:GXY11 GOB11:GOC11 GEF11:GEG11 FUJ11:FUK11 FKN11:FKO11 FAR11:FAS11 EQV11:EQW11 EGZ11:EHA11 DXD11:DXE11 DNH11:DNI11 DDL11:DDM11 CTP11:CTQ11 CJT11:CJU11 BZX11:BZY11 BQB11:BQC11 BGF11:BGG11 AWJ11:AWK11 AMN11:AMO11 ACR11:ACS11" xr:uid="{00000000-0002-0000-0000-000005000000}">
      <formula1>$O$11:$O$15</formula1>
    </dataValidation>
    <dataValidation type="list" allowBlank="1" showInputMessage="1" sqref="J4" xr:uid="{00000000-0002-0000-0000-000006000000}">
      <formula1>$M$11:$M$14</formula1>
    </dataValidation>
    <dataValidation type="list" allowBlank="1" showInputMessage="1" showErrorMessage="1" sqref="E29:E30" xr:uid="{00000000-0002-0000-0000-000007000000}">
      <formula1>"定額,減額　（"</formula1>
    </dataValidation>
    <dataValidation type="list" allowBlank="1" showInputMessage="1" showErrorMessage="1" sqref="F27" xr:uid="{00000000-0002-0000-0000-000008000000}">
      <formula1>"有,無"</formula1>
    </dataValidation>
  </dataValidations>
  <pageMargins left="1.1417322834645669" right="0.35433070866141736" top="0.74803149606299213" bottom="0.74803149606299213" header="0.31496062992125984" footer="0.31496062992125984"/>
  <pageSetup paperSize="9" scale="73"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謝金内訳書</vt:lpstr>
      <vt:lpstr>謝金内訳書!Print_Area</vt:lpstr>
    </vt:vector>
  </TitlesOfParts>
  <Company>首都大学東京</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津村弘美</cp:lastModifiedBy>
  <cp:lastPrinted>2017-07-03T02:07:34Z</cp:lastPrinted>
  <dcterms:created xsi:type="dcterms:W3CDTF">2015-03-24T02:52:40Z</dcterms:created>
  <dcterms:modified xsi:type="dcterms:W3CDTF">2019-10-02T10:54:59Z</dcterms:modified>
</cp:coreProperties>
</file>