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Y:\2020 庶務係\03 人事\2020臨時職員\2020年度様式\"/>
    </mc:Choice>
  </mc:AlternateContent>
  <bookViews>
    <workbookView xWindow="0" yWindow="0" windowWidth="14805" windowHeight="6390" tabRatio="814" activeTab="5"/>
  </bookViews>
  <sheets>
    <sheet name="【記入例】履歴書" sheetId="141" r:id="rId1"/>
    <sheet name="入力用　履歴書" sheetId="134" r:id="rId2"/>
    <sheet name="別紙　履歴書(職歴)" sheetId="135" r:id="rId3"/>
    <sheet name="通勤届" sheetId="138" r:id="rId4"/>
    <sheet name="【記入例】通勤届." sheetId="140" r:id="rId5"/>
    <sheet name="入力用 外国人雇用状況届出書" sheetId="145" r:id="rId6"/>
    <sheet name="Sheet1" sheetId="144" r:id="rId7"/>
    <sheet name="月額表（平成27年1月以降分）" sheetId="97" state="hidden" r:id="rId8"/>
    <sheet name="事務室処理用　財務会計支払" sheetId="53" state="hidden" r:id="rId9"/>
    <sheet name="支給明細書　財務会計支払 " sheetId="111" state="hidden" r:id="rId10"/>
    <sheet name="事務室処理用　科研費支払" sheetId="99" state="hidden" r:id="rId11"/>
    <sheet name="支給明細書　科研費支払" sheetId="112" state="hidden" r:id="rId12"/>
    <sheet name="日額丙欄税額作業" sheetId="109" state="hidden" r:id="rId13"/>
  </sheets>
  <externalReferences>
    <externalReference r:id="rId14"/>
    <externalReference r:id="rId15"/>
  </externalReferences>
  <definedNames>
    <definedName name="code2" localSheetId="0">[1]別紙１!#REF!</definedName>
    <definedName name="code2" localSheetId="10">[1]別紙１!#REF!</definedName>
    <definedName name="code2" localSheetId="8">[1]別紙１!#REF!</definedName>
    <definedName name="code2" localSheetId="12">[1]別紙１!#REF!</definedName>
    <definedName name="code2">[1]別紙１!#REF!</definedName>
    <definedName name="_xlnm.Print_Area" localSheetId="11">'支給明細書　科研費支払'!$A$1:$F$63</definedName>
    <definedName name="_xlnm.Print_Area" localSheetId="9">'支給明細書　財務会計支払 '!$A$1:$F$63</definedName>
    <definedName name="_xlnm.Print_Area" localSheetId="10">'事務室処理用　科研費支払'!$A$1:$F$40</definedName>
    <definedName name="_xlnm.Print_Area" localSheetId="8">'事務室処理用　財務会計支払'!$A$11:$F$71</definedName>
    <definedName name="_xlnm.Print_Area" localSheetId="3">通勤届!$A$1:$R$35</definedName>
    <definedName name="_xlnm.Print_Area" localSheetId="5">'入力用 外国人雇用状況届出書'!$A$1:$AU$144</definedName>
    <definedName name="_xlnm.Print_Titles" localSheetId="7">'月額表（平成27年1月以降分）'!$1:$7</definedName>
    <definedName name="別紙７" localSheetId="0">[2]別紙１!#REF!</definedName>
    <definedName name="別紙７" localSheetId="12">[2]別紙１!#REF!</definedName>
    <definedName name="別紙７">[2]別紙１!#REF!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1" i="138" l="1"/>
  <c r="C26" i="53" l="1"/>
  <c r="B52" i="53" s="1"/>
  <c r="F45" i="53"/>
  <c r="F24" i="53"/>
  <c r="F58" i="53" s="1"/>
  <c r="E27" i="99"/>
  <c r="C12" i="112"/>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s="1"/>
  <c r="C38" i="111" s="1"/>
  <c r="B26" i="53"/>
  <c r="B53" i="53" s="1"/>
  <c r="B24" i="53"/>
  <c r="F11" i="53" s="1"/>
  <c r="F28" i="53"/>
  <c r="F13" i="111" s="1"/>
  <c r="H9" i="53"/>
  <c r="F41" i="53" s="1"/>
  <c r="H6" i="53"/>
  <c r="B36" i="53" s="1"/>
  <c r="E6" i="99"/>
  <c r="F34" i="112" s="1"/>
  <c r="F46" i="53"/>
  <c r="A56" i="99"/>
  <c r="B56" i="99"/>
  <c r="B15" i="99"/>
  <c r="F38" i="53"/>
  <c r="C22" i="111" s="1"/>
  <c r="F35" i="111" s="1"/>
  <c r="F19" i="53"/>
  <c r="F11" i="111"/>
  <c r="E15" i="53"/>
  <c r="C9" i="111"/>
  <c r="E36" i="111" s="1"/>
  <c r="B9" i="99"/>
  <c r="B8" i="109"/>
  <c r="B18" i="99"/>
  <c r="C7" i="112" s="1"/>
  <c r="C40" i="112" s="1"/>
  <c r="B17" i="99"/>
  <c r="C6" i="112"/>
  <c r="C39" i="112" s="1"/>
  <c r="C4" i="112"/>
  <c r="C38" i="112" s="1"/>
  <c r="G22" i="99"/>
  <c r="B46" i="53"/>
  <c r="A55" i="99"/>
  <c r="B55" i="99" s="1"/>
  <c r="B22" i="99"/>
  <c r="B5" i="99"/>
  <c r="F1" i="99" s="1"/>
  <c r="B21" i="99"/>
  <c r="B20" i="99"/>
  <c r="B19" i="99"/>
  <c r="F15" i="99" s="1"/>
  <c r="B16" i="99"/>
  <c r="D15" i="99"/>
  <c r="C6" i="99"/>
  <c r="F22" i="53"/>
  <c r="E58" i="53" s="1"/>
  <c r="E24" i="99"/>
  <c r="C16" i="112" s="1"/>
  <c r="B25" i="53"/>
  <c r="C3" i="111" s="1"/>
  <c r="C37" i="111" s="1"/>
  <c r="F62" i="53"/>
  <c r="A12" i="53"/>
  <c r="B54" i="53"/>
  <c r="B50" i="53" l="1"/>
  <c r="F34" i="111"/>
  <c r="B51" i="53"/>
  <c r="C62" i="53"/>
  <c r="D62" i="53"/>
  <c r="B28" i="53"/>
  <c r="E62" i="53"/>
  <c r="F64" i="53"/>
  <c r="B11" i="99"/>
  <c r="C8" i="99"/>
  <c r="B64" i="53"/>
  <c r="B23" i="99"/>
  <c r="B32" i="53"/>
  <c r="E20" i="99"/>
  <c r="D11" i="112" s="1"/>
  <c r="F18" i="53"/>
  <c r="C16" i="111"/>
  <c r="C12" i="111"/>
  <c r="B6" i="99"/>
  <c r="C3" i="112" s="1"/>
  <c r="C37" i="112" s="1"/>
  <c r="B62" i="53"/>
  <c r="B27" i="53"/>
  <c r="B57" i="53"/>
  <c r="B8" i="99"/>
  <c r="E22" i="99" l="1"/>
  <c r="D11" i="111"/>
  <c r="F20" i="53"/>
  <c r="C10" i="112" l="1"/>
  <c r="C14" i="112" s="1"/>
  <c r="B27" i="99"/>
  <c r="E23" i="99" s="1"/>
  <c r="J9" i="53"/>
  <c r="F21" i="53" s="1"/>
  <c r="F23" i="53" s="1"/>
  <c r="C10" i="111"/>
  <c r="C14" i="111" s="1"/>
  <c r="C17" i="112" l="1"/>
  <c r="E28" i="99"/>
  <c r="B58" i="53"/>
  <c r="F25" i="53"/>
  <c r="C17" i="111"/>
  <c r="C18" i="111" s="1"/>
  <c r="C58" i="53"/>
  <c r="C18" i="112" l="1"/>
  <c r="C20" i="112"/>
  <c r="C21" i="112" s="1"/>
  <c r="C21" i="111"/>
  <c r="C20" i="111"/>
</calcChain>
</file>

<file path=xl/comments1.xml><?xml version="1.0" encoding="utf-8"?>
<comments xmlns="http://schemas.openxmlformats.org/spreadsheetml/2006/main">
  <authors>
    <author>JIMU</author>
  </authors>
  <commentList>
    <comment ref="A15" authorId="0" shapeId="0">
      <text>
        <r>
          <rPr>
            <b/>
            <sz val="9"/>
            <color indexed="81"/>
            <rFont val="ＭＳ Ｐゴシック"/>
            <family val="3"/>
            <charset val="128"/>
          </rPr>
          <t>元号で記入ください</t>
        </r>
      </text>
    </comment>
    <comment ref="P26" authorId="0" shapeId="0">
      <text>
        <r>
          <rPr>
            <b/>
            <sz val="9"/>
            <color indexed="81"/>
            <rFont val="ＭＳ Ｐゴシック"/>
            <family val="3"/>
            <charset val="128"/>
          </rPr>
          <t>元号で記入ください</t>
        </r>
      </text>
    </comment>
  </commentList>
</comments>
</file>

<file path=xl/comments2.xml><?xml version="1.0" encoding="utf-8"?>
<comments xmlns="http://schemas.openxmlformats.org/spreadsheetml/2006/main">
  <authors>
    <author>jimu</author>
    <author>作成者</author>
  </authors>
  <commentList>
    <comment ref="H5" authorId="0" shapeId="0">
      <text>
        <r>
          <rPr>
            <sz val="9"/>
            <color indexed="81"/>
            <rFont val="MS P ゴシック"/>
            <family val="3"/>
            <charset val="128"/>
          </rPr>
          <t>　</t>
        </r>
        <r>
          <rPr>
            <sz val="9"/>
            <color indexed="10"/>
            <rFont val="MS P ゴシック"/>
            <family val="3"/>
            <charset val="128"/>
          </rPr>
          <t>　</t>
        </r>
        <r>
          <rPr>
            <b/>
            <sz val="12"/>
            <color indexed="10"/>
            <rFont val="MS P ゴシック"/>
            <family val="3"/>
            <charset val="128"/>
          </rPr>
          <t>薄黄色のセルに入力してください。</t>
        </r>
      </text>
    </comment>
    <comment ref="K17" authorId="0" shapeId="0">
      <text>
        <r>
          <rPr>
            <b/>
            <sz val="9"/>
            <color indexed="81"/>
            <rFont val="MS P ゴシック"/>
            <family val="3"/>
            <charset val="128"/>
          </rPr>
          <t>在留カードの裏面に「就業許可印」があるかご確認ください</t>
        </r>
        <r>
          <rPr>
            <sz val="9"/>
            <color indexed="81"/>
            <rFont val="MS P ゴシック"/>
            <family val="3"/>
            <charset val="128"/>
          </rPr>
          <t xml:space="preserve">
</t>
        </r>
      </text>
    </comment>
    <comment ref="W17" authorId="0" shapeId="0">
      <text>
        <r>
          <rPr>
            <b/>
            <sz val="9"/>
            <color indexed="81"/>
            <rFont val="MS P ゴシック"/>
            <family val="3"/>
            <charset val="128"/>
          </rPr>
          <t>在留カードの在留期間が雇用期間内かご確認ください</t>
        </r>
      </text>
    </comment>
    <comment ref="K32" authorId="1" shapeId="0">
      <text>
        <r>
          <rPr>
            <b/>
            <sz val="9"/>
            <color indexed="81"/>
            <rFont val="MS P ゴシック"/>
            <family val="3"/>
            <charset val="128"/>
          </rPr>
          <t>在留カード番号は、</t>
        </r>
        <r>
          <rPr>
            <b/>
            <u/>
            <sz val="9"/>
            <color indexed="81"/>
            <rFont val="MS P ゴシック"/>
            <family val="3"/>
            <charset val="128"/>
          </rPr>
          <t>英字１２桁(英字２桁-数字８桁-英字２桁)</t>
        </r>
        <r>
          <rPr>
            <b/>
            <sz val="9"/>
            <color indexed="81"/>
            <rFont val="MS P ゴシック"/>
            <family val="3"/>
            <charset val="128"/>
          </rPr>
          <t>になります。</t>
        </r>
      </text>
    </comment>
    <comment ref="AE39" authorId="0" shapeId="0">
      <text>
        <r>
          <rPr>
            <b/>
            <sz val="9"/>
            <color indexed="81"/>
            <rFont val="MS P ゴシック"/>
            <family val="3"/>
            <charset val="128"/>
          </rPr>
          <t>雇用期間を記載してください。
（労働条件通知書に記載されている雇用期間の最終日）</t>
        </r>
        <r>
          <rPr>
            <sz val="9"/>
            <color indexed="81"/>
            <rFont val="MS P ゴシック"/>
            <family val="3"/>
            <charset val="128"/>
          </rPr>
          <t xml:space="preserve">
</t>
        </r>
      </text>
    </comment>
  </commentList>
</comments>
</file>

<file path=xl/comments3.xml><?xml version="1.0" encoding="utf-8"?>
<comments xmlns="http://schemas.openxmlformats.org/spreadsheetml/2006/main">
  <authors>
    <author>首都大学東京</author>
    <author>jimu</author>
    <author>JIMU</author>
  </authors>
  <commentList>
    <comment ref="H4" authorId="0" shapeId="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text>
        <r>
          <rPr>
            <b/>
            <sz val="9"/>
            <color indexed="81"/>
            <rFont val="ＭＳ Ｐゴシック"/>
            <family val="3"/>
            <charset val="128"/>
          </rPr>
          <t xml:space="preserve">数字のみ入力してください
</t>
        </r>
      </text>
    </comment>
    <comment ref="F16" authorId="0" shapeId="0">
      <text>
        <r>
          <rPr>
            <b/>
            <sz val="9"/>
            <color indexed="81"/>
            <rFont val="ＭＳ Ｐゴシック"/>
            <family val="3"/>
            <charset val="128"/>
          </rPr>
          <t>源泉徴収の有無を
プルダウンより選択
してください。
（下の「源泉徴収額」に
リンクしています。）</t>
        </r>
      </text>
    </comment>
    <comment ref="A18" authorId="0" shapeId="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4.xml><?xml version="1.0" encoding="utf-8"?>
<comments xmlns="http://schemas.openxmlformats.org/spreadsheetml/2006/main">
  <authors>
    <author>首都大学東京</author>
  </authors>
  <commentList>
    <comment ref="B6" authorId="0" shapeId="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text>
        <r>
          <rPr>
            <b/>
            <sz val="9"/>
            <color indexed="81"/>
            <rFont val="ＭＳ Ｐゴシック"/>
            <family val="3"/>
            <charset val="128"/>
          </rPr>
          <t>プルダウンから選択</t>
        </r>
      </text>
    </comment>
    <comment ref="D14" authorId="0" shapeId="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text>
        <r>
          <rPr>
            <b/>
            <sz val="9"/>
            <color indexed="81"/>
            <rFont val="ＭＳ Ｐゴシック"/>
            <family val="3"/>
            <charset val="128"/>
          </rPr>
          <t>源泉徴収の有無を
プルダウンより選択
してください。
（下の「源泉徴収額」に
リンクしています。）</t>
        </r>
      </text>
    </comment>
    <comment ref="E20" authorId="0" shapeId="0">
      <text>
        <r>
          <rPr>
            <b/>
            <sz val="9"/>
            <color indexed="81"/>
            <rFont val="ＭＳ Ｐゴシック"/>
            <family val="3"/>
            <charset val="128"/>
          </rPr>
          <t>当該月の勤務時間数を入力してください。
（金額は自動計算）</t>
        </r>
      </text>
    </comment>
    <comment ref="E21" authorId="0" shapeId="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<sst xmlns="http://schemas.openxmlformats.org/spreadsheetml/2006/main" count="948" uniqueCount="474">
  <si>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</si>
  <si>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</si>
  <si>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</si>
  <si>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</si>
  <si>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</si>
  <si>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</si>
  <si>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</si>
  <si>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</si>
  <si>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</si>
  <si>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</si>
  <si>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</si>
  <si>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</si>
  <si>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</si>
  <si>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</si>
  <si>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</si>
  <si>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</si>
  <si>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</si>
  <si>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</si>
  <si>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</si>
  <si>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</si>
  <si>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</si>
  <si>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</si>
  <si>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</si>
  <si>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</si>
  <si>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</si>
  <si>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</si>
  <si>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</si>
  <si>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平成</t>
    <rPh sb="0" eb="2">
      <t>ヘイセイ</t>
    </rPh>
    <phoneticPr fontId="3"/>
  </si>
  <si>
    <t>月分</t>
    <rPh sb="0" eb="2">
      <t>ガツブン</t>
    </rPh>
    <phoneticPr fontId="3"/>
  </si>
  <si>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</si>
  <si>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</si>
  <si>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</si>
  <si>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</si>
  <si>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</si>
  <si>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</si>
  <si>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</si>
  <si>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</si>
  <si>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6  人</t>
  </si>
  <si>
    <t>7  人</t>
  </si>
  <si>
    <t>以  上</t>
  </si>
  <si>
    <t>未  満</t>
  </si>
  <si>
    <t>税                                            額</t>
  </si>
  <si>
    <t>税  額</t>
  </si>
  <si>
    <t>円</t>
  </si>
  <si>
    <t>円未満</t>
  </si>
  <si>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</si>
  <si>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</si>
  <si>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</si>
  <si>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</si>
  <si>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</si>
  <si>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</si>
  <si>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</si>
  <si>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</si>
  <si>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</si>
  <si>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</si>
  <si>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</si>
  <si>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</si>
  <si>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</si>
  <si>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</si>
  <si>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</si>
  <si>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</si>
  <si>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</si>
  <si>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</si>
  <si>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</si>
  <si>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</si>
  <si>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</si>
  <si>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</si>
  <si>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</si>
  <si>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</si>
  <si>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</si>
  <si>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</si>
  <si>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</si>
  <si>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</si>
  <si>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</si>
  <si>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</si>
  <si>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</si>
  <si>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</si>
  <si>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</si>
  <si>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</si>
  <si>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</si>
  <si>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</si>
  <si>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</si>
  <si>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</si>
  <si>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</si>
  <si>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</si>
  <si>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</si>
  <si>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</si>
  <si>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</si>
  <si>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</si>
  <si>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</si>
  <si>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</si>
  <si>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</si>
  <si>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</si>
  <si>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</si>
  <si>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</si>
  <si>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</si>
  <si>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</si>
  <si>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</si>
  <si>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</si>
  <si>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</si>
  <si>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</si>
  <si>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</si>
  <si>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</si>
  <si>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</si>
  <si>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</si>
  <si>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</si>
  <si>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</si>
  <si>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</si>
  <si>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</si>
  <si>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</si>
  <si>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</si>
  <si>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</si>
  <si>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</si>
  <si>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</si>
  <si>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</si>
  <si>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</si>
  <si>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研究代表者</t>
    <rPh sb="0" eb="2">
      <t>ケンキュウ</t>
    </rPh>
    <rPh sb="2" eb="5">
      <t>ダイヒョウシャ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</si>
  <si>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</si>
  <si>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</si>
  <si>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</si>
  <si>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</si>
  <si>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都市教養学部（理系）</t>
    <rPh sb="0" eb="2">
      <t>トシ</t>
    </rPh>
    <rPh sb="2" eb="4">
      <t>キョウヨウ</t>
    </rPh>
    <rPh sb="4" eb="6">
      <t>ガクブ</t>
    </rPh>
    <rPh sb="7" eb="9">
      <t>リケイ</t>
    </rPh>
    <phoneticPr fontId="3"/>
  </si>
  <si>
    <t>入力用　</t>
  </si>
  <si>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</si>
  <si>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</si>
  <si>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</si>
  <si>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</si>
  <si>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</si>
  <si>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</si>
  <si>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</si>
  <si>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</si>
  <si>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</si>
  <si>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</si>
  <si>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</si>
  <si>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</si>
  <si>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</si>
  <si>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</si>
  <si>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</si>
  <si>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</si>
  <si>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</si>
  <si>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</si>
  <si>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</si>
  <si>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</si>
  <si>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</si>
  <si>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</si>
  <si>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</si>
  <si>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</si>
  <si>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</si>
  <si>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</si>
  <si>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</si>
  <si>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</si>
  <si>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</si>
  <si>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</si>
  <si>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</si>
  <si>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無し（2ヶ月以内）</t>
    <rPh sb="0" eb="1">
      <t>ナ</t>
    </rPh>
    <rPh sb="5" eb="6">
      <t>ゲツ</t>
    </rPh>
    <rPh sb="6" eb="8">
      <t>イナイ</t>
    </rPh>
    <phoneticPr fontId="3"/>
  </si>
  <si>
    <t>有り（2ヶ月以内）</t>
    <rPh sb="0" eb="1">
      <t>ア</t>
    </rPh>
    <rPh sb="5" eb="6">
      <t>ゲツ</t>
    </rPh>
    <rPh sb="6" eb="8">
      <t>イナイ</t>
    </rPh>
    <phoneticPr fontId="3"/>
  </si>
  <si>
    <t>〔賃金の支払〕</t>
    <rPh sb="1" eb="3">
      <t>チンギン</t>
    </rPh>
    <rPh sb="4" eb="6">
      <t>シハライ</t>
    </rPh>
    <phoneticPr fontId="3"/>
  </si>
  <si>
    <t>件名</t>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</si>
  <si>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</si>
  <si>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</si>
  <si>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</si>
  <si>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</si>
  <si>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</si>
  <si>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</si>
  <si>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</si>
  <si>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</si>
  <si>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</si>
  <si>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</si>
  <si>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</si>
  <si>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</si>
  <si>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</si>
  <si>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</si>
  <si>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</si>
  <si>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</si>
  <si>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</si>
  <si>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</si>
  <si>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</si>
  <si>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</si>
  <si>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</si>
  <si>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</si>
  <si>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</si>
  <si>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</si>
  <si>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</si>
  <si>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</si>
  <si>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</si>
  <si>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</si>
  <si>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</si>
  <si>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</si>
  <si>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</si>
  <si>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</si>
  <si>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</si>
  <si>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</si>
  <si>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</si>
  <si>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</si>
  <si>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</si>
  <si>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</si>
  <si>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</si>
  <si>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</si>
  <si>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</si>
  <si>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</si>
  <si>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</si>
  <si>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</si>
  <si>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</si>
  <si>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</si>
  <si>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</si>
  <si>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</si>
  <si>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</si>
  <si>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</si>
  <si>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</si>
  <si>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</si>
  <si>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</si>
  <si>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</si>
  <si>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</si>
  <si>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</si>
  <si>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</si>
  <si>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</si>
  <si>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</si>
  <si>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</si>
  <si>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</si>
  <si>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</si>
  <si>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</si>
  <si>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</si>
  <si>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</si>
  <si>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</si>
  <si>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</si>
  <si>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</si>
  <si>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</si>
  <si>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</si>
  <si>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</si>
  <si>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</si>
  <si>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</si>
  <si>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</si>
  <si>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</si>
  <si>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</si>
  <si>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</si>
  <si>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</si>
  <si>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</si>
  <si>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</si>
  <si>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</si>
  <si>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</si>
  <si>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</si>
  <si>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</si>
  <si>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</si>
  <si>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</si>
  <si>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</si>
  <si>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</si>
  <si>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</si>
  <si>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</si>
  <si>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</si>
  <si>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</si>
  <si>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</si>
  <si>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</si>
  <si>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</si>
  <si>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</si>
  <si>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</si>
  <si>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</si>
  <si>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</si>
  <si>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</si>
  <si>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</si>
  <si>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</si>
  <si>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</si>
  <si>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</si>
  <si>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</si>
  <si>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</si>
  <si>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</si>
  <si>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</si>
  <si>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</si>
  <si>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t>勤務日数</t>
  </si>
  <si>
    <t>週当たり</t>
  </si>
  <si>
    <t>日</t>
    <rPh sb="0" eb="1">
      <t>ヒ</t>
    </rPh>
    <phoneticPr fontId="3"/>
  </si>
  <si>
    <t>印</t>
    <rPh sb="0" eb="1">
      <t>イン</t>
    </rPh>
    <phoneticPr fontId="3"/>
  </si>
  <si>
    <t>姓</t>
    <rPh sb="0" eb="1">
      <t>セイ</t>
    </rPh>
    <phoneticPr fontId="3"/>
  </si>
  <si>
    <t>名</t>
    <rPh sb="0" eb="1">
      <t>メイ</t>
    </rPh>
    <phoneticPr fontId="3"/>
  </si>
  <si>
    <t>②①の者の在留資格</t>
    <rPh sb="3" eb="4">
      <t>モノ</t>
    </rPh>
    <rPh sb="5" eb="7">
      <t>ザイリュウ</t>
    </rPh>
    <rPh sb="7" eb="9">
      <t>シカク</t>
    </rPh>
    <phoneticPr fontId="3"/>
  </si>
  <si>
    <t>③①の者の在留期間（期限）
（西暦）</t>
    <rPh sb="3" eb="4">
      <t>モノ</t>
    </rPh>
    <rPh sb="5" eb="7">
      <t>ザイリュウ</t>
    </rPh>
    <rPh sb="7" eb="9">
      <t>キカン</t>
    </rPh>
    <rPh sb="10" eb="12">
      <t>キゲン</t>
    </rPh>
    <rPh sb="15" eb="17">
      <t>セイレキ</t>
    </rPh>
    <phoneticPr fontId="3"/>
  </si>
  <si>
    <t>月</t>
    <rPh sb="0" eb="1">
      <t>ツキ</t>
    </rPh>
    <phoneticPr fontId="3"/>
  </si>
  <si>
    <t>日</t>
    <rPh sb="0" eb="1">
      <t>ニチ</t>
    </rPh>
    <phoneticPr fontId="3"/>
  </si>
  <si>
    <t>⑤①の者の性別</t>
    <rPh sb="3" eb="4">
      <t>モノ</t>
    </rPh>
    <rPh sb="5" eb="7">
      <t>セイベツ</t>
    </rPh>
    <phoneticPr fontId="3"/>
  </si>
  <si>
    <t>⑦①の者の資格外
活動許可の有無</t>
    <rPh sb="3" eb="4">
      <t>モノ</t>
    </rPh>
    <rPh sb="5" eb="7">
      <t>シカク</t>
    </rPh>
    <rPh sb="7" eb="8">
      <t>ガイ</t>
    </rPh>
    <rPh sb="9" eb="11">
      <t>カツドウ</t>
    </rPh>
    <rPh sb="11" eb="13">
      <t>キョカ</t>
    </rPh>
    <rPh sb="14" eb="16">
      <t>ウム</t>
    </rPh>
    <phoneticPr fontId="3"/>
  </si>
  <si>
    <r>
      <t xml:space="preserve">雇入れ年月日
</t>
    </r>
    <r>
      <rPr>
        <sz val="10"/>
        <rFont val="ＭＳ ゴシック"/>
        <family val="3"/>
        <charset val="128"/>
      </rPr>
      <t>（西暦）</t>
    </r>
    <rPh sb="0" eb="2">
      <t>ヤトイイ</t>
    </rPh>
    <rPh sb="3" eb="6">
      <t>ネンガッピ</t>
    </rPh>
    <rPh sb="8" eb="10">
      <t>セイレキ</t>
    </rPh>
    <phoneticPr fontId="3"/>
  </si>
  <si>
    <r>
      <t xml:space="preserve">離職年月日
</t>
    </r>
    <r>
      <rPr>
        <sz val="10"/>
        <rFont val="ＭＳ ゴシック"/>
        <family val="3"/>
        <charset val="128"/>
      </rPr>
      <t>（西暦）</t>
    </r>
    <rPh sb="0" eb="2">
      <t>リショク</t>
    </rPh>
    <rPh sb="2" eb="5">
      <t>ネンガッピ</t>
    </rPh>
    <rPh sb="7" eb="9">
      <t>セイレキ</t>
    </rPh>
    <phoneticPr fontId="3"/>
  </si>
  <si>
    <t>月</t>
    <rPh sb="0" eb="1">
      <t>ガツ</t>
    </rPh>
    <phoneticPr fontId="3"/>
  </si>
  <si>
    <t>事業主</t>
    <rPh sb="0" eb="3">
      <t>ジギョウヌシ</t>
    </rPh>
    <phoneticPr fontId="3"/>
  </si>
  <si>
    <t>雇用保険適用事業所番号</t>
    <rPh sb="0" eb="2">
      <t>コヨウ</t>
    </rPh>
    <rPh sb="2" eb="4">
      <t>ホケン</t>
    </rPh>
    <rPh sb="4" eb="6">
      <t>テキヨウ</t>
    </rPh>
    <rPh sb="6" eb="9">
      <t>ジギョウショ</t>
    </rPh>
    <rPh sb="9" eb="11">
      <t>バンゴウ</t>
    </rPh>
    <phoneticPr fontId="3"/>
  </si>
  <si>
    <t>（名称）</t>
    <rPh sb="1" eb="3">
      <t>メイショウ</t>
    </rPh>
    <phoneticPr fontId="3"/>
  </si>
  <si>
    <t>（所在地）</t>
    <rPh sb="1" eb="4">
      <t>ショザイチ</t>
    </rPh>
    <phoneticPr fontId="3"/>
  </si>
  <si>
    <t>主たる事務所</t>
    <rPh sb="0" eb="1">
      <t>シュ</t>
    </rPh>
    <rPh sb="3" eb="5">
      <t>ジム</t>
    </rPh>
    <rPh sb="5" eb="6">
      <t>ショ</t>
    </rPh>
    <phoneticPr fontId="3"/>
  </si>
  <si>
    <t>公共職業安定所長　殿</t>
    <rPh sb="0" eb="2">
      <t>コウキョウ</t>
    </rPh>
    <rPh sb="2" eb="4">
      <t>ショクギョウ</t>
    </rPh>
    <rPh sb="4" eb="6">
      <t>アンテイ</t>
    </rPh>
    <rPh sb="6" eb="8">
      <t>ショチョウ</t>
    </rPh>
    <rPh sb="9" eb="10">
      <t>ドノ</t>
    </rPh>
    <phoneticPr fontId="3"/>
  </si>
  <si>
    <t>様式第３号（裏面）</t>
    <rPh sb="0" eb="2">
      <t>ヨウシキ</t>
    </rPh>
    <rPh sb="2" eb="3">
      <t>ダイ</t>
    </rPh>
    <rPh sb="4" eb="5">
      <t>ゴウ</t>
    </rPh>
    <rPh sb="6" eb="7">
      <t>ウラ</t>
    </rPh>
    <rPh sb="7" eb="8">
      <t>メン</t>
    </rPh>
    <phoneticPr fontId="3"/>
  </si>
  <si>
    <t>注意</t>
    <rPh sb="0" eb="2">
      <t>チュウイ</t>
    </rPh>
    <phoneticPr fontId="3"/>
  </si>
  <si>
    <t>　雇入れに係る外国人雇用状況届出書として使用する場合の注意</t>
    <rPh sb="1" eb="3">
      <t>ヤトイイ</t>
    </rPh>
    <rPh sb="20" eb="22">
      <t>シヨウ</t>
    </rPh>
    <rPh sb="24" eb="26">
      <t>バアイ</t>
    </rPh>
    <rPh sb="27" eb="29">
      <t>チュウイ</t>
    </rPh>
    <phoneticPr fontId="3"/>
  </si>
  <si>
    <t>　⑤欄には、①の者の性別について、該当するものの番号を○で囲むこと。</t>
    <rPh sb="2" eb="3">
      <t>ラン</t>
    </rPh>
    <rPh sb="8" eb="9">
      <t>モノ</t>
    </rPh>
    <rPh sb="10" eb="12">
      <t>セイベツ</t>
    </rPh>
    <phoneticPr fontId="3"/>
  </si>
  <si>
    <t>　表面中部に雇入れ年月日を記載すること。</t>
    <rPh sb="1" eb="3">
      <t>ヒョウメン</t>
    </rPh>
    <rPh sb="3" eb="5">
      <t>チュウブ</t>
    </rPh>
    <rPh sb="6" eb="8">
      <t>ヤトイイ</t>
    </rPh>
    <rPh sb="9" eb="12">
      <t>ネンガッピ</t>
    </rPh>
    <rPh sb="13" eb="15">
      <t>キサイ</t>
    </rPh>
    <phoneticPr fontId="3"/>
  </si>
  <si>
    <t>　離職に係る外国人雇用状況届出書として使用する場合の注意</t>
    <rPh sb="1" eb="3">
      <t>リショク</t>
    </rPh>
    <rPh sb="19" eb="21">
      <t>シヨウ</t>
    </rPh>
    <rPh sb="23" eb="25">
      <t>バアイ</t>
    </rPh>
    <rPh sb="26" eb="28">
      <t>チュウイ</t>
    </rPh>
    <phoneticPr fontId="3"/>
  </si>
  <si>
    <t>　⑦欄は記載不要であること。</t>
    <rPh sb="2" eb="3">
      <t>ラン</t>
    </rPh>
    <rPh sb="4" eb="6">
      <t>キサイ</t>
    </rPh>
    <rPh sb="6" eb="8">
      <t>フヨウ</t>
    </rPh>
    <phoneticPr fontId="3"/>
  </si>
  <si>
    <t>　表面中部に離職年月日を記載すること。</t>
    <rPh sb="1" eb="3">
      <t>ヒョウメン</t>
    </rPh>
    <rPh sb="3" eb="5">
      <t>チュウブ</t>
    </rPh>
    <rPh sb="6" eb="8">
      <t>リショク</t>
    </rPh>
    <rPh sb="8" eb="11">
      <t>ネンガッピ</t>
    </rPh>
    <rPh sb="12" eb="14">
      <t>キサイ</t>
    </rPh>
    <phoneticPr fontId="3"/>
  </si>
  <si>
    <t>　雇入れ及び離職の双方に係る外国人雇用状況届出書として使用する場合の注意</t>
    <rPh sb="1" eb="3">
      <t>ヤトイイ</t>
    </rPh>
    <rPh sb="4" eb="5">
      <t>オヨ</t>
    </rPh>
    <rPh sb="6" eb="8">
      <t>リショク</t>
    </rPh>
    <rPh sb="9" eb="11">
      <t>ソウホウ</t>
    </rPh>
    <rPh sb="12" eb="13">
      <t>カカ</t>
    </rPh>
    <rPh sb="14" eb="16">
      <t>ガイコク</t>
    </rPh>
    <rPh sb="16" eb="17">
      <t>ジン</t>
    </rPh>
    <rPh sb="17" eb="19">
      <t>コヨウ</t>
    </rPh>
    <rPh sb="19" eb="21">
      <t>ジョウキョウ</t>
    </rPh>
    <rPh sb="21" eb="24">
      <t>トドケデショ</t>
    </rPh>
    <rPh sb="27" eb="29">
      <t>シヨウ</t>
    </rPh>
    <rPh sb="31" eb="33">
      <t>バアイ</t>
    </rPh>
    <rPh sb="34" eb="36">
      <t>チュウイ</t>
    </rPh>
    <phoneticPr fontId="3"/>
  </si>
  <si>
    <t>　本届出は電子申請による手続も可能であること。</t>
    <rPh sb="1" eb="2">
      <t>ホン</t>
    </rPh>
    <rPh sb="2" eb="4">
      <t>トドケデ</t>
    </rPh>
    <rPh sb="12" eb="14">
      <t>テツヅキ</t>
    </rPh>
    <phoneticPr fontId="3"/>
  </si>
  <si>
    <t>臨時職員採用履歴書</t>
    <rPh sb="0" eb="2">
      <t>リンジ</t>
    </rPh>
    <rPh sb="2" eb="4">
      <t>ショクイン</t>
    </rPh>
    <rPh sb="4" eb="6">
      <t>サイヨウ</t>
    </rPh>
    <rPh sb="6" eb="9">
      <t>リレキショ</t>
    </rPh>
    <phoneticPr fontId="3"/>
  </si>
  <si>
    <t>ふりがな</t>
    <phoneticPr fontId="3"/>
  </si>
  <si>
    <t>氏 　名</t>
    <phoneticPr fontId="3"/>
  </si>
  <si>
    <t>　日生</t>
    <rPh sb="1" eb="2">
      <t>ニチ</t>
    </rPh>
    <rPh sb="2" eb="3">
      <t>ウ</t>
    </rPh>
    <phoneticPr fontId="3"/>
  </si>
  <si>
    <t>（満　　　　歳）</t>
    <rPh sb="1" eb="2">
      <t>マン</t>
    </rPh>
    <rPh sb="6" eb="7">
      <t>サイ</t>
    </rPh>
    <phoneticPr fontId="3"/>
  </si>
  <si>
    <t>性　　別</t>
    <rPh sb="0" eb="1">
      <t>セイ</t>
    </rPh>
    <rPh sb="3" eb="4">
      <t>ベツ</t>
    </rPh>
    <phoneticPr fontId="3"/>
  </si>
  <si>
    <t>ふりがな</t>
    <phoneticPr fontId="3"/>
  </si>
  <si>
    <t>電話：</t>
    <rPh sb="0" eb="2">
      <t>デンワ</t>
    </rPh>
    <phoneticPr fontId="3"/>
  </si>
  <si>
    <t>現住所</t>
    <phoneticPr fontId="3"/>
  </si>
  <si>
    <t xml:space="preserve"> 〒</t>
    <phoneticPr fontId="25"/>
  </si>
  <si>
    <t>携帯：</t>
    <rPh sb="0" eb="2">
      <t>ケイタイ</t>
    </rPh>
    <phoneticPr fontId="3"/>
  </si>
  <si>
    <t>E-mail:</t>
    <phoneticPr fontId="3"/>
  </si>
  <si>
    <t>電話等：</t>
    <rPh sb="0" eb="2">
      <t>デンワ</t>
    </rPh>
    <rPh sb="2" eb="3">
      <t>ナド</t>
    </rPh>
    <phoneticPr fontId="3"/>
  </si>
  <si>
    <t>連絡先</t>
    <phoneticPr fontId="3"/>
  </si>
  <si>
    <r>
      <t xml:space="preserve"> 〒                                              (</t>
    </r>
    <r>
      <rPr>
        <sz val="8"/>
        <rFont val="ＭＳ 明朝"/>
        <family val="1"/>
        <charset val="128"/>
      </rPr>
      <t>現住所以外に連絡を希望する場合のみ記入)</t>
    </r>
    <rPh sb="49" eb="52">
      <t>ゲンジュウショ</t>
    </rPh>
    <rPh sb="52" eb="54">
      <t>イガイ</t>
    </rPh>
    <rPh sb="55" eb="57">
      <t>レンラク</t>
    </rPh>
    <rPh sb="58" eb="60">
      <t>キボウ</t>
    </rPh>
    <rPh sb="62" eb="64">
      <t>バアイ</t>
    </rPh>
    <rPh sb="66" eb="68">
      <t>キニュウ</t>
    </rPh>
    <phoneticPr fontId="3"/>
  </si>
  <si>
    <t>自</t>
    <rPh sb="0" eb="1">
      <t>ジ</t>
    </rPh>
    <phoneticPr fontId="3"/>
  </si>
  <si>
    <t>至</t>
    <rPh sb="0" eb="1">
      <t>イタル</t>
    </rPh>
    <phoneticPr fontId="3"/>
  </si>
  <si>
    <t>学</t>
    <rPh sb="0" eb="1">
      <t>ガク</t>
    </rPh>
    <phoneticPr fontId="3"/>
  </si>
  <si>
    <t>歴</t>
    <rPh sb="0" eb="1">
      <t>レキ</t>
    </rPh>
    <phoneticPr fontId="3"/>
  </si>
  <si>
    <t>年</t>
    <rPh sb="0" eb="1">
      <t>ネン</t>
    </rPh>
    <phoneticPr fontId="25"/>
  </si>
  <si>
    <t>月</t>
    <rPh sb="0" eb="1">
      <t>ツキ</t>
    </rPh>
    <phoneticPr fontId="25"/>
  </si>
  <si>
    <t>日</t>
    <rPh sb="0" eb="1">
      <t>ヒ</t>
    </rPh>
    <phoneticPr fontId="25"/>
  </si>
  <si>
    <t>～</t>
    <phoneticPr fontId="25"/>
  </si>
  <si>
    <t>卒・修・中</t>
    <rPh sb="0" eb="1">
      <t>ソツ</t>
    </rPh>
    <rPh sb="2" eb="3">
      <t>シュウ</t>
    </rPh>
    <rPh sb="4" eb="5">
      <t>チュウ</t>
    </rPh>
    <phoneticPr fontId="3"/>
  </si>
  <si>
    <t>～</t>
    <phoneticPr fontId="25"/>
  </si>
  <si>
    <t>～</t>
    <phoneticPr fontId="25"/>
  </si>
  <si>
    <t>～</t>
    <phoneticPr fontId="25"/>
  </si>
  <si>
    <t>免許・資格・語学等</t>
    <rPh sb="0" eb="2">
      <t>メンキョ</t>
    </rPh>
    <rPh sb="6" eb="8">
      <t>ゴガク</t>
    </rPh>
    <phoneticPr fontId="3"/>
  </si>
  <si>
    <t>取得年月日</t>
    <rPh sb="0" eb="2">
      <t>シュトク</t>
    </rPh>
    <rPh sb="2" eb="5">
      <t>ネンガッピ</t>
    </rPh>
    <phoneticPr fontId="3"/>
  </si>
  <si>
    <t>免許・資格・試験名</t>
    <rPh sb="0" eb="2">
      <t>メンキョ</t>
    </rPh>
    <rPh sb="3" eb="5">
      <t>シカク</t>
    </rPh>
    <rPh sb="6" eb="8">
      <t>シケン</t>
    </rPh>
    <rPh sb="8" eb="9">
      <t>メイ</t>
    </rPh>
    <phoneticPr fontId="3"/>
  </si>
  <si>
    <t>自～至</t>
    <rPh sb="0" eb="1">
      <t>ジ</t>
    </rPh>
    <rPh sb="2" eb="3">
      <t>イタル</t>
    </rPh>
    <phoneticPr fontId="3"/>
  </si>
  <si>
    <t>勤務所属（部局・課等）</t>
    <rPh sb="0" eb="2">
      <t>キンム</t>
    </rPh>
    <rPh sb="2" eb="4">
      <t>ショゾク</t>
    </rPh>
    <rPh sb="5" eb="7">
      <t>ブキョク</t>
    </rPh>
    <rPh sb="8" eb="9">
      <t>カ</t>
    </rPh>
    <rPh sb="9" eb="10">
      <t>ナド</t>
    </rPh>
    <phoneticPr fontId="3"/>
  </si>
  <si>
    <t>年　　月　　日　　　　</t>
    <rPh sb="0" eb="1">
      <t>ネン</t>
    </rPh>
    <rPh sb="3" eb="4">
      <t>ガツ</t>
    </rPh>
    <rPh sb="6" eb="7">
      <t>ヒ</t>
    </rPh>
    <phoneticPr fontId="3"/>
  </si>
  <si>
    <t>～</t>
    <phoneticPr fontId="3"/>
  </si>
  <si>
    <t>～</t>
    <phoneticPr fontId="3"/>
  </si>
  <si>
    <t>【志望動機及び実績・経験等】※書ききれない場合は、別紙に記入することも可</t>
    <rPh sb="5" eb="6">
      <t>オヨ</t>
    </rPh>
    <rPh sb="7" eb="9">
      <t>ジッセキ</t>
    </rPh>
    <rPh sb="10" eb="13">
      <t>ケイケンナド</t>
    </rPh>
    <rPh sb="15" eb="16">
      <t>カ</t>
    </rPh>
    <rPh sb="21" eb="23">
      <t>バアイ</t>
    </rPh>
    <rPh sb="25" eb="27">
      <t>ベッシ</t>
    </rPh>
    <rPh sb="28" eb="30">
      <t>キニュウ</t>
    </rPh>
    <rPh sb="35" eb="36">
      <t>カ</t>
    </rPh>
    <phoneticPr fontId="3"/>
  </si>
  <si>
    <t>以上の記載事項はすべて真実であることを誓います。</t>
    <rPh sb="0" eb="2">
      <t>イジョウ</t>
    </rPh>
    <rPh sb="3" eb="5">
      <t>キサイ</t>
    </rPh>
    <rPh sb="5" eb="7">
      <t>ジコウ</t>
    </rPh>
    <rPh sb="11" eb="13">
      <t>シンジツ</t>
    </rPh>
    <rPh sb="19" eb="20">
      <t>チカ</t>
    </rPh>
    <phoneticPr fontId="3"/>
  </si>
  <si>
    <t>　</t>
    <phoneticPr fontId="3"/>
  </si>
  <si>
    <t>氏　　名</t>
    <rPh sb="0" eb="1">
      <t>シ</t>
    </rPh>
    <rPh sb="3" eb="4">
      <t>メイ</t>
    </rPh>
    <phoneticPr fontId="3"/>
  </si>
  <si>
    <t>週当たり勤務日数</t>
    <rPh sb="0" eb="1">
      <t>シュウ</t>
    </rPh>
    <rPh sb="1" eb="2">
      <t>ア</t>
    </rPh>
    <rPh sb="4" eb="6">
      <t>キンム</t>
    </rPh>
    <rPh sb="6" eb="8">
      <t>ニッスウ</t>
    </rPh>
    <phoneticPr fontId="3"/>
  </si>
  <si>
    <t>【別紙】臨時職員採用履歴書</t>
    <rPh sb="1" eb="3">
      <t>ベッシ</t>
    </rPh>
    <rPh sb="4" eb="6">
      <t>リンジ</t>
    </rPh>
    <rPh sb="6" eb="8">
      <t>ショクイン</t>
    </rPh>
    <rPh sb="8" eb="10">
      <t>サイヨウ</t>
    </rPh>
    <rPh sb="10" eb="13">
      <t>リレキショ</t>
    </rPh>
    <phoneticPr fontId="3"/>
  </si>
  <si>
    <t>職歴（法人における職歴）</t>
    <rPh sb="0" eb="2">
      <t>ショクレキ</t>
    </rPh>
    <rPh sb="3" eb="5">
      <t>ホウジン</t>
    </rPh>
    <rPh sb="9" eb="11">
      <t>ショクレキ</t>
    </rPh>
    <phoneticPr fontId="3"/>
  </si>
  <si>
    <t>氏　名</t>
    <rPh sb="0" eb="1">
      <t>シ</t>
    </rPh>
    <rPh sb="2" eb="3">
      <t>ナ</t>
    </rPh>
    <phoneticPr fontId="3"/>
  </si>
  <si>
    <t>自～至</t>
  </si>
  <si>
    <t>勤務所属（部局・課等）</t>
  </si>
  <si>
    <t>　　　年　　　月　　　日</t>
    <rPh sb="3" eb="4">
      <t>ネン</t>
    </rPh>
    <rPh sb="7" eb="8">
      <t>ガツ</t>
    </rPh>
    <rPh sb="11" eb="12">
      <t>ヒ</t>
    </rPh>
    <phoneticPr fontId="3"/>
  </si>
  <si>
    <t>　　　～　　　年　　月　　日</t>
    <phoneticPr fontId="3"/>
  </si>
  <si>
    <t>臨時職員の職歴（法人における職歴）
※書ききれない場合は、別紙に記入すること</t>
    <rPh sb="14" eb="16">
      <t>ショクレキ</t>
    </rPh>
    <rPh sb="19" eb="20">
      <t>カ</t>
    </rPh>
    <rPh sb="25" eb="27">
      <t>バアイ</t>
    </rPh>
    <rPh sb="29" eb="31">
      <t>ベッシ</t>
    </rPh>
    <rPh sb="32" eb="34">
      <t>キニュウ</t>
    </rPh>
    <phoneticPr fontId="25"/>
  </si>
  <si>
    <t>通 勤 届（□新規・□変更）</t>
  </si>
  <si>
    <t>　　　　　　　下記のとおり届け出します。</t>
    <phoneticPr fontId="3"/>
  </si>
  <si>
    <t>所属</t>
  </si>
  <si>
    <t>職</t>
  </si>
  <si>
    <t>臨時職員</t>
    <rPh sb="0" eb="2">
      <t>リンジ</t>
    </rPh>
    <rPh sb="2" eb="4">
      <t>ショクイン</t>
    </rPh>
    <phoneticPr fontId="3"/>
  </si>
  <si>
    <t>氏名</t>
  </si>
  <si>
    <t>印</t>
  </si>
  <si>
    <t>住所</t>
  </si>
  <si>
    <t>通　勤　方　法</t>
  </si>
  <si>
    <t>自　宅</t>
  </si>
  <si>
    <t>徒歩</t>
  </si>
  <si>
    <r>
      <t>交通用具名</t>
    </r>
    <r>
      <rPr>
        <sz val="9"/>
        <color indexed="8"/>
        <rFont val="Century"/>
        <family val="1"/>
      </rPr>
      <t>(</t>
    </r>
    <r>
      <rPr>
        <sz val="9"/>
        <color indexed="8"/>
        <rFont val="ＭＳ 明朝"/>
        <family val="1"/>
        <charset val="128"/>
      </rPr>
      <t>距離</t>
    </r>
    <r>
      <rPr>
        <sz val="9"/>
        <color indexed="8"/>
        <rFont val="Century"/>
        <family val="1"/>
      </rPr>
      <t>)</t>
    </r>
  </si>
  <si>
    <r>
      <t>交通機関路線名</t>
    </r>
    <r>
      <rPr>
        <sz val="9"/>
        <color indexed="8"/>
        <rFont val="Century"/>
        <family val="1"/>
      </rPr>
      <t>(</t>
    </r>
    <r>
      <rPr>
        <sz val="9"/>
        <color indexed="8"/>
        <rFont val="ＭＳ 明朝"/>
        <family val="1"/>
        <charset val="128"/>
      </rPr>
      <t>乗車券種別</t>
    </r>
    <r>
      <rPr>
        <sz val="9"/>
        <color indexed="8"/>
        <rFont val="Century"/>
        <family val="1"/>
      </rPr>
      <t>)</t>
    </r>
  </si>
  <si>
    <r>
      <t>金</t>
    </r>
    <r>
      <rPr>
        <sz val="9"/>
        <color indexed="8"/>
        <rFont val="Century"/>
        <family val="1"/>
      </rPr>
      <t xml:space="preserve"> </t>
    </r>
    <r>
      <rPr>
        <sz val="9"/>
        <color indexed="8"/>
        <rFont val="ＭＳ 明朝"/>
        <family val="1"/>
        <charset val="128"/>
      </rPr>
      <t>額</t>
    </r>
  </si>
  <si>
    <r>
      <t>備</t>
    </r>
    <r>
      <rPr>
        <sz val="9"/>
        <color indexed="8"/>
        <rFont val="Century"/>
        <family val="1"/>
      </rPr>
      <t xml:space="preserve"> </t>
    </r>
    <r>
      <rPr>
        <sz val="9"/>
        <color indexed="8"/>
        <rFont val="ＭＳ 明朝"/>
        <family val="1"/>
        <charset val="128"/>
      </rPr>
      <t>考</t>
    </r>
  </si>
  <si>
    <t>□</t>
  </si>
  <si>
    <t>（　　．　　㎞）</t>
  </si>
  <si>
    <t>（　　　　　　　）</t>
  </si>
  <si>
    <t>※区間毎の通勤方法（徒歩、自転車、○○線等）を記入してください。</t>
  </si>
  <si>
    <t>通勤経路（自宅→最寄駅）</t>
  </si>
  <si>
    <r>
      <rPr>
        <sz val="9"/>
        <color indexed="8"/>
        <rFont val="ＭＳ Ｐゴシック"/>
        <family val="3"/>
        <charset val="128"/>
      </rPr>
      <t>※通勤経路を「→」で</t>
    </r>
    <r>
      <rPr>
        <sz val="9"/>
        <color indexed="10"/>
        <rFont val="ＭＳ Ｐゴシック"/>
        <family val="3"/>
        <charset val="128"/>
      </rPr>
      <t>朱書き</t>
    </r>
    <r>
      <rPr>
        <sz val="9"/>
        <color indexed="8"/>
        <rFont val="ＭＳ Ｐゴシック"/>
        <family val="3"/>
        <charset val="128"/>
      </rPr>
      <t>すること。</t>
    </r>
    <phoneticPr fontId="3"/>
  </si>
  <si>
    <t>備考欄</t>
  </si>
  <si>
    <t>　　　　　　　下記のとおり届け出します。</t>
    <phoneticPr fontId="3"/>
  </si>
  <si>
    <r>
      <t>交通用具名</t>
    </r>
    <r>
      <rPr>
        <sz val="9"/>
        <rFont val="Century"/>
        <family val="1"/>
      </rPr>
      <t>(</t>
    </r>
    <r>
      <rPr>
        <sz val="9"/>
        <rFont val="ＭＳ 明朝"/>
        <family val="1"/>
        <charset val="128"/>
      </rPr>
      <t>距離</t>
    </r>
    <r>
      <rPr>
        <sz val="9"/>
        <rFont val="Century"/>
        <family val="1"/>
      </rPr>
      <t>)</t>
    </r>
  </si>
  <si>
    <r>
      <t>交通機関路線名</t>
    </r>
    <r>
      <rPr>
        <sz val="9"/>
        <rFont val="Century"/>
        <family val="1"/>
      </rPr>
      <t>(</t>
    </r>
    <r>
      <rPr>
        <sz val="9"/>
        <rFont val="ＭＳ 明朝"/>
        <family val="1"/>
        <charset val="128"/>
      </rPr>
      <t>乗車券種別</t>
    </r>
    <r>
      <rPr>
        <sz val="9"/>
        <rFont val="Century"/>
        <family val="1"/>
      </rPr>
      <t>)</t>
    </r>
  </si>
  <si>
    <r>
      <t>金</t>
    </r>
    <r>
      <rPr>
        <sz val="9"/>
        <rFont val="Century"/>
        <family val="1"/>
      </rPr>
      <t xml:space="preserve"> </t>
    </r>
    <r>
      <rPr>
        <sz val="9"/>
        <rFont val="ＭＳ 明朝"/>
        <family val="1"/>
        <charset val="128"/>
      </rPr>
      <t>額</t>
    </r>
  </si>
  <si>
    <r>
      <t>備</t>
    </r>
    <r>
      <rPr>
        <sz val="9"/>
        <rFont val="Century"/>
        <family val="1"/>
      </rPr>
      <t xml:space="preserve"> </t>
    </r>
    <r>
      <rPr>
        <sz val="9"/>
        <rFont val="ＭＳ 明朝"/>
        <family val="1"/>
        <charset val="128"/>
      </rPr>
      <t>考</t>
    </r>
  </si>
  <si>
    <t>■</t>
  </si>
  <si>
    <t>南千住</t>
    <rPh sb="0" eb="3">
      <t>ミナミセンジュ</t>
    </rPh>
    <phoneticPr fontId="3"/>
  </si>
  <si>
    <r>
      <t>（</t>
    </r>
    <r>
      <rPr>
        <sz val="9"/>
        <rFont val="Century"/>
        <family val="1"/>
      </rPr>
      <t>1</t>
    </r>
    <r>
      <rPr>
        <sz val="9"/>
        <rFont val="ＭＳ 明朝"/>
        <family val="1"/>
        <charset val="128"/>
      </rPr>
      <t>．</t>
    </r>
    <r>
      <rPr>
        <sz val="9"/>
        <rFont val="Century"/>
        <family val="1"/>
      </rPr>
      <t>4</t>
    </r>
    <r>
      <rPr>
        <sz val="9"/>
        <rFont val="ＭＳ 明朝"/>
        <family val="1"/>
        <charset val="128"/>
      </rPr>
      <t>㎞）</t>
    </r>
  </si>
  <si>
    <t>電車</t>
  </si>
  <si>
    <r>
      <t>JR</t>
    </r>
    <r>
      <rPr>
        <sz val="9"/>
        <rFont val="ＭＳ 明朝"/>
        <family val="1"/>
        <charset val="128"/>
      </rPr>
      <t>常磐線</t>
    </r>
  </si>
  <si>
    <t>日暮里</t>
    <rPh sb="0" eb="3">
      <t>ニッポリ</t>
    </rPh>
    <phoneticPr fontId="3"/>
  </si>
  <si>
    <r>
      <t>（</t>
    </r>
    <r>
      <rPr>
        <sz val="9"/>
        <rFont val="Century"/>
        <family val="1"/>
      </rPr>
      <t>3</t>
    </r>
    <r>
      <rPr>
        <sz val="9"/>
        <rFont val="ＭＳ 明朝"/>
        <family val="1"/>
        <charset val="128"/>
      </rPr>
      <t>．</t>
    </r>
    <r>
      <rPr>
        <sz val="9"/>
        <rFont val="Century"/>
        <family val="1"/>
      </rPr>
      <t>4</t>
    </r>
    <r>
      <rPr>
        <sz val="9"/>
        <rFont val="ＭＳ 明朝"/>
        <family val="1"/>
        <charset val="128"/>
      </rPr>
      <t>㎞）</t>
    </r>
  </si>
  <si>
    <t>（普通運賃）</t>
  </si>
  <si>
    <r>
      <t>JR</t>
    </r>
    <r>
      <rPr>
        <sz val="9"/>
        <rFont val="ＭＳ 明朝"/>
        <family val="1"/>
        <charset val="128"/>
      </rPr>
      <t>山手線</t>
    </r>
  </si>
  <si>
    <t>新宿</t>
    <rPh sb="0" eb="2">
      <t>シンジュク</t>
    </rPh>
    <phoneticPr fontId="3"/>
  </si>
  <si>
    <r>
      <t>（</t>
    </r>
    <r>
      <rPr>
        <sz val="9"/>
        <rFont val="Century"/>
        <family val="1"/>
      </rPr>
      <t>11</t>
    </r>
    <r>
      <rPr>
        <sz val="9"/>
        <rFont val="ＭＳ 明朝"/>
        <family val="1"/>
        <charset val="128"/>
      </rPr>
      <t>．</t>
    </r>
    <r>
      <rPr>
        <sz val="9"/>
        <rFont val="Century"/>
        <family val="1"/>
      </rPr>
      <t>3</t>
    </r>
    <r>
      <rPr>
        <sz val="9"/>
        <rFont val="ＭＳ 明朝"/>
        <family val="1"/>
        <charset val="128"/>
      </rPr>
      <t>㎞）</t>
    </r>
  </si>
  <si>
    <t>京王線</t>
  </si>
  <si>
    <t>南大沢</t>
    <rPh sb="0" eb="3">
      <t>ミナミオオサワ</t>
    </rPh>
    <phoneticPr fontId="3"/>
  </si>
  <si>
    <r>
      <t>（</t>
    </r>
    <r>
      <rPr>
        <sz val="9"/>
        <rFont val="Century"/>
        <family val="1"/>
      </rPr>
      <t>33</t>
    </r>
    <r>
      <rPr>
        <sz val="9"/>
        <rFont val="ＭＳ 明朝"/>
        <family val="1"/>
        <charset val="128"/>
      </rPr>
      <t>．</t>
    </r>
    <r>
      <rPr>
        <sz val="9"/>
        <rFont val="Century"/>
        <family val="1"/>
      </rPr>
      <t>7</t>
    </r>
    <r>
      <rPr>
        <sz val="9"/>
        <rFont val="ＭＳ 明朝"/>
        <family val="1"/>
        <charset val="128"/>
      </rPr>
      <t>㎞）</t>
    </r>
  </si>
  <si>
    <t>首都大学東京</t>
    <rPh sb="0" eb="2">
      <t>シュト</t>
    </rPh>
    <rPh sb="2" eb="4">
      <t>ダイガク</t>
    </rPh>
    <rPh sb="4" eb="6">
      <t>トウキョウ</t>
    </rPh>
    <phoneticPr fontId="3"/>
  </si>
  <si>
    <r>
      <t>（</t>
    </r>
    <r>
      <rPr>
        <sz val="9"/>
        <rFont val="Century"/>
        <family val="1"/>
      </rPr>
      <t>0</t>
    </r>
    <r>
      <rPr>
        <sz val="9"/>
        <rFont val="ＭＳ 明朝"/>
        <family val="1"/>
        <charset val="128"/>
      </rPr>
      <t>．</t>
    </r>
    <r>
      <rPr>
        <sz val="9"/>
        <rFont val="Century"/>
        <family val="1"/>
      </rPr>
      <t>8</t>
    </r>
    <r>
      <rPr>
        <sz val="9"/>
        <rFont val="ＭＳ 明朝"/>
        <family val="1"/>
        <charset val="128"/>
      </rPr>
      <t>㎞）</t>
    </r>
  </si>
  <si>
    <r>
      <t>合計　　　　</t>
    </r>
    <r>
      <rPr>
        <sz val="7"/>
        <rFont val="Century"/>
        <family val="1"/>
      </rPr>
      <t xml:space="preserve"> </t>
    </r>
    <r>
      <rPr>
        <sz val="7"/>
        <rFont val="ＭＳ 明朝"/>
        <family val="1"/>
        <charset val="128"/>
      </rPr>
      <t>円</t>
    </r>
  </si>
  <si>
    <t>備考欄
※通勤経路は、自宅付近から最寄駅までの地図を添付していただいても結構です。</t>
    <rPh sb="7" eb="9">
      <t>ツウキン</t>
    </rPh>
    <rPh sb="9" eb="11">
      <t>ケイロ</t>
    </rPh>
    <rPh sb="13" eb="15">
      <t>ジタク</t>
    </rPh>
    <rPh sb="15" eb="17">
      <t>フキン</t>
    </rPh>
    <rPh sb="19" eb="21">
      <t>モヨリ</t>
    </rPh>
    <rPh sb="21" eb="22">
      <t>エキ</t>
    </rPh>
    <rPh sb="25" eb="27">
      <t>チズ</t>
    </rPh>
    <rPh sb="28" eb="30">
      <t>テンプ</t>
    </rPh>
    <rPh sb="38" eb="40">
      <t>ケッコウ</t>
    </rPh>
    <phoneticPr fontId="3"/>
  </si>
  <si>
    <t>東京都荒川区南千住８－１７－１</t>
    <phoneticPr fontId="3"/>
  </si>
  <si>
    <t>昭和・平成</t>
    <rPh sb="0" eb="2">
      <t>ショウワ</t>
    </rPh>
    <rPh sb="3" eb="5">
      <t>ヘイセイ</t>
    </rPh>
    <phoneticPr fontId="3"/>
  </si>
  <si>
    <r>
      <t>※以下、いずれの欄も「年月日」はすべて　</t>
    </r>
    <r>
      <rPr>
        <b/>
        <sz val="9"/>
        <rFont val="ＭＳ 明朝"/>
        <family val="1"/>
        <charset val="128"/>
      </rPr>
      <t>元号　</t>
    </r>
    <r>
      <rPr>
        <sz val="9"/>
        <rFont val="ＭＳ 明朝"/>
        <family val="1"/>
        <charset val="128"/>
      </rPr>
      <t>にて記入すること。また、書ききれない場合は別紙（様式自由）を作成することも可。</t>
    </r>
    <rPh sb="1" eb="3">
      <t>イカ</t>
    </rPh>
    <rPh sb="8" eb="9">
      <t>ラン</t>
    </rPh>
    <rPh sb="11" eb="14">
      <t>ネンガッピ</t>
    </rPh>
    <rPh sb="20" eb="22">
      <t>ゲンゴウ</t>
    </rPh>
    <rPh sb="25" eb="27">
      <t>キニュウ</t>
    </rPh>
    <rPh sb="35" eb="36">
      <t>カ</t>
    </rPh>
    <rPh sb="41" eb="43">
      <t>バアイ</t>
    </rPh>
    <rPh sb="44" eb="46">
      <t>ベッシ</t>
    </rPh>
    <rPh sb="47" eb="49">
      <t>ヨウシキ</t>
    </rPh>
    <rPh sb="49" eb="51">
      <t>ジユウ</t>
    </rPh>
    <rPh sb="53" eb="55">
      <t>サクセイ</t>
    </rPh>
    <rPh sb="60" eb="61">
      <t>カ</t>
    </rPh>
    <phoneticPr fontId="3"/>
  </si>
  <si>
    <t>※日付及び氏名欄については、必ず自署してください。</t>
    <phoneticPr fontId="3"/>
  </si>
  <si>
    <t>　　　年　　月　　日現在</t>
    <rPh sb="3" eb="4">
      <t>ネン</t>
    </rPh>
    <rPh sb="6" eb="7">
      <t>ガツ</t>
    </rPh>
    <rPh sb="9" eb="10">
      <t>ニチ</t>
    </rPh>
    <rPh sb="10" eb="12">
      <t>ゲンザイ</t>
    </rPh>
    <phoneticPr fontId="3"/>
  </si>
  <si>
    <t>　　　　　　　年　　月　　日</t>
    <phoneticPr fontId="3"/>
  </si>
  <si>
    <t>　　　年　　　月　　　日</t>
    <phoneticPr fontId="3"/>
  </si>
  <si>
    <t>　　年　　　月　　　日</t>
    <phoneticPr fontId="3"/>
  </si>
  <si>
    <r>
      <t>※以下、いずれの欄も「年月日」はすべて　</t>
    </r>
    <r>
      <rPr>
        <b/>
        <sz val="11"/>
        <color rgb="FFFF0000"/>
        <rFont val="ＭＳ 明朝"/>
        <family val="1"/>
        <charset val="128"/>
      </rPr>
      <t>元号</t>
    </r>
    <r>
      <rPr>
        <b/>
        <sz val="9"/>
        <rFont val="ＭＳ 明朝"/>
        <family val="1"/>
        <charset val="128"/>
      </rPr>
      <t>　</t>
    </r>
    <r>
      <rPr>
        <sz val="9"/>
        <rFont val="ＭＳ 明朝"/>
        <family val="1"/>
        <charset val="128"/>
      </rPr>
      <t>にて記入すること。また、書ききれない場合は別紙（様式自由）を作成することも可。</t>
    </r>
    <rPh sb="1" eb="3">
      <t>イカ</t>
    </rPh>
    <rPh sb="8" eb="9">
      <t>ラン</t>
    </rPh>
    <rPh sb="11" eb="14">
      <t>ネンガッピ</t>
    </rPh>
    <rPh sb="20" eb="22">
      <t>ゲンゴウ</t>
    </rPh>
    <rPh sb="25" eb="27">
      <t>キニュウ</t>
    </rPh>
    <rPh sb="35" eb="36">
      <t>カ</t>
    </rPh>
    <rPh sb="41" eb="43">
      <t>バアイ</t>
    </rPh>
    <rPh sb="44" eb="46">
      <t>ベッシ</t>
    </rPh>
    <rPh sb="47" eb="49">
      <t>ヨウシキ</t>
    </rPh>
    <rPh sb="49" eb="51">
      <t>ジユウ</t>
    </rPh>
    <rPh sb="53" eb="55">
      <t>サクセイ</t>
    </rPh>
    <rPh sb="60" eb="61">
      <t>カ</t>
    </rPh>
    <phoneticPr fontId="3"/>
  </si>
  <si>
    <t xml:space="preserve">    職歴(法人以外における職歴)</t>
    <rPh sb="4" eb="6">
      <t>ショクレキ</t>
    </rPh>
    <rPh sb="7" eb="9">
      <t>コウホウジン</t>
    </rPh>
    <rPh sb="9" eb="11">
      <t>イガイ</t>
    </rPh>
    <rPh sb="15" eb="17">
      <t>ショクレキ</t>
    </rPh>
    <phoneticPr fontId="3"/>
  </si>
  <si>
    <t xml:space="preserve">    職歴(法人以外における職歴)</t>
    <rPh sb="4" eb="6">
      <t>ショクレキ</t>
    </rPh>
    <rPh sb="7" eb="9">
      <t>ホウジン</t>
    </rPh>
    <rPh sb="9" eb="11">
      <t>イガイ</t>
    </rPh>
    <rPh sb="15" eb="17">
      <t>ショクレキ</t>
    </rPh>
    <phoneticPr fontId="3"/>
  </si>
  <si>
    <t>東京都公立大学法人理事長　殿</t>
    <phoneticPr fontId="3"/>
  </si>
  <si>
    <r>
      <rPr>
        <sz val="10.5"/>
        <color indexed="8"/>
        <rFont val="ＭＳ Ｐ明朝"/>
        <family val="1"/>
        <charset val="128"/>
      </rPr>
      <t>　東京都立大学</t>
    </r>
    <r>
      <rPr>
        <sz val="10.5"/>
        <color indexed="8"/>
        <rFont val="Century"/>
        <family val="1"/>
      </rPr>
      <t xml:space="preserve"> </t>
    </r>
    <r>
      <rPr>
        <sz val="10.5"/>
        <color indexed="8"/>
        <rFont val="ＭＳ Ｐ明朝"/>
        <family val="1"/>
        <charset val="128"/>
      </rPr>
      <t>　都市環境学部　　　　　　〇〇学科</t>
    </r>
    <rPh sb="1" eb="3">
      <t>トウキョウ</t>
    </rPh>
    <rPh sb="3" eb="4">
      <t>ト</t>
    </rPh>
    <rPh sb="4" eb="5">
      <t>リツ</t>
    </rPh>
    <rPh sb="5" eb="7">
      <t>ダイガク</t>
    </rPh>
    <rPh sb="9" eb="11">
      <t>トシ</t>
    </rPh>
    <rPh sb="11" eb="13">
      <t>カンキョウ</t>
    </rPh>
    <rPh sb="13" eb="15">
      <t>ガクブ</t>
    </rPh>
    <rPh sb="23" eb="25">
      <t>ガッカ</t>
    </rPh>
    <phoneticPr fontId="3"/>
  </si>
  <si>
    <t>都立大　花子</t>
    <rPh sb="0" eb="1">
      <t>ト</t>
    </rPh>
    <rPh sb="1" eb="2">
      <t>リツ</t>
    </rPh>
    <rPh sb="2" eb="3">
      <t>ダイ</t>
    </rPh>
    <rPh sb="4" eb="6">
      <t>ハナコ</t>
    </rPh>
    <phoneticPr fontId="3"/>
  </si>
  <si>
    <t>通勤経路（自宅↓最寄駅）</t>
    <phoneticPr fontId="3"/>
  </si>
  <si>
    <t xml:space="preserve">　　　　　　　　　　　　　　　　　　　　　　　　　　　　　　　　　　　　　　　　　　　　　　　　　　　　　職歴（法人における職歴）
※　記載日時点で本契約の他に法人に対して、応募中のものや雇用契約を
締結（予定も含む）しているものがあれば記入すること
※　書ききれない場合は、別紙に記入すること
</t>
    <phoneticPr fontId="25"/>
  </si>
  <si>
    <t>様式第３号（第10条関係）（表面）</t>
    <rPh sb="6" eb="7">
      <t>ダイ</t>
    </rPh>
    <rPh sb="9" eb="10">
      <t>ジョウ</t>
    </rPh>
    <rPh sb="10" eb="12">
      <t>カンケイ</t>
    </rPh>
    <rPh sb="14" eb="15">
      <t>オモテ</t>
    </rPh>
    <rPh sb="15" eb="16">
      <t>メン</t>
    </rPh>
    <phoneticPr fontId="3"/>
  </si>
  <si>
    <t>雇入れ</t>
    <rPh sb="0" eb="2">
      <t>ヤトイイ</t>
    </rPh>
    <phoneticPr fontId="3"/>
  </si>
  <si>
    <t>　に係る外国人雇用状況届出書</t>
    <phoneticPr fontId="3"/>
  </si>
  <si>
    <t>離職</t>
    <rPh sb="0" eb="2">
      <t>リショク</t>
    </rPh>
    <phoneticPr fontId="3"/>
  </si>
  <si>
    <t>フリガナ（カタカナ）</t>
    <phoneticPr fontId="3"/>
  </si>
  <si>
    <t>①外国人の氏名
（ローマ字）</t>
    <rPh sb="12" eb="13">
      <t>ジ</t>
    </rPh>
    <phoneticPr fontId="3"/>
  </si>
  <si>
    <t>ミドルネーム</t>
    <phoneticPr fontId="3"/>
  </si>
  <si>
    <t>まで</t>
    <phoneticPr fontId="3"/>
  </si>
  <si>
    <t>④①の者の生年月日
（西暦）</t>
    <phoneticPr fontId="3"/>
  </si>
  <si>
    <t>1 男　・　2 女</t>
    <rPh sb="2" eb="3">
      <t>オトコ</t>
    </rPh>
    <rPh sb="8" eb="9">
      <t>オンナ</t>
    </rPh>
    <phoneticPr fontId="3"/>
  </si>
  <si>
    <t>⑥①の者の国籍・地域</t>
    <rPh sb="5" eb="7">
      <t>コクセキ</t>
    </rPh>
    <rPh sb="8" eb="10">
      <t>チイキ</t>
    </rPh>
    <phoneticPr fontId="3"/>
  </si>
  <si>
    <t>1 有　・　2 無</t>
    <rPh sb="2" eb="3">
      <t>ユウ</t>
    </rPh>
    <rPh sb="8" eb="9">
      <t>ム</t>
    </rPh>
    <phoneticPr fontId="3"/>
  </si>
  <si>
    <r>
      <t xml:space="preserve">⑧①の者の
在留カードの番号
</t>
    </r>
    <r>
      <rPr>
        <sz val="8"/>
        <color indexed="8"/>
        <rFont val="ＭＳ ゴシック"/>
        <family val="3"/>
        <charset val="128"/>
      </rPr>
      <t>（在留カードの右上に記載されている12桁の英数字）</t>
    </r>
    <rPh sb="3" eb="4">
      <t>モノ</t>
    </rPh>
    <rPh sb="6" eb="8">
      <t>ザイリュウ</t>
    </rPh>
    <rPh sb="12" eb="14">
      <t>バンゴウ</t>
    </rPh>
    <rPh sb="16" eb="18">
      <t>ザイリュウ</t>
    </rPh>
    <rPh sb="22" eb="24">
      <t>ミギウエ</t>
    </rPh>
    <rPh sb="25" eb="27">
      <t>キサイ</t>
    </rPh>
    <rPh sb="34" eb="35">
      <t>ケタ</t>
    </rPh>
    <rPh sb="36" eb="39">
      <t>エイスウジ</t>
    </rPh>
    <phoneticPr fontId="3"/>
  </si>
  <si>
    <t>　　　　年　　　月　　　日</t>
    <phoneticPr fontId="3"/>
  </si>
  <si>
    <t>　　　　年　　　月　　　日</t>
    <phoneticPr fontId="3"/>
  </si>
  <si>
    <t>　　　　年　　　月　　　日</t>
    <phoneticPr fontId="3"/>
  </si>
  <si>
    <t>　　　　年　　　月　　　日</t>
    <phoneticPr fontId="3"/>
  </si>
  <si>
    <t>労働施策の総合的な推進並びに労働者の雇用の安定及び職業生活の充実等に関する法律施行規則第10条第</t>
    <phoneticPr fontId="3"/>
  </si>
  <si>
    <r>
      <t>３項</t>
    </r>
    <r>
      <rPr>
        <sz val="11"/>
        <rFont val="ＭＳ ゴシック"/>
        <family val="3"/>
        <charset val="128"/>
      </rPr>
      <t>の規定により上記のとおり届けます。</t>
    </r>
    <phoneticPr fontId="3"/>
  </si>
  <si>
    <t>　　　　年　　　月　　　日</t>
    <phoneticPr fontId="3"/>
  </si>
  <si>
    <t>事業所の名称、
所在地、電話番号等</t>
    <rPh sb="0" eb="3">
      <t>ジギョウショ</t>
    </rPh>
    <rPh sb="4" eb="6">
      <t>メイショウ</t>
    </rPh>
    <rPh sb="8" eb="11">
      <t>ショザイチ</t>
    </rPh>
    <rPh sb="12" eb="14">
      <t>デンワ</t>
    </rPh>
    <rPh sb="14" eb="16">
      <t>バンゴウ</t>
    </rPh>
    <rPh sb="16" eb="17">
      <t>トウ</t>
    </rPh>
    <phoneticPr fontId="3"/>
  </si>
  <si>
    <t>雇入れ又は離職に係る事業所</t>
    <phoneticPr fontId="3"/>
  </si>
  <si>
    <t>-</t>
    <phoneticPr fontId="3"/>
  </si>
  <si>
    <t>①の者が主として左記以外
の事業所で就労する場合</t>
    <phoneticPr fontId="3"/>
  </si>
  <si>
    <t>ＴＥＬ</t>
    <phoneticPr fontId="3"/>
  </si>
  <si>
    <t>ＴＥＬ</t>
    <phoneticPr fontId="3"/>
  </si>
  <si>
    <t>印</t>
    <phoneticPr fontId="3"/>
  </si>
  <si>
    <t>社会保険
労務士
記載欄</t>
    <rPh sb="0" eb="2">
      <t>シャカイ</t>
    </rPh>
    <rPh sb="2" eb="4">
      <t>ホケン</t>
    </rPh>
    <rPh sb="5" eb="8">
      <t>ロウムシ</t>
    </rPh>
    <rPh sb="9" eb="11">
      <t>キサイ</t>
    </rPh>
    <rPh sb="11" eb="12">
      <t>ラン</t>
    </rPh>
    <phoneticPr fontId="3"/>
  </si>
  <si>
    <t>作成年月日・提出代行者・事務代理者の表示</t>
    <rPh sb="0" eb="2">
      <t>サクセイ</t>
    </rPh>
    <rPh sb="2" eb="5">
      <t>ネンガッピ</t>
    </rPh>
    <rPh sb="6" eb="8">
      <t>テイシュツ</t>
    </rPh>
    <rPh sb="8" eb="11">
      <t>ダイコウシャ</t>
    </rPh>
    <rPh sb="12" eb="14">
      <t>ジム</t>
    </rPh>
    <rPh sb="14" eb="16">
      <t>ダイリ</t>
    </rPh>
    <rPh sb="16" eb="17">
      <t>シャ</t>
    </rPh>
    <rPh sb="18" eb="20">
      <t>ヒョウジ</t>
    </rPh>
    <phoneticPr fontId="3"/>
  </si>
  <si>
    <t>１</t>
    <phoneticPr fontId="3"/>
  </si>
  <si>
    <t>(1)</t>
    <phoneticPr fontId="3"/>
  </si>
  <si>
    <r>
      <t>　表面標題中「離職」の文字</t>
    </r>
    <r>
      <rPr>
        <sz val="10"/>
        <rFont val="ＭＳ ゴシック"/>
        <family val="3"/>
        <charset val="128"/>
      </rPr>
      <t>を抹消すること。</t>
    </r>
    <rPh sb="1" eb="3">
      <t>ヒョウメン</t>
    </rPh>
    <rPh sb="3" eb="5">
      <t>ヒョウダイ</t>
    </rPh>
    <rPh sb="5" eb="6">
      <t>チュウ</t>
    </rPh>
    <rPh sb="7" eb="9">
      <t>リショク</t>
    </rPh>
    <rPh sb="11" eb="13">
      <t>モジ</t>
    </rPh>
    <rPh sb="14" eb="16">
      <t>マッショウ</t>
    </rPh>
    <phoneticPr fontId="3"/>
  </si>
  <si>
    <t>(2)</t>
    <phoneticPr fontId="3"/>
  </si>
  <si>
    <t>　①欄には、外国人の氏名を、姓、名、ミドルネームの順にローマ字で記載し、フリガナをカタカナで記載
すること（ミドルネームがない場合は姓名のみ記載）。</t>
    <rPh sb="2" eb="3">
      <t>ラン</t>
    </rPh>
    <rPh sb="6" eb="8">
      <t>ガイコク</t>
    </rPh>
    <rPh sb="8" eb="9">
      <t>ジン</t>
    </rPh>
    <rPh sb="10" eb="12">
      <t>シメイ</t>
    </rPh>
    <rPh sb="14" eb="15">
      <t>セイ</t>
    </rPh>
    <rPh sb="16" eb="17">
      <t>メイ</t>
    </rPh>
    <rPh sb="25" eb="26">
      <t>ジュン</t>
    </rPh>
    <rPh sb="30" eb="31">
      <t>ジ</t>
    </rPh>
    <rPh sb="32" eb="34">
      <t>キサイ</t>
    </rPh>
    <rPh sb="46" eb="48">
      <t>キサイ</t>
    </rPh>
    <rPh sb="63" eb="65">
      <t>バアイ</t>
    </rPh>
    <rPh sb="66" eb="68">
      <t>セイメイ</t>
    </rPh>
    <rPh sb="70" eb="72">
      <t>キサイ</t>
    </rPh>
    <phoneticPr fontId="3"/>
  </si>
  <si>
    <t>(3)</t>
    <phoneticPr fontId="3"/>
  </si>
  <si>
    <r>
      <t>　②～④、⑥</t>
    </r>
    <r>
      <rPr>
        <sz val="10"/>
        <rFont val="ＭＳ ゴシック"/>
        <family val="3"/>
        <charset val="128"/>
      </rPr>
      <t>欄には、該当事項を記載すること。なお、②欄には、①の者が特定技能の在留資格をもって在
留する者である場合には、法務大臣が①の者について指定する特定産業分野を、①の者が特定活動の在留資
格をもって在留する者である場合には、法務大臣が①の者について特に指定する活動を、該当事項に加えて
括弧書で記載すること（「特定技能（介護）」、「特定活動（ワーキングホリデー）」等）。</t>
    </r>
    <rPh sb="6" eb="7">
      <t>ラン</t>
    </rPh>
    <rPh sb="10" eb="12">
      <t>ガイトウ</t>
    </rPh>
    <rPh sb="12" eb="14">
      <t>ジコウ</t>
    </rPh>
    <rPh sb="15" eb="17">
      <t>キサイ</t>
    </rPh>
    <phoneticPr fontId="3"/>
  </si>
  <si>
    <t>(4)</t>
    <phoneticPr fontId="3"/>
  </si>
  <si>
    <t>(5)</t>
    <phoneticPr fontId="3"/>
  </si>
  <si>
    <t>　⑦欄には、①の者が資格外活動の許可（出入国管理及び難民認定法第19条第２項の許可）を受けるべき者
（「留学」の在留資格の者等）である場合に、当該許可の有無について、該当するものの番号を○で囲むこ
と。</t>
    <rPh sb="2" eb="3">
      <t>ラン</t>
    </rPh>
    <rPh sb="8" eb="9">
      <t>モノ</t>
    </rPh>
    <rPh sb="10" eb="12">
      <t>シカク</t>
    </rPh>
    <rPh sb="12" eb="13">
      <t>ガイ</t>
    </rPh>
    <rPh sb="13" eb="15">
      <t>カツドウ</t>
    </rPh>
    <rPh sb="16" eb="18">
      <t>キョカ</t>
    </rPh>
    <rPh sb="43" eb="44">
      <t>ウ</t>
    </rPh>
    <rPh sb="48" eb="49">
      <t>モノ</t>
    </rPh>
    <rPh sb="52" eb="54">
      <t>リュウガク</t>
    </rPh>
    <rPh sb="56" eb="58">
      <t>ザイリュウ</t>
    </rPh>
    <rPh sb="58" eb="60">
      <t>シカク</t>
    </rPh>
    <rPh sb="61" eb="62">
      <t>モノ</t>
    </rPh>
    <rPh sb="62" eb="63">
      <t>トウ</t>
    </rPh>
    <rPh sb="67" eb="69">
      <t>バアイ</t>
    </rPh>
    <rPh sb="71" eb="73">
      <t>トウガイ</t>
    </rPh>
    <rPh sb="73" eb="75">
      <t>キョカ</t>
    </rPh>
    <rPh sb="76" eb="78">
      <t>ウム</t>
    </rPh>
    <rPh sb="83" eb="85">
      <t>ガイトウ</t>
    </rPh>
    <rPh sb="90" eb="92">
      <t>バンゴウ</t>
    </rPh>
    <rPh sb="95" eb="96">
      <t>カコ</t>
    </rPh>
    <phoneticPr fontId="3"/>
  </si>
  <si>
    <t>(6)</t>
    <phoneticPr fontId="3"/>
  </si>
  <si>
    <t>　⑧欄には、①の者が在留カードを所持する者である場合に、①の者の在留カードの番号（※）を記載する
こと（令和２年３月１日以降に新たに雇い入れた場合に記載）。
※在留カードの右上に記載されている「英字２桁＋数字８桁＋英字２桁」。</t>
    <rPh sb="10" eb="12">
      <t>ザイリュウ</t>
    </rPh>
    <rPh sb="16" eb="18">
      <t>ショジ</t>
    </rPh>
    <rPh sb="20" eb="21">
      <t>モノ</t>
    </rPh>
    <rPh sb="30" eb="31">
      <t>モノ</t>
    </rPh>
    <rPh sb="32" eb="34">
      <t>ザイリュウ</t>
    </rPh>
    <rPh sb="38" eb="40">
      <t>バンゴウ</t>
    </rPh>
    <rPh sb="44" eb="46">
      <t>キサイ</t>
    </rPh>
    <rPh sb="52" eb="53">
      <t>レイ</t>
    </rPh>
    <rPh sb="53" eb="54">
      <t>カズ</t>
    </rPh>
    <rPh sb="55" eb="56">
      <t>ネン</t>
    </rPh>
    <rPh sb="57" eb="58">
      <t>ガツ</t>
    </rPh>
    <rPh sb="59" eb="60">
      <t>ニチ</t>
    </rPh>
    <rPh sb="60" eb="62">
      <t>イコウ</t>
    </rPh>
    <rPh sb="63" eb="64">
      <t>アラ</t>
    </rPh>
    <rPh sb="66" eb="69">
      <t>ヤトイイ</t>
    </rPh>
    <rPh sb="71" eb="73">
      <t>バアイ</t>
    </rPh>
    <rPh sb="74" eb="76">
      <t>キサイ</t>
    </rPh>
    <phoneticPr fontId="3"/>
  </si>
  <si>
    <t>(7)</t>
    <phoneticPr fontId="3"/>
  </si>
  <si>
    <t>２</t>
    <phoneticPr fontId="3"/>
  </si>
  <si>
    <t>(1)</t>
    <phoneticPr fontId="3"/>
  </si>
  <si>
    <r>
      <t>　表面標題中「雇入れ」の文字</t>
    </r>
    <r>
      <rPr>
        <sz val="10"/>
        <rFont val="ＭＳ ゴシック"/>
        <family val="3"/>
        <charset val="128"/>
      </rPr>
      <t>を抹消すること。</t>
    </r>
    <rPh sb="1" eb="3">
      <t>ヒョウメン</t>
    </rPh>
    <rPh sb="3" eb="5">
      <t>ヒョウダイ</t>
    </rPh>
    <rPh sb="5" eb="6">
      <t>チュウ</t>
    </rPh>
    <rPh sb="7" eb="9">
      <t>ヤトイイ</t>
    </rPh>
    <rPh sb="12" eb="14">
      <t>モジ</t>
    </rPh>
    <rPh sb="15" eb="17">
      <t>マッショウ</t>
    </rPh>
    <phoneticPr fontId="3"/>
  </si>
  <si>
    <t>(2)</t>
    <phoneticPr fontId="3"/>
  </si>
  <si>
    <t>　①～⑥、⑧欄について、１と同様とすること（⑧欄については、令和２年３月１日以降に離職した場合に
記載）。</t>
    <rPh sb="6" eb="7">
      <t>ラン</t>
    </rPh>
    <rPh sb="14" eb="16">
      <t>ドウヨウ</t>
    </rPh>
    <rPh sb="23" eb="24">
      <t>ラン</t>
    </rPh>
    <rPh sb="41" eb="43">
      <t>リショク</t>
    </rPh>
    <phoneticPr fontId="3"/>
  </si>
  <si>
    <t>(3)</t>
    <phoneticPr fontId="3"/>
  </si>
  <si>
    <t>３</t>
    <phoneticPr fontId="3"/>
  </si>
  <si>
    <t>(1)</t>
    <phoneticPr fontId="3"/>
  </si>
  <si>
    <t>　①～⑧欄について、１と同様とすること（⑧欄については、令和２年３月１日以降に新たに雇い入れた場
合又は令和２年３月１日以降に離職した場合に記載）。</t>
    <rPh sb="50" eb="51">
      <t>マタ</t>
    </rPh>
    <phoneticPr fontId="3"/>
  </si>
  <si>
    <t>(2)</t>
    <phoneticPr fontId="3"/>
  </si>
  <si>
    <t>　表面中部に雇入れ年月日及び離職年月日を記載すること。</t>
    <phoneticPr fontId="3"/>
  </si>
  <si>
    <t>　その他１及び２に従うこと。</t>
    <phoneticPr fontId="3"/>
  </si>
  <si>
    <t>４</t>
    <phoneticPr fontId="3"/>
  </si>
  <si>
    <t>　同一の者について、複数回にわたり雇入れ又は離職が生じた場合は、表面中部にそれぞれの雇入れ年月日又は
離職年月日を記載すること。</t>
    <rPh sb="1" eb="3">
      <t>ドウイツ</t>
    </rPh>
    <rPh sb="4" eb="5">
      <t>シャ</t>
    </rPh>
    <rPh sb="10" eb="12">
      <t>フクスウ</t>
    </rPh>
    <rPh sb="12" eb="13">
      <t>カイ</t>
    </rPh>
    <rPh sb="17" eb="19">
      <t>ヤトイイ</t>
    </rPh>
    <rPh sb="20" eb="21">
      <t>マタ</t>
    </rPh>
    <rPh sb="22" eb="24">
      <t>リショク</t>
    </rPh>
    <rPh sb="25" eb="26">
      <t>ショウ</t>
    </rPh>
    <rPh sb="28" eb="30">
      <t>バアイ</t>
    </rPh>
    <rPh sb="32" eb="34">
      <t>ヒョウメン</t>
    </rPh>
    <rPh sb="34" eb="36">
      <t>チュウブ</t>
    </rPh>
    <rPh sb="42" eb="44">
      <t>ヤトイイ</t>
    </rPh>
    <rPh sb="45" eb="48">
      <t>ネンガッピ</t>
    </rPh>
    <rPh sb="48" eb="49">
      <t>マタ</t>
    </rPh>
    <rPh sb="51" eb="53">
      <t>リショク</t>
    </rPh>
    <rPh sb="53" eb="56">
      <t>ネンガッピ</t>
    </rPh>
    <rPh sb="57" eb="59">
      <t>キサイ</t>
    </rPh>
    <phoneticPr fontId="3"/>
  </si>
  <si>
    <t>５</t>
    <phoneticPr fontId="3"/>
  </si>
  <si>
    <t>　この様式は、届出の対象となる外国人１人につき１枚を使用すること。</t>
    <rPh sb="3" eb="5">
      <t>ヨウシキ</t>
    </rPh>
    <rPh sb="7" eb="9">
      <t>トドケデ</t>
    </rPh>
    <rPh sb="10" eb="12">
      <t>タイショウ</t>
    </rPh>
    <rPh sb="15" eb="18">
      <t>ガイコクジン</t>
    </rPh>
    <rPh sb="19" eb="20">
      <t>ニン</t>
    </rPh>
    <rPh sb="24" eb="25">
      <t>マイ</t>
    </rPh>
    <rPh sb="26" eb="28">
      <t>シヨウ</t>
    </rPh>
    <phoneticPr fontId="3"/>
  </si>
  <si>
    <t>６</t>
    <phoneticPr fontId="3"/>
  </si>
  <si>
    <t xml:space="preserve">　表面の記載に当たっては、在留カードを所持する者については①～⑧欄は在留カードにより確認し、記載する
こととし、在留カードを所持しない者については①～⑥欄は旅券又は在留資格証明書、⑦欄は旅券、在留資格証
明書、資格外活動許可書又は就労資格証明書により確認し、記載すること。また、特定技能の在留資格をもって
在留する者については法務大臣が指定する特定産業分野を、特定活動の在留資格をもって在留する者については
法務大臣が特に指定する活動を、指定書により確認し、記載すること。
</t>
    <rPh sb="229" eb="231">
      <t>キサイ</t>
    </rPh>
    <phoneticPr fontId="3"/>
  </si>
  <si>
    <t>７</t>
    <phoneticPr fontId="3"/>
  </si>
  <si>
    <t xml:space="preserve">　事業所の名称、所在地、電話番号等欄には、雇入れ又は離職に係る事業所の名称、所在地、電話番号、雇用保
険適用事業所番号並びに事業主が法人の場合は、法人の名称及びその主たる事務所の所在地、電話番号を記載す
ること。また、①の者が派遣労働者又は請負労働者として主として他の事業所で就労する場合は□にチェックす
ること。
</t>
    <rPh sb="1" eb="3">
      <t>ジギョウ</t>
    </rPh>
    <rPh sb="3" eb="4">
      <t>ショ</t>
    </rPh>
    <rPh sb="5" eb="7">
      <t>メイショウ</t>
    </rPh>
    <rPh sb="8" eb="11">
      <t>ショザイチ</t>
    </rPh>
    <rPh sb="12" eb="14">
      <t>デンワ</t>
    </rPh>
    <rPh sb="14" eb="16">
      <t>バンゴウ</t>
    </rPh>
    <rPh sb="16" eb="17">
      <t>トウ</t>
    </rPh>
    <rPh sb="17" eb="18">
      <t>ラン</t>
    </rPh>
    <rPh sb="21" eb="23">
      <t>ヤトイイ</t>
    </rPh>
    <rPh sb="24" eb="25">
      <t>マタ</t>
    </rPh>
    <rPh sb="26" eb="28">
      <t>リショク</t>
    </rPh>
    <rPh sb="29" eb="30">
      <t>カカ</t>
    </rPh>
    <rPh sb="31" eb="34">
      <t>ジギョウショ</t>
    </rPh>
    <rPh sb="35" eb="37">
      <t>メイショウ</t>
    </rPh>
    <rPh sb="38" eb="41">
      <t>ショザイチ</t>
    </rPh>
    <rPh sb="42" eb="44">
      <t>デンワ</t>
    </rPh>
    <rPh sb="44" eb="46">
      <t>バンゴウ</t>
    </rPh>
    <rPh sb="47" eb="49">
      <t>コヨウ</t>
    </rPh>
    <rPh sb="52" eb="54">
      <t>テキヨウ</t>
    </rPh>
    <rPh sb="54" eb="57">
      <t>ジギョウショ</t>
    </rPh>
    <rPh sb="57" eb="59">
      <t>バンゴウ</t>
    </rPh>
    <rPh sb="59" eb="60">
      <t>ナラ</t>
    </rPh>
    <rPh sb="62" eb="65">
      <t>ジギョウヌシ</t>
    </rPh>
    <rPh sb="66" eb="68">
      <t>ホウジン</t>
    </rPh>
    <rPh sb="69" eb="71">
      <t>バアイ</t>
    </rPh>
    <rPh sb="73" eb="75">
      <t>ホウジン</t>
    </rPh>
    <rPh sb="76" eb="78">
      <t>メイショウ</t>
    </rPh>
    <rPh sb="78" eb="79">
      <t>オヨ</t>
    </rPh>
    <rPh sb="82" eb="83">
      <t>シュ</t>
    </rPh>
    <rPh sb="85" eb="87">
      <t>ジム</t>
    </rPh>
    <rPh sb="87" eb="88">
      <t>ショ</t>
    </rPh>
    <rPh sb="89" eb="92">
      <t>ショザイチ</t>
    </rPh>
    <rPh sb="93" eb="95">
      <t>デンワ</t>
    </rPh>
    <rPh sb="95" eb="97">
      <t>バンゴウ</t>
    </rPh>
    <rPh sb="98" eb="100">
      <t>キサイ</t>
    </rPh>
    <phoneticPr fontId="3"/>
  </si>
  <si>
    <t>８</t>
    <phoneticPr fontId="3"/>
  </si>
  <si>
    <t>　事業主の氏名（法人にあっては代表者の氏名）については、記名押印又は自筆による署名のいずれかにより記
載すること。</t>
    <phoneticPr fontId="3"/>
  </si>
  <si>
    <t>９</t>
    <phoneticPr fontId="3"/>
  </si>
  <si>
    <t>　雇入れに係る届出にあっては、雇い入れた日の翌月の末日までに、離職に係る届出にあっては、離職した日の
翌月の末日までに届け出ること。なお、届出の対象となる外国人が雇用保険の被保険者である場合の届出期限と
異なるので注意すること。</t>
    <rPh sb="1" eb="2">
      <t>ヤトイ</t>
    </rPh>
    <rPh sb="2" eb="3">
      <t>ハイ</t>
    </rPh>
    <rPh sb="5" eb="6">
      <t>カカ</t>
    </rPh>
    <rPh sb="7" eb="9">
      <t>トドケデ</t>
    </rPh>
    <rPh sb="15" eb="16">
      <t>ヤトイ</t>
    </rPh>
    <rPh sb="17" eb="18">
      <t>ハイ</t>
    </rPh>
    <rPh sb="20" eb="21">
      <t>ヒ</t>
    </rPh>
    <rPh sb="22" eb="23">
      <t>ヨク</t>
    </rPh>
    <rPh sb="23" eb="24">
      <t>ツキ</t>
    </rPh>
    <rPh sb="25" eb="27">
      <t>マツジツ</t>
    </rPh>
    <rPh sb="31" eb="33">
      <t>リショク</t>
    </rPh>
    <rPh sb="34" eb="35">
      <t>カカ</t>
    </rPh>
    <rPh sb="36" eb="38">
      <t>トドケデ</t>
    </rPh>
    <rPh sb="44" eb="46">
      <t>リショク</t>
    </rPh>
    <rPh sb="48" eb="49">
      <t>ヒ</t>
    </rPh>
    <rPh sb="51" eb="52">
      <t>ヨク</t>
    </rPh>
    <rPh sb="52" eb="53">
      <t>ツキ</t>
    </rPh>
    <rPh sb="54" eb="56">
      <t>マツジツ</t>
    </rPh>
    <rPh sb="59" eb="60">
      <t>トド</t>
    </rPh>
    <rPh sb="61" eb="62">
      <t>デ</t>
    </rPh>
    <rPh sb="69" eb="71">
      <t>トドケデ</t>
    </rPh>
    <rPh sb="72" eb="74">
      <t>タイショウ</t>
    </rPh>
    <rPh sb="77" eb="80">
      <t>ガイコクジン</t>
    </rPh>
    <rPh sb="81" eb="83">
      <t>コヨウ</t>
    </rPh>
    <rPh sb="83" eb="85">
      <t>ホケン</t>
    </rPh>
    <rPh sb="86" eb="90">
      <t>ヒホケンシャ</t>
    </rPh>
    <rPh sb="93" eb="95">
      <t>バアイ</t>
    </rPh>
    <rPh sb="96" eb="98">
      <t>トドケデ</t>
    </rPh>
    <rPh sb="98" eb="100">
      <t>キゲン</t>
    </rPh>
    <rPh sb="102" eb="103">
      <t>コト</t>
    </rPh>
    <rPh sb="107" eb="109">
      <t>チュウイ</t>
    </rPh>
    <phoneticPr fontId="3"/>
  </si>
  <si>
    <t>10</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</si>
</sst>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6" formatCode="&quot;¥&quot;#,##0;[Red]&quot;¥&quot;\-#,##0"/>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quot;　件&quot;"/>
    <numFmt numFmtId="181" formatCode="&quot;賃）&quot;@"/>
    <numFmt numFmtId="182" formatCode="#,##0&quot;円&quot;"/>
    <numFmt numFmtId="183" formatCode="#,##0&quot; 円　　　&quot;"/>
    <numFmt numFmtId="184" formatCode="&quot;週&quot;&quot;当&quot;&quot;た&quot;&quot;り&quot;#,##0&quot;日&quot;;[Red]&quot;週&quot;&quot;当&quot;&quot;た&quot;&quot;り&quot;&quot;△&quot;#,##0&quot;日&quot;"/>
    <numFmt numFmtId="185" formatCode="\1&quot;日&quot;&quot;当&quot;&quot;た&quot;&quot;り&quot;#,##0&quot;時&quot;&quot;間&quot;;[Red]\1&quot;日&quot;&quot;当&quot;&quot;た&quot;&quot;り&quot;&quot;△&quot;#,##0&quot;時&quot;&quot;間&quot;"/>
    <numFmt numFmtId="186" formatCode="#,##0&quot; 円&quot;"/>
    <numFmt numFmtId="187" formatCode="m&quot;月&quot;d&quot;日&quot;;@"/>
    <numFmt numFmtId="188" formatCode="&quot;賃金（&quot;@\ &quot;・&quot;"/>
    <numFmt numFmtId="189" formatCode="0.00&quot; 時間&quot;"/>
    <numFmt numFmtId="190" formatCode="[$-411]ge\.m\.d;@"/>
    <numFmt numFmtId="191" formatCode="0&quot; 日&quot;"/>
    <numFmt numFmtId="192" formatCode="#&quot;号により決定&quot;"/>
    <numFmt numFmtId="193" formatCode="#,##0&quot; 日&quot;"/>
    <numFmt numFmtId="194" formatCode="#,##0_);[Red]\(#,##0\)"/>
    <numFmt numFmtId="195" formatCode="&quot;合&quot;&quot;計&quot;#,###&quot;円&quot;"/>
  </numFmts>
  <fonts count="145">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14"/>
      <name val="ＭＳ Ｐゴシック"/>
      <family val="3"/>
      <charset val="128"/>
    </font>
    <font>
      <sz val="12"/>
      <name val="ＭＳ Ｐゴシック"/>
      <family val="3"/>
      <charset val="128"/>
    </font>
    <font>
      <sz val="8"/>
      <color indexed="23"/>
      <name val="ＭＳ Ｐゴシック"/>
      <family val="3"/>
      <charset val="128"/>
    </font>
    <font>
      <sz val="10"/>
      <color indexed="22"/>
      <name val="ＭＳ 明朝"/>
      <family val="1"/>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6"/>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0"/>
      <name val="ＭＳ Ｐゴシック"/>
      <family val="3"/>
      <charset val="128"/>
    </font>
    <font>
      <b/>
      <sz val="10"/>
      <color indexed="10"/>
      <name val="ＭＳ Ｐゴシック"/>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1"/>
      <charset val="128"/>
    </font>
    <font>
      <sz val="12"/>
      <name val="ＭＳ ゴシック"/>
      <family val="3"/>
      <charset val="128"/>
    </font>
    <font>
      <sz val="11"/>
      <name val="ＭＳ ゴシック"/>
      <family val="3"/>
      <charset val="128"/>
    </font>
    <font>
      <sz val="14"/>
      <name val="ＭＳ ゴシック"/>
      <family val="3"/>
      <charset val="128"/>
    </font>
    <font>
      <sz val="10"/>
      <name val="ＭＳ ゴシック"/>
      <family val="3"/>
      <charset val="128"/>
    </font>
    <font>
      <sz val="9"/>
      <name val="ＭＳ ゴシック"/>
      <family val="3"/>
      <charset val="128"/>
    </font>
    <font>
      <sz val="6"/>
      <name val="ＭＳ ゴシック"/>
      <family val="3"/>
      <charset val="128"/>
    </font>
    <font>
      <sz val="8"/>
      <name val="ＭＳ ゴシック"/>
      <family val="3"/>
      <charset val="128"/>
    </font>
    <font>
      <b/>
      <sz val="10"/>
      <name val="ＭＳ ゴシック"/>
      <family val="3"/>
      <charset val="128"/>
    </font>
    <font>
      <sz val="10.5"/>
      <name val="ＭＳ 明朝"/>
      <family val="1"/>
      <charset val="128"/>
    </font>
    <font>
      <b/>
      <sz val="16"/>
      <name val="ＭＳ 明朝"/>
      <family val="1"/>
      <charset val="128"/>
    </font>
    <font>
      <sz val="11"/>
      <color theme="1"/>
      <name val="ＭＳ Ｐゴシック"/>
      <family val="3"/>
      <charset val="128"/>
      <scheme val="minor"/>
    </font>
    <font>
      <b/>
      <u/>
      <sz val="14"/>
      <color rgb="FFFF0000"/>
      <name val="ＭＳ Ｐゴシック"/>
      <family val="3"/>
      <charset val="128"/>
    </font>
    <font>
      <sz val="11"/>
      <name val="ＭＳ Ｐゴシック"/>
      <family val="3"/>
      <charset val="128"/>
      <scheme val="major"/>
    </font>
    <font>
      <sz val="14"/>
      <name val="ＭＳ Ｐゴシック"/>
      <family val="3"/>
      <charset val="128"/>
      <scheme val="major"/>
    </font>
    <font>
      <sz val="8"/>
      <color theme="1"/>
      <name val="ＭＳ 明朝"/>
      <family val="1"/>
      <charset val="128"/>
    </font>
    <font>
      <sz val="9"/>
      <color theme="1"/>
      <name val="ＭＳ 明朝"/>
      <family val="1"/>
      <charset val="128"/>
    </font>
    <font>
      <b/>
      <sz val="9"/>
      <name val="ＭＳ 明朝"/>
      <family val="1"/>
      <charset val="128"/>
    </font>
    <font>
      <sz val="14"/>
      <color theme="1"/>
      <name val="ＭＳ Ｐゴシック"/>
      <family val="3"/>
      <charset val="128"/>
    </font>
    <font>
      <sz val="10.5"/>
      <color theme="1"/>
      <name val="Century"/>
      <family val="1"/>
    </font>
    <font>
      <sz val="10.5"/>
      <color theme="1"/>
      <name val="ＭＳ 明朝"/>
      <family val="1"/>
      <charset val="128"/>
    </font>
    <font>
      <sz val="9"/>
      <color theme="1"/>
      <name val="Century"/>
      <family val="1"/>
    </font>
    <font>
      <sz val="10.5"/>
      <color theme="1"/>
      <name val="ＭＳ Ｐ明朝"/>
      <family val="1"/>
      <charset val="128"/>
    </font>
    <font>
      <sz val="5"/>
      <color theme="1"/>
      <name val="Century"/>
      <family val="1"/>
    </font>
    <font>
      <sz val="10.5"/>
      <color theme="1"/>
      <name val="ＭＳ ゴシック"/>
      <family val="3"/>
      <charset val="128"/>
    </font>
    <font>
      <sz val="10"/>
      <color theme="1"/>
      <name val="Century"/>
      <family val="1"/>
    </font>
    <font>
      <sz val="9"/>
      <color indexed="8"/>
      <name val="Century"/>
      <family val="1"/>
    </font>
    <font>
      <sz val="9"/>
      <color indexed="8"/>
      <name val="ＭＳ 明朝"/>
      <family val="1"/>
      <charset val="128"/>
    </font>
    <font>
      <sz val="11"/>
      <color theme="1"/>
      <name val="ＭＳ 明朝"/>
      <family val="1"/>
      <charset val="128"/>
    </font>
    <font>
      <sz val="10"/>
      <color theme="1"/>
      <name val="ＭＳ Ｐゴシック"/>
      <family val="3"/>
      <charset val="128"/>
      <scheme val="minor"/>
    </font>
    <font>
      <b/>
      <sz val="10"/>
      <color theme="1"/>
      <name val="HGS創英角ﾎﾟｯﾌﾟ体"/>
      <family val="3"/>
      <charset val="128"/>
    </font>
    <font>
      <sz val="7"/>
      <color theme="1"/>
      <name val="ＭＳ 明朝"/>
      <family val="1"/>
      <charset val="128"/>
    </font>
    <font>
      <sz val="8"/>
      <color theme="1"/>
      <name val="Century"/>
      <family val="1"/>
    </font>
    <font>
      <sz val="8"/>
      <color theme="1"/>
      <name val="ＭＳ Ｐゴシック"/>
      <family val="3"/>
      <charset val="128"/>
    </font>
    <font>
      <sz val="9"/>
      <color theme="1"/>
      <name val="ＭＳ Ｐゴシック"/>
      <family val="3"/>
      <charset val="128"/>
    </font>
    <font>
      <sz val="9"/>
      <color indexed="8"/>
      <name val="ＭＳ Ｐゴシック"/>
      <family val="3"/>
      <charset val="128"/>
    </font>
    <font>
      <sz val="10"/>
      <color rgb="FF000000"/>
      <name val="ＭＳ Ｐゴシック"/>
      <family val="3"/>
      <charset val="128"/>
      <scheme val="minor"/>
    </font>
    <font>
      <sz val="9"/>
      <color theme="1"/>
      <name val="ＭＳ Ｐゴシック"/>
      <family val="3"/>
      <charset val="128"/>
      <scheme val="minor"/>
    </font>
    <font>
      <sz val="9.5"/>
      <color theme="1"/>
      <name val="ＭＳ Ｐゴシック"/>
      <family val="3"/>
      <charset val="128"/>
    </font>
    <font>
      <sz val="7"/>
      <color theme="1"/>
      <name val="ＭＳ Ｐゴシック"/>
      <family val="3"/>
      <charset val="128"/>
    </font>
    <font>
      <sz val="10.5"/>
      <color indexed="8"/>
      <name val="Century"/>
      <family val="1"/>
    </font>
    <font>
      <sz val="10.5"/>
      <color indexed="8"/>
      <name val="ＭＳ Ｐ明朝"/>
      <family val="1"/>
      <charset val="128"/>
    </font>
    <font>
      <sz val="12"/>
      <color theme="1"/>
      <name val="ＭＳ Ｐ明朝"/>
      <family val="1"/>
      <charset val="128"/>
    </font>
    <font>
      <sz val="12"/>
      <color theme="1"/>
      <name val="Century"/>
      <family val="1"/>
    </font>
    <font>
      <sz val="10"/>
      <color theme="1"/>
      <name val="ＭＳ Ｐ明朝"/>
      <family val="1"/>
      <charset val="128"/>
    </font>
    <font>
      <sz val="9"/>
      <name val="Century"/>
      <family val="1"/>
    </font>
    <font>
      <sz val="9"/>
      <color theme="1"/>
      <name val="ＭＳ Ｐ明朝"/>
      <family val="1"/>
      <charset val="128"/>
    </font>
    <font>
      <sz val="7"/>
      <name val="ＭＳ 明朝"/>
      <family val="1"/>
      <charset val="128"/>
    </font>
    <font>
      <sz val="8"/>
      <name val="Century"/>
      <family val="1"/>
    </font>
    <font>
      <sz val="8"/>
      <name val="ＭＳ Ｐゴシック"/>
      <family val="3"/>
      <charset val="128"/>
    </font>
    <font>
      <sz val="7"/>
      <name val="Century"/>
      <family val="1"/>
    </font>
    <font>
      <b/>
      <sz val="11"/>
      <color rgb="FFFF0000"/>
      <name val="ＭＳ 明朝"/>
      <family val="1"/>
      <charset val="128"/>
    </font>
    <font>
      <sz val="10.5"/>
      <color indexed="8"/>
      <name val="Century"/>
      <family val="1"/>
      <charset val="128"/>
    </font>
    <font>
      <strike/>
      <sz val="14"/>
      <color rgb="FFFF0000"/>
      <name val="ＭＳ ゴシック"/>
      <family val="3"/>
      <charset val="128"/>
    </font>
    <font>
      <sz val="11"/>
      <color theme="1"/>
      <name val="ＭＳ ゴシック"/>
      <family val="3"/>
      <charset val="128"/>
    </font>
    <font>
      <sz val="8"/>
      <color indexed="8"/>
      <name val="ＭＳ ゴシック"/>
      <family val="3"/>
      <charset val="128"/>
    </font>
    <font>
      <sz val="11"/>
      <color rgb="FFFF0000"/>
      <name val="ＭＳ ゴシック"/>
      <family val="3"/>
      <charset val="128"/>
    </font>
    <font>
      <strike/>
      <sz val="11"/>
      <color rgb="FFFF0000"/>
      <name val="ＭＳ ゴシック"/>
      <family val="3"/>
      <charset val="128"/>
    </font>
    <font>
      <sz val="10"/>
      <color theme="1"/>
      <name val="ＭＳ ゴシック"/>
      <family val="3"/>
      <charset val="128"/>
    </font>
    <font>
      <strike/>
      <sz val="10"/>
      <color rgb="FFFF0000"/>
      <name val="ＭＳ ゴシック"/>
      <family val="3"/>
      <charset val="128"/>
    </font>
    <font>
      <b/>
      <sz val="9"/>
      <color indexed="81"/>
      <name val="MS P ゴシック"/>
      <family val="3"/>
      <charset val="128"/>
    </font>
    <font>
      <b/>
      <u/>
      <sz val="9"/>
      <color indexed="81"/>
      <name val="MS P ゴシック"/>
      <family val="3"/>
      <charset val="128"/>
    </font>
    <font>
      <sz val="9"/>
      <color indexed="81"/>
      <name val="MS P ゴシック"/>
      <family val="3"/>
      <charset val="128"/>
    </font>
    <font>
      <sz val="9"/>
      <color indexed="10"/>
      <name val="MS P ゴシック"/>
      <family val="3"/>
      <charset val="128"/>
    </font>
    <font>
      <b/>
      <sz val="12"/>
      <color indexed="10"/>
      <name val="MS P ゴシック"/>
      <family val="3"/>
      <charset val="128"/>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
      <patternFill patternType="solid">
        <fgColor rgb="FFD9D9D9"/>
        <bgColor indexed="64"/>
      </patternFill>
    </fill>
  </fills>
  <borders count="26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dashed">
        <color indexed="64"/>
      </top>
      <bottom/>
      <diagonal/>
    </border>
    <border>
      <left/>
      <right/>
      <top style="dashed">
        <color indexed="64"/>
      </top>
      <bottom/>
      <diagonal/>
    </border>
    <border>
      <left style="dotted">
        <color indexed="64"/>
      </left>
      <right/>
      <top style="dashed">
        <color indexed="64"/>
      </top>
      <bottom/>
      <diagonal/>
    </border>
    <border>
      <left/>
      <right style="dotted">
        <color indexed="64"/>
      </right>
      <top style="dashed">
        <color indexed="64"/>
      </top>
      <bottom/>
      <diagonal/>
    </border>
    <border>
      <left/>
      <right style="thin">
        <color indexed="64"/>
      </right>
      <top style="dashed">
        <color indexed="64"/>
      </top>
      <bottom/>
      <diagonal/>
    </border>
    <border>
      <left/>
      <right/>
      <top style="dotted">
        <color indexed="64"/>
      </top>
      <bottom/>
      <diagonal/>
    </border>
    <border>
      <left/>
      <right style="dotted">
        <color indexed="64"/>
      </right>
      <top style="dotted">
        <color indexed="64"/>
      </top>
      <bottom/>
      <diagonal/>
    </border>
    <border>
      <left/>
      <right style="dotted">
        <color indexed="64"/>
      </right>
      <top/>
      <bottom/>
      <diagonal/>
    </border>
    <border>
      <left style="dotted">
        <color indexed="64"/>
      </left>
      <right/>
      <top style="dotted">
        <color indexed="64"/>
      </top>
      <bottom/>
      <diagonal/>
    </border>
    <border>
      <left style="dotted">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right style="thin">
        <color indexed="64"/>
      </right>
      <top style="hair">
        <color indexed="64"/>
      </top>
      <bottom style="medium">
        <color indexed="64"/>
      </bottom>
      <diagonal/>
    </border>
    <border>
      <left/>
      <right/>
      <top style="double">
        <color indexed="64"/>
      </top>
      <bottom/>
      <diagonal/>
    </border>
    <border>
      <left/>
      <right style="thin">
        <color indexed="64"/>
      </right>
      <top style="double">
        <color indexed="64"/>
      </top>
      <bottom/>
      <diagonal/>
    </border>
    <border>
      <left style="medium">
        <color indexed="64"/>
      </left>
      <right/>
      <top style="dotted">
        <color indexed="64"/>
      </top>
      <bottom style="medium">
        <color indexed="64"/>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diagonal/>
    </border>
    <border>
      <left/>
      <right/>
      <top/>
      <bottom style="double">
        <color indexed="64"/>
      </bottom>
      <diagonal/>
    </border>
    <border>
      <left/>
      <right style="thin">
        <color indexed="64"/>
      </right>
      <top/>
      <bottom style="hair">
        <color indexed="64"/>
      </bottom>
      <diagonal/>
    </border>
    <border>
      <left/>
      <right/>
      <top style="hair">
        <color indexed="64"/>
      </top>
      <bottom style="thin">
        <color indexed="64"/>
      </bottom>
      <diagonal/>
    </border>
    <border>
      <left/>
      <right style="medium">
        <color indexed="64"/>
      </right>
      <top style="hair">
        <color indexed="64"/>
      </top>
      <bottom style="medium">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hair">
        <color indexed="64"/>
      </top>
      <bottom style="hair">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double">
        <color indexed="64"/>
      </top>
      <bottom/>
      <diagonal/>
    </border>
    <border>
      <left style="thin">
        <color indexed="64"/>
      </left>
      <right/>
      <top style="double">
        <color indexed="64"/>
      </top>
      <bottom/>
      <diagonal/>
    </border>
    <border>
      <left/>
      <right style="medium">
        <color indexed="64"/>
      </right>
      <top style="double">
        <color indexed="64"/>
      </top>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top style="double">
        <color indexed="64"/>
      </top>
      <bottom style="hair">
        <color indexed="64"/>
      </bottom>
      <diagonal/>
    </border>
    <border>
      <left/>
      <right style="medium">
        <color indexed="64"/>
      </right>
      <top style="double">
        <color indexed="64"/>
      </top>
      <bottom style="hair">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hair">
        <color indexed="64"/>
      </bottom>
      <diagonal/>
    </border>
    <border>
      <left/>
      <right/>
      <top style="medium">
        <color indexed="64"/>
      </top>
      <bottom style="medium">
        <color indexed="64"/>
      </bottom>
      <diagonal/>
    </border>
    <border>
      <left style="medium">
        <color indexed="64"/>
      </left>
      <right/>
      <top style="hair">
        <color indexed="64"/>
      </top>
      <bottom/>
      <diagonal/>
    </border>
    <border>
      <left/>
      <right style="medium">
        <color indexed="64"/>
      </right>
      <top style="hair">
        <color indexed="64"/>
      </top>
      <bottom/>
      <diagonal/>
    </border>
    <border>
      <left style="medium">
        <color indexed="64"/>
      </left>
      <right/>
      <top style="medium">
        <color indexed="64"/>
      </top>
      <bottom style="hair">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dotted">
        <color indexed="64"/>
      </right>
      <top style="thin">
        <color indexed="64"/>
      </top>
      <bottom style="dashed">
        <color indexed="64"/>
      </bottom>
      <diagonal/>
    </border>
    <border>
      <left/>
      <right style="dotted">
        <color indexed="64"/>
      </right>
      <top/>
      <bottom style="thin">
        <color indexed="64"/>
      </bottom>
      <diagonal/>
    </border>
    <border>
      <left style="dotted">
        <color indexed="64"/>
      </left>
      <right/>
      <top/>
      <bottom style="thin">
        <color indexed="64"/>
      </bottom>
      <diagonal/>
    </border>
    <border>
      <left style="medium">
        <color indexed="64"/>
      </left>
      <right style="thin">
        <color indexed="64"/>
      </right>
      <top style="double">
        <color indexed="64"/>
      </top>
      <bottom/>
      <diagonal/>
    </border>
    <border>
      <left style="dashed">
        <color indexed="64"/>
      </left>
      <right/>
      <top/>
      <bottom style="thin">
        <color indexed="64"/>
      </bottom>
      <diagonal/>
    </border>
    <border>
      <left/>
      <right style="dashed">
        <color indexed="64"/>
      </right>
      <top/>
      <bottom style="thin">
        <color indexed="64"/>
      </bottom>
      <diagonal/>
    </border>
    <border>
      <left style="dashed">
        <color indexed="64"/>
      </left>
      <right/>
      <top style="thin">
        <color indexed="64"/>
      </top>
      <bottom/>
      <diagonal/>
    </border>
    <border>
      <left/>
      <right style="dashed">
        <color indexed="64"/>
      </right>
      <top style="thin">
        <color indexed="64"/>
      </top>
      <bottom/>
      <diagonal/>
    </border>
    <border>
      <left style="dashed">
        <color indexed="64"/>
      </left>
      <right/>
      <top/>
      <bottom/>
      <diagonal/>
    </border>
    <border>
      <left/>
      <right style="dashed">
        <color indexed="64"/>
      </right>
      <top/>
      <bottom/>
      <diagonal/>
    </border>
    <border>
      <left style="dashed">
        <color indexed="64"/>
      </left>
      <right/>
      <top style="thin">
        <color indexed="64"/>
      </top>
      <bottom style="thin">
        <color indexed="64"/>
      </bottom>
      <diagonal/>
    </border>
    <border>
      <left/>
      <right style="dashed">
        <color indexed="64"/>
      </right>
      <top style="thin">
        <color indexed="64"/>
      </top>
      <bottom style="thin">
        <color indexed="64"/>
      </bottom>
      <diagonal/>
    </border>
    <border>
      <left style="thin">
        <color indexed="64"/>
      </left>
      <right style="dashed">
        <color indexed="64"/>
      </right>
      <top style="thin">
        <color indexed="64"/>
      </top>
      <bottom/>
      <diagonal/>
    </border>
    <border>
      <left style="thin">
        <color indexed="64"/>
      </left>
      <right style="dashed">
        <color indexed="64"/>
      </right>
      <top/>
      <bottom/>
      <diagonal/>
    </border>
    <border>
      <left style="medium">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style="mediumDashed">
        <color indexed="64"/>
      </right>
      <top style="double">
        <color indexed="64"/>
      </top>
      <bottom style="medium">
        <color indexed="64"/>
      </bottom>
      <diagonal/>
    </border>
    <border>
      <left style="mediumDashed">
        <color indexed="64"/>
      </left>
      <right/>
      <top style="double">
        <color indexed="64"/>
      </top>
      <bottom style="medium">
        <color indexed="64"/>
      </bottom>
      <diagonal/>
    </border>
    <border>
      <left/>
      <right style="thick">
        <color indexed="64"/>
      </right>
      <top style="double">
        <color indexed="64"/>
      </top>
      <bottom style="medium">
        <color indexed="64"/>
      </bottom>
      <diagonal/>
    </border>
    <border>
      <left style="medium">
        <color indexed="64"/>
      </left>
      <right style="mediumDashed">
        <color indexed="64"/>
      </right>
      <top style="medium">
        <color indexed="64"/>
      </top>
      <bottom/>
      <diagonal/>
    </border>
    <border>
      <left style="mediumDashed">
        <color indexed="64"/>
      </left>
      <right/>
      <top style="medium">
        <color indexed="64"/>
      </top>
      <bottom/>
      <diagonal/>
    </border>
    <border>
      <left/>
      <right style="mediumDashed">
        <color indexed="64"/>
      </right>
      <top style="medium">
        <color indexed="64"/>
      </top>
      <bottom/>
      <diagonal/>
    </border>
    <border>
      <left/>
      <right style="thick">
        <color indexed="64"/>
      </right>
      <top style="medium">
        <color indexed="64"/>
      </top>
      <bottom/>
      <diagonal/>
    </border>
    <border>
      <left style="medium">
        <color indexed="64"/>
      </left>
      <right style="mediumDashed">
        <color indexed="64"/>
      </right>
      <top/>
      <bottom/>
      <diagonal/>
    </border>
    <border>
      <left style="mediumDashed">
        <color indexed="64"/>
      </left>
      <right/>
      <top/>
      <bottom/>
      <diagonal/>
    </border>
    <border>
      <left/>
      <right style="mediumDashed">
        <color indexed="64"/>
      </right>
      <top/>
      <bottom/>
      <diagonal/>
    </border>
    <border>
      <left style="medium">
        <color indexed="64"/>
      </left>
      <right style="mediumDashed">
        <color indexed="64"/>
      </right>
      <top/>
      <bottom style="medium">
        <color indexed="64"/>
      </bottom>
      <diagonal/>
    </border>
    <border>
      <left style="mediumDashed">
        <color indexed="64"/>
      </left>
      <right/>
      <top/>
      <bottom style="medium">
        <color indexed="64"/>
      </bottom>
      <diagonal/>
    </border>
    <border>
      <left/>
      <right style="mediumDashed">
        <color indexed="64"/>
      </right>
      <top/>
      <bottom style="medium">
        <color indexed="64"/>
      </bottom>
      <diagonal/>
    </border>
    <border>
      <left/>
      <right style="thick">
        <color indexed="64"/>
      </right>
      <top/>
      <bottom style="medium">
        <color indexed="64"/>
      </bottom>
      <diagonal/>
    </border>
    <border>
      <left style="mediumDashed">
        <color indexed="64"/>
      </left>
      <right/>
      <top style="medium">
        <color indexed="64"/>
      </top>
      <bottom style="medium">
        <color indexed="64"/>
      </bottom>
      <diagonal/>
    </border>
    <border>
      <left/>
      <right style="mediumDashed">
        <color indexed="64"/>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thick">
        <color indexed="64"/>
      </right>
      <top/>
      <bottom style="double">
        <color indexed="64"/>
      </bottom>
      <diagonal/>
    </border>
    <border>
      <left style="dotted">
        <color indexed="64"/>
      </left>
      <right/>
      <top style="thin">
        <color indexed="64"/>
      </top>
      <bottom style="dashed">
        <color indexed="64"/>
      </bottom>
      <diagonal/>
    </border>
    <border>
      <left style="thin">
        <color indexed="64"/>
      </left>
      <right/>
      <top/>
      <bottom style="thin">
        <color theme="1"/>
      </bottom>
      <diagonal/>
    </border>
    <border>
      <left/>
      <right/>
      <top/>
      <bottom style="thin">
        <color theme="1"/>
      </bottom>
      <diagonal/>
    </border>
    <border>
      <left/>
      <right style="thin">
        <color indexed="64"/>
      </right>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theme="1"/>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thin">
        <color theme="1"/>
      </right>
      <top style="thin">
        <color rgb="FFFF0000"/>
      </top>
      <bottom style="thin">
        <color rgb="FFFF0000"/>
      </bottom>
      <diagonal/>
    </border>
    <border>
      <left style="thin">
        <color theme="1"/>
      </left>
      <right style="thin">
        <color rgb="FFFF0000"/>
      </right>
      <top style="thin">
        <color rgb="FFFF0000"/>
      </top>
      <bottom style="thin">
        <color theme="1"/>
      </bottom>
      <diagonal/>
    </border>
    <border>
      <left style="thin">
        <color rgb="FFFF0000"/>
      </left>
      <right style="thin">
        <color rgb="FFFF0000"/>
      </right>
      <top style="thin">
        <color rgb="FFFF0000"/>
      </top>
      <bottom style="thin">
        <color theme="1"/>
      </bottom>
      <diagonal/>
    </border>
    <border>
      <left style="thin">
        <color rgb="FFFF0000"/>
      </left>
      <right style="thin">
        <color theme="1"/>
      </right>
      <top style="thin">
        <color rgb="FFFF0000"/>
      </top>
      <bottom style="thin">
        <color theme="1"/>
      </bottom>
      <diagonal/>
    </border>
  </borders>
  <cellStyleXfs count="97">
    <xf numFmtId="0" fontId="0" fillId="0" borderId="0">
      <alignment vertical="center"/>
    </xf>
    <xf numFmtId="0" fontId="36" fillId="2" borderId="0" applyNumberFormat="0" applyBorder="0" applyAlignment="0" applyProtection="0">
      <alignment vertical="center"/>
    </xf>
    <xf numFmtId="0" fontId="1" fillId="2" borderId="0" applyNumberFormat="0" applyBorder="0" applyAlignment="0" applyProtection="0">
      <alignment vertical="center"/>
    </xf>
    <xf numFmtId="0" fontId="36" fillId="3" borderId="0" applyNumberFormat="0" applyBorder="0" applyAlignment="0" applyProtection="0">
      <alignment vertical="center"/>
    </xf>
    <xf numFmtId="0" fontId="1" fillId="3" borderId="0" applyNumberFormat="0" applyBorder="0" applyAlignment="0" applyProtection="0">
      <alignment vertical="center"/>
    </xf>
    <xf numFmtId="0" fontId="36" fillId="4" borderId="0" applyNumberFormat="0" applyBorder="0" applyAlignment="0" applyProtection="0">
      <alignment vertical="center"/>
    </xf>
    <xf numFmtId="0" fontId="1" fillId="4" borderId="0" applyNumberFormat="0" applyBorder="0" applyAlignment="0" applyProtection="0">
      <alignment vertical="center"/>
    </xf>
    <xf numFmtId="0" fontId="36" fillId="5" borderId="0" applyNumberFormat="0" applyBorder="0" applyAlignment="0" applyProtection="0">
      <alignment vertical="center"/>
    </xf>
    <xf numFmtId="0" fontId="1" fillId="5" borderId="0" applyNumberFormat="0" applyBorder="0" applyAlignment="0" applyProtection="0">
      <alignment vertical="center"/>
    </xf>
    <xf numFmtId="0" fontId="36" fillId="6" borderId="0" applyNumberFormat="0" applyBorder="0" applyAlignment="0" applyProtection="0">
      <alignment vertical="center"/>
    </xf>
    <xf numFmtId="0" fontId="1" fillId="6" borderId="0" applyNumberFormat="0" applyBorder="0" applyAlignment="0" applyProtection="0">
      <alignment vertical="center"/>
    </xf>
    <xf numFmtId="0" fontId="36" fillId="7" borderId="0" applyNumberFormat="0" applyBorder="0" applyAlignment="0" applyProtection="0">
      <alignment vertical="center"/>
    </xf>
    <xf numFmtId="0" fontId="1" fillId="7" borderId="0" applyNumberFormat="0" applyBorder="0" applyAlignment="0" applyProtection="0">
      <alignment vertical="center"/>
    </xf>
    <xf numFmtId="0" fontId="36" fillId="8" borderId="0" applyNumberFormat="0" applyBorder="0" applyAlignment="0" applyProtection="0">
      <alignment vertical="center"/>
    </xf>
    <xf numFmtId="0" fontId="1" fillId="8" borderId="0" applyNumberFormat="0" applyBorder="0" applyAlignment="0" applyProtection="0">
      <alignment vertical="center"/>
    </xf>
    <xf numFmtId="0" fontId="36" fillId="9" borderId="0" applyNumberFormat="0" applyBorder="0" applyAlignment="0" applyProtection="0">
      <alignment vertical="center"/>
    </xf>
    <xf numFmtId="0" fontId="1" fillId="9" borderId="0" applyNumberFormat="0" applyBorder="0" applyAlignment="0" applyProtection="0">
      <alignment vertical="center"/>
    </xf>
    <xf numFmtId="0" fontId="36" fillId="10" borderId="0" applyNumberFormat="0" applyBorder="0" applyAlignment="0" applyProtection="0">
      <alignment vertical="center"/>
    </xf>
    <xf numFmtId="0" fontId="1" fillId="10" borderId="0" applyNumberFormat="0" applyBorder="0" applyAlignment="0" applyProtection="0">
      <alignment vertical="center"/>
    </xf>
    <xf numFmtId="0" fontId="36" fillId="5" borderId="0" applyNumberFormat="0" applyBorder="0" applyAlignment="0" applyProtection="0">
      <alignment vertical="center"/>
    </xf>
    <xf numFmtId="0" fontId="1" fillId="5" borderId="0" applyNumberFormat="0" applyBorder="0" applyAlignment="0" applyProtection="0">
      <alignment vertical="center"/>
    </xf>
    <xf numFmtId="0" fontId="36" fillId="8" borderId="0" applyNumberFormat="0" applyBorder="0" applyAlignment="0" applyProtection="0">
      <alignment vertical="center"/>
    </xf>
    <xf numFmtId="0" fontId="1" fillId="8" borderId="0" applyNumberFormat="0" applyBorder="0" applyAlignment="0" applyProtection="0">
      <alignment vertical="center"/>
    </xf>
    <xf numFmtId="0" fontId="36" fillId="11" borderId="0" applyNumberFormat="0" applyBorder="0" applyAlignment="0" applyProtection="0">
      <alignment vertical="center"/>
    </xf>
    <xf numFmtId="0" fontId="1" fillId="11" borderId="0" applyNumberFormat="0" applyBorder="0" applyAlignment="0" applyProtection="0">
      <alignment vertical="center"/>
    </xf>
    <xf numFmtId="0" fontId="51" fillId="12" borderId="0" applyNumberFormat="0" applyBorder="0" applyAlignment="0" applyProtection="0">
      <alignment vertical="center"/>
    </xf>
    <xf numFmtId="0" fontId="51" fillId="12"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15" borderId="0" applyNumberFormat="0" applyBorder="0" applyAlignment="0" applyProtection="0">
      <alignment vertical="center"/>
    </xf>
    <xf numFmtId="0" fontId="51" fillId="15" borderId="0" applyNumberFormat="0" applyBorder="0" applyAlignment="0" applyProtection="0">
      <alignment vertical="center"/>
    </xf>
    <xf numFmtId="4" fontId="80" fillId="16" borderId="0" applyNumberFormat="0" applyBorder="0" applyAlignment="0" applyProtection="0">
      <alignment horizontal="left"/>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1" fillId="19"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20" borderId="0" applyNumberFormat="0" applyBorder="0" applyAlignment="0" applyProtection="0">
      <alignment vertical="center"/>
    </xf>
    <xf numFmtId="0" fontId="51" fillId="20" borderId="0" applyNumberFormat="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21" borderId="1" applyNumberFormat="0" applyAlignment="0" applyProtection="0">
      <alignment vertical="center"/>
    </xf>
    <xf numFmtId="0" fontId="53" fillId="21" borderId="1" applyNumberFormat="0" applyAlignment="0" applyProtection="0">
      <alignment vertical="center"/>
    </xf>
    <xf numFmtId="0" fontId="54" fillId="22" borderId="0" applyNumberFormat="0" applyBorder="0" applyAlignment="0" applyProtection="0">
      <alignment vertical="center"/>
    </xf>
    <xf numFmtId="0" fontId="54"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55" fillId="0" borderId="3" applyNumberFormat="0" applyFill="0" applyAlignment="0" applyProtection="0">
      <alignment vertical="center"/>
    </xf>
    <xf numFmtId="0" fontId="55" fillId="0" borderId="3"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7" fillId="24" borderId="4" applyNumberFormat="0" applyAlignment="0" applyProtection="0">
      <alignment vertical="center"/>
    </xf>
    <xf numFmtId="0" fontId="57"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58" fillId="0" borderId="5" applyNumberFormat="0" applyFill="0" applyAlignment="0" applyProtection="0">
      <alignment vertical="center"/>
    </xf>
    <xf numFmtId="0" fontId="58" fillId="0" borderId="5" applyNumberFormat="0" applyFill="0" applyAlignment="0" applyProtection="0">
      <alignment vertical="center"/>
    </xf>
    <xf numFmtId="0" fontId="59" fillId="0" borderId="6" applyNumberFormat="0" applyFill="0" applyAlignment="0" applyProtection="0">
      <alignment vertical="center"/>
    </xf>
    <xf numFmtId="0" fontId="59" fillId="0" borderId="6" applyNumberFormat="0" applyFill="0" applyAlignment="0" applyProtection="0">
      <alignment vertical="center"/>
    </xf>
    <xf numFmtId="0" fontId="60" fillId="0" borderId="7" applyNumberFormat="0" applyFill="0" applyAlignment="0" applyProtection="0">
      <alignment vertical="center"/>
    </xf>
    <xf numFmtId="0" fontId="60" fillId="0" borderId="7" applyNumberFormat="0" applyFill="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7" fillId="0" borderId="8" applyNumberFormat="0" applyFill="0" applyAlignment="0" applyProtection="0">
      <alignment vertical="center"/>
    </xf>
    <xf numFmtId="0" fontId="37" fillId="0" borderId="8" applyNumberFormat="0" applyFill="0" applyAlignment="0" applyProtection="0">
      <alignment vertical="center"/>
    </xf>
    <xf numFmtId="0" fontId="61" fillId="24" borderId="9" applyNumberFormat="0" applyAlignment="0" applyProtection="0">
      <alignment vertical="center"/>
    </xf>
    <xf numFmtId="0" fontId="61" fillId="24" borderId="9" applyNumberFormat="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6" fontId="2" fillId="0" borderId="0" applyFont="0" applyFill="0" applyBorder="0" applyAlignment="0" applyProtection="0"/>
    <xf numFmtId="0" fontId="63" fillId="7" borderId="4" applyNumberFormat="0" applyAlignment="0" applyProtection="0">
      <alignment vertical="center"/>
    </xf>
    <xf numFmtId="0" fontId="63" fillId="7" borderId="4" applyNumberFormat="0" applyAlignment="0" applyProtection="0">
      <alignment vertical="center"/>
    </xf>
    <xf numFmtId="0" fontId="2"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2" fillId="0" borderId="0"/>
    <xf numFmtId="0" fontId="2" fillId="0" borderId="0">
      <alignment vertical="center"/>
    </xf>
    <xf numFmtId="0" fontId="2" fillId="0" borderId="0"/>
    <xf numFmtId="0" fontId="64" fillId="4" borderId="0" applyNumberFormat="0" applyBorder="0" applyAlignment="0" applyProtection="0">
      <alignment vertical="center"/>
    </xf>
    <xf numFmtId="0" fontId="64" fillId="4" borderId="0" applyNumberFormat="0" applyBorder="0" applyAlignment="0" applyProtection="0">
      <alignment vertical="center"/>
    </xf>
  </cellStyleXfs>
  <cellXfs count="1380">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0"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11"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1" xfId="0" applyFont="1" applyBorder="1">
      <alignment vertical="center"/>
    </xf>
    <xf numFmtId="0" fontId="11" fillId="0" borderId="22" xfId="0" applyFont="1" applyBorder="1" applyAlignment="1">
      <alignment horizontal="left" vertical="center"/>
    </xf>
    <xf numFmtId="0" fontId="11" fillId="0" borderId="23" xfId="0" applyFont="1" applyBorder="1" applyAlignment="1">
      <alignment horizontal="left" vertical="center"/>
    </xf>
    <xf numFmtId="0" fontId="11" fillId="0" borderId="24" xfId="0" applyFont="1" applyBorder="1" applyAlignment="1">
      <alignment horizontal="left" vertical="center"/>
    </xf>
    <xf numFmtId="0" fontId="2" fillId="0" borderId="0" xfId="0" applyFont="1" applyFill="1" applyBorder="1" applyAlignment="1">
      <alignment vertical="center" shrinkToFit="1"/>
    </xf>
    <xf numFmtId="0" fontId="11" fillId="0" borderId="23"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5" xfId="0" applyFont="1" applyFill="1" applyBorder="1" applyAlignment="1">
      <alignment horizontal="right" vertical="center" shrinkToFit="1"/>
    </xf>
    <xf numFmtId="0" fontId="18" fillId="0" borderId="25" xfId="0" applyFont="1" applyFill="1" applyBorder="1" applyAlignment="1">
      <alignment horizontal="right" vertical="top" shrinkToFit="1"/>
    </xf>
    <xf numFmtId="0" fontId="11" fillId="0" borderId="26"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0" fillId="0" borderId="0" xfId="0" applyFont="1" applyBorder="1" applyAlignment="1">
      <alignment vertical="center"/>
    </xf>
    <xf numFmtId="0" fontId="11" fillId="0" borderId="0" xfId="0" applyFont="1" applyAlignment="1">
      <alignment horizontal="justify" vertical="center"/>
    </xf>
    <xf numFmtId="180"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27" xfId="0" applyNumberFormat="1" applyFont="1" applyFill="1" applyBorder="1" applyAlignment="1" applyProtection="1">
      <alignment horizontal="left" vertical="center" wrapText="1"/>
      <protection locked="0"/>
    </xf>
    <xf numFmtId="179" fontId="2" fillId="27" borderId="27"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28" xfId="0" applyFont="1" applyBorder="1" applyAlignment="1">
      <alignment horizontal="center" vertical="center"/>
    </xf>
    <xf numFmtId="0" fontId="11" fillId="0" borderId="0" xfId="0" applyFont="1" applyBorder="1">
      <alignment vertical="center"/>
    </xf>
    <xf numFmtId="0" fontId="26" fillId="0" borderId="0" xfId="0" applyFont="1" applyBorder="1" applyAlignment="1">
      <alignment horizontal="left" vertical="center"/>
    </xf>
    <xf numFmtId="0" fontId="11" fillId="0" borderId="29" xfId="0" applyFont="1" applyBorder="1" applyAlignment="1">
      <alignment vertical="center"/>
    </xf>
    <xf numFmtId="0" fontId="11" fillId="0" borderId="30" xfId="0" applyFont="1" applyBorder="1" applyAlignment="1">
      <alignment vertical="center"/>
    </xf>
    <xf numFmtId="0" fontId="11" fillId="0" borderId="29" xfId="0" applyFont="1" applyBorder="1" applyAlignment="1">
      <alignment vertical="center" wrapText="1"/>
    </xf>
    <xf numFmtId="0" fontId="11" fillId="0" borderId="31" xfId="0" applyFont="1" applyBorder="1" applyAlignment="1">
      <alignment vertical="center" wrapText="1"/>
    </xf>
    <xf numFmtId="0" fontId="33" fillId="0" borderId="0" xfId="0" applyFont="1" applyBorder="1" applyAlignment="1">
      <alignment horizontal="centerContinuous" vertical="center"/>
    </xf>
    <xf numFmtId="0" fontId="34" fillId="28" borderId="32" xfId="0" applyFont="1" applyFill="1" applyBorder="1" applyAlignment="1" applyProtection="1">
      <alignment vertical="center" wrapText="1"/>
      <protection locked="0"/>
    </xf>
    <xf numFmtId="0" fontId="12" fillId="28" borderId="32" xfId="0" applyFont="1" applyFill="1" applyBorder="1" applyAlignment="1" applyProtection="1">
      <alignment vertical="center" wrapText="1"/>
      <protection locked="0"/>
    </xf>
    <xf numFmtId="0" fontId="34" fillId="0" borderId="33" xfId="0" applyFont="1" applyBorder="1" applyAlignment="1">
      <alignment vertical="center"/>
    </xf>
    <xf numFmtId="0" fontId="11" fillId="0" borderId="34" xfId="0" applyFont="1" applyFill="1" applyBorder="1" applyAlignment="1">
      <alignment horizontal="left" vertical="center"/>
    </xf>
    <xf numFmtId="0" fontId="35" fillId="0" borderId="0" xfId="0" applyFont="1" applyBorder="1" applyAlignment="1">
      <alignment horizontal="centerContinuous" vertical="center"/>
    </xf>
    <xf numFmtId="0" fontId="2" fillId="27" borderId="36" xfId="0" applyFont="1" applyFill="1" applyBorder="1" applyAlignment="1">
      <alignment vertical="center"/>
    </xf>
    <xf numFmtId="184"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11" fillId="0" borderId="0" xfId="0" applyFont="1" applyBorder="1" applyAlignment="1">
      <alignment horizontal="right" vertical="center"/>
    </xf>
    <xf numFmtId="0" fontId="5" fillId="0" borderId="39" xfId="0" applyFont="1" applyFill="1" applyBorder="1" applyAlignment="1" applyProtection="1">
      <alignment vertical="center" wrapText="1"/>
      <protection locked="0"/>
    </xf>
    <xf numFmtId="0" fontId="34" fillId="0" borderId="40" xfId="0" applyFont="1" applyBorder="1" applyAlignment="1">
      <alignment vertical="center"/>
    </xf>
    <xf numFmtId="0" fontId="11" fillId="0" borderId="41" xfId="0" applyFont="1" applyFill="1" applyBorder="1" applyAlignment="1">
      <alignment horizontal="center" vertical="center" shrinkToFit="1"/>
    </xf>
    <xf numFmtId="0" fontId="11" fillId="0" borderId="35" xfId="0" applyFont="1" applyFill="1" applyBorder="1" applyAlignment="1">
      <alignment horizontal="right" vertical="center" shrinkToFit="1"/>
    </xf>
    <xf numFmtId="0" fontId="11" fillId="25" borderId="42" xfId="0" applyFont="1" applyFill="1" applyBorder="1" applyAlignment="1">
      <alignment horizontal="right" vertical="center" shrinkToFit="1"/>
    </xf>
    <xf numFmtId="0" fontId="11" fillId="0" borderId="32" xfId="0" applyFont="1" applyBorder="1" applyAlignment="1">
      <alignment horizontal="center" vertical="center"/>
    </xf>
    <xf numFmtId="0" fontId="11" fillId="0" borderId="0" xfId="0" applyFont="1" applyAlignment="1">
      <alignment horizontal="left" vertical="center"/>
    </xf>
    <xf numFmtId="0" fontId="23" fillId="25" borderId="27" xfId="0" applyNumberFormat="1" applyFont="1" applyFill="1" applyBorder="1" applyAlignment="1">
      <alignment horizontal="right" vertical="center"/>
    </xf>
    <xf numFmtId="0" fontId="34" fillId="0" borderId="43" xfId="0" applyFont="1" applyFill="1" applyBorder="1" applyAlignment="1">
      <alignment horizontal="left" vertical="center"/>
    </xf>
    <xf numFmtId="0" fontId="11" fillId="0" borderId="44" xfId="0" applyFont="1" applyBorder="1" applyAlignment="1">
      <alignment horizontal="center" vertical="center"/>
    </xf>
    <xf numFmtId="0" fontId="11" fillId="0" borderId="45" xfId="0" applyFont="1" applyBorder="1" applyAlignment="1">
      <alignment horizontal="center" vertical="center"/>
    </xf>
    <xf numFmtId="176" fontId="16" fillId="0" borderId="46" xfId="0" applyNumberFormat="1" applyFont="1" applyFill="1" applyBorder="1" applyAlignment="1">
      <alignment vertical="top" wrapText="1"/>
    </xf>
    <xf numFmtId="176" fontId="16" fillId="0" borderId="47"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48" xfId="0" applyFont="1" applyBorder="1" applyAlignment="1">
      <alignment vertical="center"/>
    </xf>
    <xf numFmtId="0" fontId="11" fillId="0" borderId="47" xfId="0" applyFont="1" applyBorder="1" applyAlignment="1">
      <alignment vertical="center"/>
    </xf>
    <xf numFmtId="0" fontId="44" fillId="25" borderId="49" xfId="0" applyFont="1" applyFill="1" applyBorder="1" applyAlignment="1">
      <alignment horizontal="left" vertical="center" shrinkToFit="1"/>
    </xf>
    <xf numFmtId="0" fontId="31" fillId="27" borderId="50" xfId="0" applyFont="1" applyFill="1" applyBorder="1" applyAlignment="1">
      <alignment vertical="center" shrinkToFit="1"/>
    </xf>
    <xf numFmtId="0" fontId="28" fillId="25" borderId="50" xfId="0" applyFont="1" applyFill="1" applyBorder="1" applyAlignment="1">
      <alignment horizontal="left" vertical="center" shrinkToFit="1"/>
    </xf>
    <xf numFmtId="0" fontId="49" fillId="0" borderId="0" xfId="0" applyFont="1" applyAlignment="1">
      <alignment horizontal="center" vertical="center"/>
    </xf>
    <xf numFmtId="0" fontId="50" fillId="0" borderId="25" xfId="0" applyFont="1" applyBorder="1" applyAlignment="1">
      <alignment horizontal="distributed" vertical="center" justifyLastLine="1"/>
    </xf>
    <xf numFmtId="0" fontId="50" fillId="0" borderId="25" xfId="0" applyFont="1" applyBorder="1" applyAlignment="1">
      <alignment horizontal="center" vertical="center"/>
    </xf>
    <xf numFmtId="0" fontId="50" fillId="0" borderId="0" xfId="0" applyFont="1" applyBorder="1" applyAlignment="1">
      <alignment horizontal="distributed" vertical="center" justifyLastLine="1"/>
    </xf>
    <xf numFmtId="0" fontId="50" fillId="0" borderId="35" xfId="0" applyFont="1" applyBorder="1" applyAlignment="1">
      <alignment horizontal="distributed" vertical="center" justifyLastLine="1"/>
    </xf>
    <xf numFmtId="0" fontId="50" fillId="0" borderId="35" xfId="0" applyFont="1" applyBorder="1" applyAlignment="1">
      <alignment horizontal="center" vertical="center"/>
    </xf>
    <xf numFmtId="0" fontId="50" fillId="0" borderId="0" xfId="0" applyFont="1">
      <alignment vertical="center"/>
    </xf>
    <xf numFmtId="0" fontId="44" fillId="0" borderId="0" xfId="0" applyFont="1" applyAlignment="1">
      <alignment horizontal="left" vertical="center"/>
    </xf>
    <xf numFmtId="177" fontId="50" fillId="0" borderId="0" xfId="0" applyNumberFormat="1" applyFont="1" applyAlignment="1">
      <alignment horizontal="left" vertical="center"/>
    </xf>
    <xf numFmtId="0" fontId="50"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5" xfId="0" applyFont="1" applyBorder="1" applyAlignment="1">
      <alignment horizontal="center" vertical="center"/>
    </xf>
    <xf numFmtId="0" fontId="11" fillId="0" borderId="0" xfId="0" applyFont="1" applyBorder="1" applyAlignment="1">
      <alignment horizontal="center" vertical="center"/>
    </xf>
    <xf numFmtId="0" fontId="67" fillId="0" borderId="0" xfId="0" applyFont="1" applyBorder="1" applyAlignment="1">
      <alignment vertical="center"/>
    </xf>
    <xf numFmtId="0" fontId="0" fillId="0" borderId="0" xfId="0" applyProtection="1">
      <alignment vertical="center"/>
      <protection locked="0"/>
    </xf>
    <xf numFmtId="0" fontId="51" fillId="0" borderId="45" xfId="0" applyFont="1" applyBorder="1" applyProtection="1">
      <alignment vertical="center"/>
    </xf>
    <xf numFmtId="186" fontId="72" fillId="0" borderId="0" xfId="0" applyNumberFormat="1" applyFont="1" applyBorder="1" applyAlignment="1">
      <alignment vertical="center"/>
    </xf>
    <xf numFmtId="49" fontId="31" fillId="29" borderId="43" xfId="0" applyNumberFormat="1" applyFont="1" applyFill="1" applyBorder="1" applyAlignment="1">
      <alignment horizontal="center" vertical="center" shrinkToFit="1"/>
    </xf>
    <xf numFmtId="0" fontId="4" fillId="0" borderId="0" xfId="0" applyFont="1" applyBorder="1" applyAlignment="1" applyProtection="1">
      <alignment vertical="center"/>
    </xf>
    <xf numFmtId="0" fontId="4" fillId="0" borderId="52" xfId="0" applyFont="1" applyBorder="1" applyAlignment="1" applyProtection="1">
      <alignment vertical="center"/>
    </xf>
    <xf numFmtId="0" fontId="4" fillId="0" borderId="53" xfId="0" applyFont="1" applyBorder="1" applyAlignment="1" applyProtection="1">
      <alignment vertical="center"/>
    </xf>
    <xf numFmtId="0" fontId="4" fillId="0" borderId="54" xfId="0" applyFont="1" applyBorder="1" applyAlignment="1" applyProtection="1">
      <alignment horizontal="right" vertical="center"/>
    </xf>
    <xf numFmtId="0" fontId="4" fillId="0" borderId="55" xfId="0" applyFont="1" applyBorder="1" applyAlignment="1" applyProtection="1">
      <alignment vertical="center"/>
    </xf>
    <xf numFmtId="0" fontId="4" fillId="0" borderId="56" xfId="0" applyFont="1" applyBorder="1" applyAlignment="1" applyProtection="1">
      <alignment vertical="center"/>
    </xf>
    <xf numFmtId="0" fontId="4" fillId="0" borderId="27" xfId="0" applyFont="1" applyBorder="1" applyAlignment="1" applyProtection="1">
      <alignment vertical="center"/>
    </xf>
    <xf numFmtId="0" fontId="4" fillId="0" borderId="37" xfId="0" applyFont="1" applyBorder="1" applyAlignment="1" applyProtection="1">
      <alignment vertical="center"/>
    </xf>
    <xf numFmtId="0" fontId="4" fillId="0" borderId="40" xfId="0" applyFont="1" applyBorder="1" applyAlignment="1" applyProtection="1">
      <alignment vertical="center"/>
    </xf>
    <xf numFmtId="0" fontId="71" fillId="0" borderId="56" xfId="0" applyFont="1" applyBorder="1" applyAlignment="1" applyProtection="1">
      <alignment horizontal="distributed"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0" xfId="0" applyFont="1" applyBorder="1" applyAlignment="1" applyProtection="1">
      <alignment horizontal="right" vertical="center" shrinkToFit="1"/>
    </xf>
    <xf numFmtId="0" fontId="11" fillId="0" borderId="29" xfId="0" applyFont="1" applyBorder="1" applyAlignment="1" applyProtection="1">
      <alignment horizontal="right" vertical="center"/>
    </xf>
    <xf numFmtId="186" fontId="40" fillId="27" borderId="61" xfId="66" applyNumberFormat="1" applyFont="1" applyFill="1" applyBorder="1" applyAlignment="1" applyProtection="1">
      <alignment horizontal="right" vertical="center" indent="1"/>
    </xf>
    <xf numFmtId="189" fontId="40" fillId="34" borderId="61" xfId="66" applyNumberFormat="1" applyFont="1" applyFill="1" applyBorder="1" applyAlignment="1" applyProtection="1">
      <alignment horizontal="right" vertical="center" indent="1"/>
    </xf>
    <xf numFmtId="0" fontId="65" fillId="0" borderId="0" xfId="0" applyFont="1" applyBorder="1" applyAlignment="1" applyProtection="1">
      <alignment horizontal="center" vertical="center" shrinkToFit="1"/>
    </xf>
    <xf numFmtId="0" fontId="11" fillId="0" borderId="62" xfId="0" applyFont="1" applyBorder="1" applyAlignment="1" applyProtection="1">
      <alignment horizontal="right" vertical="center"/>
    </xf>
    <xf numFmtId="186" fontId="40" fillId="27" borderId="61" xfId="66" applyNumberFormat="1" applyFont="1" applyFill="1" applyBorder="1" applyAlignment="1" applyProtection="1">
      <alignment horizontal="right" vertical="center" indent="1" shrinkToFit="1"/>
    </xf>
    <xf numFmtId="186" fontId="40" fillId="27" borderId="63"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68" fillId="0" borderId="0" xfId="0" applyFont="1" applyBorder="1" applyAlignment="1" applyProtection="1">
      <alignment vertical="center"/>
    </xf>
    <xf numFmtId="0" fontId="40" fillId="0" borderId="64"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65"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5" fillId="0" borderId="0" xfId="0" applyFont="1" applyBorder="1" applyAlignment="1" applyProtection="1">
      <alignment vertical="center"/>
    </xf>
    <xf numFmtId="0" fontId="20" fillId="0" borderId="0" xfId="93" applyFont="1" applyBorder="1" applyAlignment="1" applyProtection="1">
      <alignment horizontal="left" indent="5" shrinkToFit="1"/>
    </xf>
    <xf numFmtId="180"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48" fillId="25" borderId="66" xfId="0" applyFont="1" applyFill="1" applyBorder="1" applyAlignment="1" applyProtection="1">
      <alignment horizontal="center" vertical="center"/>
      <protection locked="0"/>
    </xf>
    <xf numFmtId="186" fontId="48" fillId="25" borderId="61" xfId="66" applyNumberFormat="1" applyFont="1" applyFill="1" applyBorder="1" applyAlignment="1" applyProtection="1">
      <alignment horizontal="center" vertical="center"/>
      <protection locked="0"/>
    </xf>
    <xf numFmtId="185" fontId="23" fillId="25" borderId="67" xfId="0" applyNumberFormat="1" applyFont="1" applyFill="1" applyBorder="1" applyAlignment="1">
      <alignment vertical="center"/>
    </xf>
    <xf numFmtId="186" fontId="40" fillId="37" borderId="76" xfId="66" applyNumberFormat="1" applyFont="1" applyFill="1" applyBorder="1" applyAlignment="1" applyProtection="1">
      <alignment horizontal="right" vertical="center" indent="1"/>
    </xf>
    <xf numFmtId="0" fontId="2" fillId="0" borderId="0" xfId="92"/>
    <xf numFmtId="0" fontId="92" fillId="0" borderId="0" xfId="92" applyFont="1" applyAlignment="1">
      <alignment vertical="center" wrapText="1"/>
    </xf>
    <xf numFmtId="0" fontId="2" fillId="30" borderId="0" xfId="92" applyFill="1"/>
    <xf numFmtId="0" fontId="4" fillId="0" borderId="0" xfId="92" applyFont="1"/>
    <xf numFmtId="0" fontId="4" fillId="0" borderId="52" xfId="92" applyFont="1" applyBorder="1" applyAlignment="1">
      <alignment horizontal="left" vertical="center"/>
    </xf>
    <xf numFmtId="0" fontId="4" fillId="0" borderId="77" xfId="92" applyFont="1" applyBorder="1" applyAlignment="1">
      <alignment horizontal="left" vertical="center"/>
    </xf>
    <xf numFmtId="0" fontId="4" fillId="0" borderId="78" xfId="92" applyFont="1" applyBorder="1" applyAlignment="1">
      <alignment horizontal="centerContinuous" vertical="center"/>
    </xf>
    <xf numFmtId="0" fontId="4" fillId="0" borderId="36" xfId="92" applyFont="1" applyBorder="1" applyAlignment="1">
      <alignment horizontal="centerContinuous" vertical="center"/>
    </xf>
    <xf numFmtId="0" fontId="4" fillId="0" borderId="79" xfId="92" applyFont="1" applyBorder="1" applyAlignment="1">
      <alignment horizontal="center" vertical="center"/>
    </xf>
    <xf numFmtId="0" fontId="4" fillId="30" borderId="0" xfId="92" applyFont="1" applyFill="1"/>
    <xf numFmtId="0" fontId="4" fillId="0" borderId="56" xfId="92" applyFont="1" applyBorder="1" applyAlignment="1">
      <alignment horizontal="left" vertical="center"/>
    </xf>
    <xf numFmtId="0" fontId="4" fillId="0" borderId="80" xfId="92" applyFont="1" applyBorder="1" applyAlignment="1">
      <alignment horizontal="left" vertical="center"/>
    </xf>
    <xf numFmtId="0" fontId="4" fillId="0" borderId="32" xfId="92" applyFont="1" applyBorder="1" applyAlignment="1">
      <alignment horizontal="centerContinuous" vertical="center"/>
    </xf>
    <xf numFmtId="0" fontId="4" fillId="0" borderId="44" xfId="92" applyFont="1" applyBorder="1" applyAlignment="1">
      <alignment horizontal="centerContinuous" vertical="center"/>
    </xf>
    <xf numFmtId="0" fontId="4" fillId="0" borderId="81" xfId="92" applyFont="1" applyBorder="1" applyAlignment="1">
      <alignment horizontal="center" vertical="center"/>
    </xf>
    <xf numFmtId="0" fontId="4" fillId="0" borderId="82" xfId="92" applyFont="1" applyBorder="1" applyAlignment="1">
      <alignment vertical="center"/>
    </xf>
    <xf numFmtId="0" fontId="4" fillId="0" borderId="83" xfId="92" applyFont="1" applyBorder="1" applyAlignment="1">
      <alignment vertical="center"/>
    </xf>
    <xf numFmtId="0" fontId="4" fillId="0" borderId="45" xfId="92" applyFont="1" applyBorder="1" applyAlignment="1">
      <alignment horizontal="center" vertical="center"/>
    </xf>
    <xf numFmtId="0" fontId="4" fillId="0" borderId="84" xfId="92" applyFont="1" applyBorder="1" applyAlignment="1">
      <alignment vertical="center"/>
    </xf>
    <xf numFmtId="0" fontId="4" fillId="0" borderId="24" xfId="92" applyFont="1" applyBorder="1" applyAlignment="1">
      <alignment horizontal="center" vertical="center"/>
    </xf>
    <xf numFmtId="0" fontId="4" fillId="0" borderId="45" xfId="92" applyFont="1" applyBorder="1" applyAlignment="1">
      <alignment horizontal="centerContinuous" vertical="center"/>
    </xf>
    <xf numFmtId="0" fontId="4" fillId="0" borderId="33" xfId="92" applyFont="1" applyBorder="1" applyAlignment="1">
      <alignment horizontal="center" vertical="center"/>
    </xf>
    <xf numFmtId="0" fontId="24" fillId="0" borderId="85" xfId="92" applyFont="1" applyBorder="1" applyAlignment="1">
      <alignment horizontal="right" vertical="top"/>
    </xf>
    <xf numFmtId="0" fontId="24" fillId="0" borderId="48" xfId="92" applyFont="1" applyBorder="1" applyAlignment="1">
      <alignment horizontal="right" vertical="top"/>
    </xf>
    <xf numFmtId="0" fontId="24" fillId="0" borderId="86" xfId="92" applyFont="1" applyBorder="1" applyAlignment="1">
      <alignment horizontal="right" vertical="top"/>
    </xf>
    <xf numFmtId="3" fontId="2" fillId="0" borderId="87" xfId="92" applyNumberFormat="1" applyBorder="1" applyAlignment="1">
      <alignment vertical="top"/>
    </xf>
    <xf numFmtId="3" fontId="2" fillId="0" borderId="46" xfId="92" applyNumberFormat="1" applyBorder="1" applyAlignment="1">
      <alignment vertical="top"/>
    </xf>
    <xf numFmtId="3" fontId="73" fillId="0" borderId="81" xfId="92" applyNumberFormat="1" applyFont="1" applyBorder="1" applyAlignment="1">
      <alignment wrapText="1"/>
    </xf>
    <xf numFmtId="1" fontId="2" fillId="0" borderId="0" xfId="92" applyNumberFormat="1"/>
    <xf numFmtId="3" fontId="2" fillId="0" borderId="87" xfId="92" applyNumberFormat="1" applyBorder="1"/>
    <xf numFmtId="3" fontId="2" fillId="0" borderId="46" xfId="92" applyNumberFormat="1" applyBorder="1"/>
    <xf numFmtId="3" fontId="2" fillId="0" borderId="81" xfId="92" applyNumberFormat="1" applyBorder="1"/>
    <xf numFmtId="3" fontId="2" fillId="0" borderId="88" xfId="92" applyNumberFormat="1" applyBorder="1"/>
    <xf numFmtId="3" fontId="2" fillId="0" borderId="89" xfId="92" applyNumberFormat="1" applyBorder="1"/>
    <xf numFmtId="3" fontId="2" fillId="0" borderId="90" xfId="92" applyNumberFormat="1" applyBorder="1"/>
    <xf numFmtId="3" fontId="2" fillId="0" borderId="88" xfId="92" applyNumberFormat="1" applyFont="1" applyBorder="1"/>
    <xf numFmtId="3" fontId="2" fillId="0" borderId="89" xfId="92" applyNumberFormat="1" applyFont="1" applyBorder="1"/>
    <xf numFmtId="3" fontId="2" fillId="0" borderId="90" xfId="92" applyNumberFormat="1" applyFont="1" applyBorder="1"/>
    <xf numFmtId="3" fontId="2" fillId="0" borderId="56" xfId="92" applyNumberFormat="1" applyBorder="1"/>
    <xf numFmtId="3" fontId="2" fillId="0" borderId="80" xfId="92" applyNumberFormat="1" applyBorder="1"/>
    <xf numFmtId="38" fontId="2" fillId="0" borderId="46" xfId="66" applyFont="1" applyFill="1" applyBorder="1" applyAlignment="1"/>
    <xf numFmtId="38" fontId="2" fillId="0" borderId="81" xfId="66" applyFont="1" applyFill="1" applyBorder="1" applyAlignment="1"/>
    <xf numFmtId="38" fontId="2" fillId="0" borderId="82" xfId="66" applyFont="1" applyFill="1" applyBorder="1" applyAlignment="1">
      <alignment horizontal="center"/>
    </xf>
    <xf numFmtId="38" fontId="2" fillId="0" borderId="83" xfId="66" applyFont="1" applyFill="1" applyBorder="1" applyAlignment="1">
      <alignment horizontal="center"/>
    </xf>
    <xf numFmtId="38" fontId="2" fillId="0" borderId="47" xfId="66" applyFont="1" applyFill="1" applyBorder="1" applyAlignment="1"/>
    <xf numFmtId="38" fontId="2" fillId="0" borderId="84"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80" xfId="66" applyFont="1" applyFill="1" applyBorder="1" applyAlignment="1"/>
    <xf numFmtId="0" fontId="2" fillId="0" borderId="56" xfId="0" applyFont="1" applyFill="1" applyBorder="1" applyAlignment="1">
      <alignment horizontal="left"/>
    </xf>
    <xf numFmtId="0" fontId="2" fillId="0" borderId="80"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80" xfId="0" applyFont="1" applyFill="1" applyBorder="1" applyAlignment="1">
      <alignment horizontal="centerContinuous"/>
    </xf>
    <xf numFmtId="0" fontId="2" fillId="0" borderId="56"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56" xfId="0" applyFont="1" applyFill="1" applyBorder="1" applyAlignment="1">
      <alignment horizontal="center"/>
    </xf>
    <xf numFmtId="0" fontId="2" fillId="0" borderId="80" xfId="0" applyFont="1" applyFill="1" applyBorder="1" applyAlignment="1">
      <alignment horizontal="center"/>
    </xf>
    <xf numFmtId="0" fontId="2" fillId="0" borderId="91" xfId="0" applyFont="1" applyFill="1" applyBorder="1" applyAlignment="1">
      <alignment horizontal="centerContinuous"/>
    </xf>
    <xf numFmtId="0" fontId="2" fillId="0" borderId="92" xfId="0" applyFont="1" applyFill="1" applyBorder="1" applyAlignment="1">
      <alignment horizontal="centerContinuous"/>
    </xf>
    <xf numFmtId="0" fontId="2" fillId="0" borderId="82" xfId="0" applyFont="1" applyFill="1" applyBorder="1" applyAlignment="1">
      <alignment horizontal="centerContinuous"/>
    </xf>
    <xf numFmtId="0" fontId="2" fillId="0" borderId="83" xfId="0" applyFont="1" applyFill="1" applyBorder="1" applyAlignment="1">
      <alignment horizontal="centerContinuous"/>
    </xf>
    <xf numFmtId="0" fontId="2" fillId="0" borderId="82" xfId="0" applyFont="1" applyFill="1" applyBorder="1" applyAlignment="1">
      <alignment horizontal="left"/>
    </xf>
    <xf numFmtId="0" fontId="2" fillId="0" borderId="83" xfId="0" applyFont="1" applyFill="1" applyBorder="1" applyAlignment="1">
      <alignment horizontal="left"/>
    </xf>
    <xf numFmtId="0" fontId="2" fillId="0" borderId="17" xfId="0" applyFont="1" applyFill="1" applyBorder="1" applyAlignment="1">
      <alignment horizontal="centerContinuous"/>
    </xf>
    <xf numFmtId="0" fontId="2" fillId="0" borderId="35" xfId="0" applyFont="1" applyFill="1" applyBorder="1" applyAlignment="1">
      <alignment horizontal="centerContinuous"/>
    </xf>
    <xf numFmtId="0" fontId="2" fillId="0" borderId="91" xfId="0" applyFont="1" applyFill="1" applyBorder="1" applyAlignment="1">
      <alignment horizontal="center"/>
    </xf>
    <xf numFmtId="0" fontId="2" fillId="0" borderId="92" xfId="0" applyFont="1" applyFill="1" applyBorder="1" applyAlignment="1">
      <alignment horizontal="center"/>
    </xf>
    <xf numFmtId="0" fontId="2" fillId="0" borderId="13" xfId="0" applyFont="1" applyFill="1" applyBorder="1" applyAlignment="1">
      <alignment horizontal="centerContinuous"/>
    </xf>
    <xf numFmtId="0" fontId="2" fillId="0" borderId="25" xfId="0" applyFont="1" applyFill="1" applyBorder="1" applyAlignment="1">
      <alignment horizontal="centerContinuous"/>
    </xf>
    <xf numFmtId="0" fontId="2" fillId="0" borderId="25" xfId="0" applyFont="1" applyFill="1" applyBorder="1" applyAlignment="1">
      <alignment horizontal="center"/>
    </xf>
    <xf numFmtId="0" fontId="2" fillId="0" borderId="25" xfId="0" applyFont="1" applyFill="1" applyBorder="1">
      <alignment vertical="center"/>
    </xf>
    <xf numFmtId="0" fontId="2" fillId="0" borderId="92"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80" xfId="0" applyFont="1" applyFill="1" applyBorder="1">
      <alignment vertical="center"/>
    </xf>
    <xf numFmtId="0" fontId="2" fillId="30" borderId="56" xfId="92" applyFill="1" applyBorder="1"/>
    <xf numFmtId="0" fontId="2" fillId="0" borderId="57" xfId="0" applyFont="1" applyFill="1" applyBorder="1" applyAlignment="1">
      <alignment horizontal="center"/>
    </xf>
    <xf numFmtId="0" fontId="2" fillId="0" borderId="68" xfId="0" applyFont="1" applyFill="1" applyBorder="1" applyAlignment="1">
      <alignment horizontal="center"/>
    </xf>
    <xf numFmtId="0" fontId="2" fillId="0" borderId="68" xfId="0" applyFont="1" applyFill="1" applyBorder="1">
      <alignment vertical="center"/>
    </xf>
    <xf numFmtId="0" fontId="2" fillId="0" borderId="93" xfId="0" applyFont="1" applyFill="1" applyBorder="1">
      <alignment vertical="center"/>
    </xf>
    <xf numFmtId="0" fontId="66" fillId="0" borderId="0" xfId="0" applyFont="1" applyBorder="1" applyAlignment="1">
      <alignment vertical="center" shrinkToFit="1"/>
    </xf>
    <xf numFmtId="0" fontId="4" fillId="0" borderId="94" xfId="0" applyFont="1" applyBorder="1" applyAlignment="1" applyProtection="1">
      <alignment vertical="center"/>
    </xf>
    <xf numFmtId="0" fontId="4" fillId="0" borderId="95" xfId="0" applyFont="1" applyBorder="1" applyAlignment="1" applyProtection="1">
      <alignment horizontal="right" vertical="center"/>
    </xf>
    <xf numFmtId="0" fontId="71" fillId="0" borderId="0" xfId="0" applyFont="1" applyFill="1" applyBorder="1" applyAlignment="1" applyProtection="1">
      <alignment vertical="center" shrinkToFit="1"/>
    </xf>
    <xf numFmtId="181" fontId="5" fillId="27" borderId="96" xfId="0" applyNumberFormat="1" applyFont="1" applyFill="1" applyBorder="1" applyAlignment="1" applyProtection="1">
      <alignment vertical="center" shrinkToFit="1"/>
    </xf>
    <xf numFmtId="186" fontId="40" fillId="27" borderId="96"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1" fontId="5" fillId="27" borderId="10" xfId="0" applyNumberFormat="1" applyFont="1" applyFill="1" applyBorder="1" applyAlignment="1" applyProtection="1">
      <alignment vertical="center" shrinkToFit="1"/>
    </xf>
    <xf numFmtId="0" fontId="23" fillId="0" borderId="97" xfId="0" applyFont="1" applyBorder="1" applyAlignment="1" applyProtection="1">
      <alignment horizontal="right" vertical="center" shrinkToFit="1"/>
    </xf>
    <xf numFmtId="0" fontId="76" fillId="25" borderId="98" xfId="0" applyNumberFormat="1" applyFont="1" applyFill="1" applyBorder="1" applyAlignment="1" applyProtection="1">
      <alignment horizontal="right" vertical="center" shrinkToFit="1"/>
      <protection locked="0"/>
    </xf>
    <xf numFmtId="0" fontId="76" fillId="25" borderId="99" xfId="0" applyNumberFormat="1" applyFont="1" applyFill="1" applyBorder="1" applyAlignment="1" applyProtection="1">
      <alignment horizontal="right" vertical="center" shrinkToFit="1"/>
      <protection locked="0"/>
    </xf>
    <xf numFmtId="0" fontId="76" fillId="0" borderId="0" xfId="0" applyNumberFormat="1" applyFont="1" applyFill="1" applyBorder="1" applyAlignment="1" applyProtection="1">
      <alignment horizontal="right" vertical="center" shrinkToFit="1"/>
      <protection locked="0"/>
    </xf>
    <xf numFmtId="0" fontId="47" fillId="0" borderId="0" xfId="0" applyFont="1" applyBorder="1" applyAlignment="1" applyProtection="1">
      <alignment vertical="center"/>
    </xf>
    <xf numFmtId="190" fontId="76" fillId="25" borderId="100" xfId="0" applyNumberFormat="1" applyFont="1" applyFill="1" applyBorder="1" applyAlignment="1" applyProtection="1">
      <alignment horizontal="right" vertical="center" shrinkToFit="1"/>
      <protection locked="0"/>
    </xf>
    <xf numFmtId="0" fontId="47" fillId="0" borderId="68" xfId="0" applyFont="1" applyBorder="1" applyAlignment="1" applyProtection="1">
      <alignment vertical="center"/>
    </xf>
    <xf numFmtId="0" fontId="48"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100" xfId="0" applyBorder="1" applyAlignment="1" applyProtection="1">
      <alignment vertical="center"/>
    </xf>
    <xf numFmtId="0" fontId="0" fillId="0" borderId="101"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37" xfId="0" applyFont="1" applyFill="1" applyBorder="1" applyAlignment="1">
      <alignment horizontal="left" vertical="center"/>
    </xf>
    <xf numFmtId="0" fontId="11" fillId="0" borderId="67"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84" fontId="2" fillId="27" borderId="102" xfId="0" applyNumberFormat="1" applyFont="1" applyFill="1" applyBorder="1" applyAlignment="1" applyProtection="1">
      <alignment horizontal="left" vertical="center" wrapText="1"/>
      <protection locked="0"/>
    </xf>
    <xf numFmtId="0" fontId="11" fillId="0" borderId="103" xfId="0" applyFont="1" applyFill="1" applyBorder="1" applyAlignment="1">
      <alignment horizontal="left" vertical="center"/>
    </xf>
    <xf numFmtId="0" fontId="50" fillId="0" borderId="0" xfId="0" applyFont="1" applyBorder="1" applyAlignment="1">
      <alignment horizontal="center" vertical="center"/>
    </xf>
    <xf numFmtId="189" fontId="0" fillId="0" borderId="45" xfId="66" applyNumberFormat="1" applyFont="1" applyBorder="1" applyAlignment="1">
      <alignment horizontal="right" vertical="center"/>
    </xf>
    <xf numFmtId="182" fontId="0" fillId="0" borderId="45" xfId="0" applyNumberFormat="1" applyFont="1" applyBorder="1" applyAlignment="1">
      <alignment horizontal="right" vertical="center"/>
    </xf>
    <xf numFmtId="191" fontId="0" fillId="0" borderId="45" xfId="66" applyNumberFormat="1" applyFont="1" applyBorder="1" applyAlignment="1">
      <alignment horizontal="right" vertical="center"/>
    </xf>
    <xf numFmtId="0" fontId="4" fillId="0" borderId="45" xfId="0" applyFont="1" applyBorder="1" applyAlignment="1" applyProtection="1">
      <alignment vertical="center"/>
    </xf>
    <xf numFmtId="56" fontId="4" fillId="0" borderId="45" xfId="0" applyNumberFormat="1" applyFont="1" applyBorder="1" applyAlignment="1" applyProtection="1">
      <alignment vertical="center"/>
    </xf>
    <xf numFmtId="0" fontId="11" fillId="0" borderId="45" xfId="0" applyFont="1" applyBorder="1" applyAlignment="1" applyProtection="1">
      <alignment vertical="center"/>
    </xf>
    <xf numFmtId="190" fontId="13" fillId="0" borderId="45" xfId="0" applyNumberFormat="1" applyFont="1" applyBorder="1" applyAlignment="1" applyProtection="1">
      <alignment vertical="center"/>
    </xf>
    <xf numFmtId="190" fontId="45" fillId="38" borderId="100" xfId="0" applyNumberFormat="1" applyFont="1" applyFill="1" applyBorder="1" applyAlignment="1" applyProtection="1">
      <alignment horizontal="right" vertical="center" shrinkToFit="1"/>
    </xf>
    <xf numFmtId="190" fontId="45" fillId="38" borderId="104" xfId="0" applyNumberFormat="1" applyFont="1" applyFill="1" applyBorder="1" applyAlignment="1" applyProtection="1">
      <alignment horizontal="right" vertical="center" shrinkToFit="1"/>
    </xf>
    <xf numFmtId="0" fontId="23" fillId="0" borderId="64" xfId="0" applyFont="1" applyBorder="1" applyAlignment="1" applyProtection="1">
      <alignment horizontal="right" vertical="center" shrinkToFit="1"/>
    </xf>
    <xf numFmtId="0" fontId="23" fillId="0" borderId="80" xfId="0" applyFont="1" applyFill="1" applyBorder="1" applyAlignment="1" applyProtection="1">
      <alignment horizontal="left" vertical="center" shrinkToFit="1"/>
    </xf>
    <xf numFmtId="0" fontId="11" fillId="0" borderId="105" xfId="0" applyFont="1" applyBorder="1" applyAlignment="1" applyProtection="1">
      <alignment horizontal="right" vertical="center"/>
    </xf>
    <xf numFmtId="0" fontId="2" fillId="0" borderId="106" xfId="0" applyFont="1" applyFill="1" applyBorder="1" applyAlignment="1" applyProtection="1">
      <alignment horizontal="right" vertical="center" shrinkToFit="1"/>
    </xf>
    <xf numFmtId="0" fontId="0" fillId="0" borderId="95" xfId="0" applyBorder="1" applyAlignment="1" applyProtection="1">
      <alignment vertical="center"/>
    </xf>
    <xf numFmtId="0" fontId="5" fillId="27" borderId="37" xfId="0" applyFont="1" applyFill="1" applyBorder="1" applyAlignment="1" applyProtection="1">
      <alignment vertical="center"/>
    </xf>
    <xf numFmtId="0" fontId="5" fillId="27" borderId="37" xfId="0" applyFont="1" applyFill="1" applyBorder="1" applyAlignment="1" applyProtection="1">
      <alignment vertical="center" shrinkToFit="1"/>
    </xf>
    <xf numFmtId="0" fontId="0" fillId="0" borderId="37" xfId="0" applyFill="1" applyBorder="1" applyAlignment="1" applyProtection="1">
      <alignment vertical="center" shrinkToFit="1"/>
    </xf>
    <xf numFmtId="186" fontId="48" fillId="27" borderId="37" xfId="0" applyNumberFormat="1" applyFont="1" applyFill="1" applyBorder="1" applyAlignment="1" applyProtection="1">
      <alignment horizontal="center" vertical="center" shrinkToFit="1"/>
    </xf>
    <xf numFmtId="183" fontId="2" fillId="27" borderId="37" xfId="0" applyNumberFormat="1" applyFont="1" applyFill="1" applyBorder="1" applyAlignment="1" applyProtection="1">
      <alignment horizontal="center" vertical="center" shrinkToFit="1"/>
    </xf>
    <xf numFmtId="176" fontId="2" fillId="0" borderId="107" xfId="0" applyNumberFormat="1" applyFont="1" applyBorder="1" applyAlignment="1" applyProtection="1">
      <alignment horizontal="center" vertical="center" shrinkToFit="1"/>
    </xf>
    <xf numFmtId="0" fontId="2" fillId="0" borderId="108" xfId="0" applyFont="1" applyFill="1" applyBorder="1" applyAlignment="1" applyProtection="1">
      <alignment vertical="center" shrinkToFit="1"/>
    </xf>
    <xf numFmtId="0" fontId="40" fillId="27" borderId="37" xfId="0" applyFont="1" applyFill="1" applyBorder="1" applyAlignment="1" applyProtection="1">
      <alignment vertical="center" shrinkToFit="1"/>
    </xf>
    <xf numFmtId="0" fontId="2" fillId="0" borderId="37" xfId="0" applyFont="1" applyFill="1" applyBorder="1" applyAlignment="1" applyProtection="1">
      <alignment vertical="center" shrinkToFit="1"/>
    </xf>
    <xf numFmtId="0" fontId="2" fillId="0" borderId="107" xfId="0" applyFont="1" applyFill="1" applyBorder="1" applyAlignment="1" applyProtection="1">
      <alignment vertical="center" shrinkToFit="1"/>
    </xf>
    <xf numFmtId="0" fontId="2" fillId="0" borderId="105" xfId="0" applyFont="1" applyFill="1" applyBorder="1" applyAlignment="1" applyProtection="1">
      <alignment horizontal="right" vertical="center" shrinkToFit="1"/>
    </xf>
    <xf numFmtId="0" fontId="11" fillId="0" borderId="46" xfId="0" applyFont="1" applyBorder="1" applyAlignment="1" applyProtection="1">
      <alignment horizontal="right" vertical="center"/>
    </xf>
    <xf numFmtId="0" fontId="23" fillId="0" borderId="105" xfId="0" applyFont="1" applyFill="1" applyBorder="1" applyAlignment="1" applyProtection="1">
      <alignment horizontal="right" vertical="center" shrinkToFit="1"/>
    </xf>
    <xf numFmtId="0" fontId="23" fillId="0" borderId="46" xfId="0" applyFont="1" applyFill="1" applyBorder="1" applyAlignment="1" applyProtection="1">
      <alignment horizontal="right" vertical="center" shrinkToFit="1"/>
    </xf>
    <xf numFmtId="0" fontId="23" fillId="0" borderId="109" xfId="0" applyFont="1" applyFill="1" applyBorder="1" applyAlignment="1" applyProtection="1">
      <alignment horizontal="right" vertical="center" shrinkToFit="1"/>
    </xf>
    <xf numFmtId="0" fontId="23" fillId="0" borderId="101" xfId="0" applyFont="1" applyFill="1" applyBorder="1" applyAlignment="1" applyProtection="1">
      <alignment horizontal="right" vertical="center" shrinkToFit="1"/>
    </xf>
    <xf numFmtId="0" fontId="0" fillId="0" borderId="110" xfId="0" applyFill="1" applyBorder="1" applyAlignment="1" applyProtection="1">
      <alignment horizontal="right" vertical="center" shrinkToFit="1"/>
    </xf>
    <xf numFmtId="0" fontId="0" fillId="0" borderId="105" xfId="0" applyFill="1" applyBorder="1" applyAlignment="1" applyProtection="1">
      <alignment horizontal="right" vertical="center" shrinkToFit="1"/>
    </xf>
    <xf numFmtId="0" fontId="0" fillId="0" borderId="105" xfId="0" applyBorder="1" applyAlignment="1" applyProtection="1">
      <alignment horizontal="right" vertical="center" shrinkToFit="1"/>
    </xf>
    <xf numFmtId="0" fontId="2" fillId="0" borderId="105" xfId="0" applyFont="1" applyBorder="1" applyAlignment="1" applyProtection="1">
      <alignment horizontal="right" vertical="center" shrinkToFit="1"/>
    </xf>
    <xf numFmtId="0" fontId="0" fillId="0" borderId="47" xfId="0" applyFill="1" applyBorder="1" applyAlignment="1" applyProtection="1">
      <alignment horizontal="right" vertical="center" shrinkToFit="1"/>
    </xf>
    <xf numFmtId="0" fontId="2" fillId="0" borderId="48" xfId="0" applyFont="1" applyFill="1" applyBorder="1" applyAlignment="1" applyProtection="1">
      <alignment horizontal="right" vertical="center" shrinkToFit="1"/>
    </xf>
    <xf numFmtId="0" fontId="2" fillId="0" borderId="110" xfId="0" applyFont="1" applyFill="1" applyBorder="1" applyAlignment="1" applyProtection="1">
      <alignment horizontal="right" vertical="center" shrinkToFit="1"/>
    </xf>
    <xf numFmtId="0" fontId="4" fillId="0" borderId="109" xfId="0" applyFont="1" applyBorder="1" applyAlignment="1" applyProtection="1">
      <alignment horizontal="right" vertical="center"/>
    </xf>
    <xf numFmtId="0" fontId="4" fillId="0" borderId="46" xfId="0" applyFont="1" applyBorder="1" applyAlignment="1" applyProtection="1">
      <alignment horizontal="right" vertical="center"/>
    </xf>
    <xf numFmtId="0" fontId="0" fillId="0" borderId="111" xfId="0" applyBorder="1" applyAlignment="1" applyProtection="1">
      <alignment vertical="center"/>
    </xf>
    <xf numFmtId="0" fontId="5" fillId="27" borderId="12" xfId="0" applyFont="1" applyFill="1" applyBorder="1" applyAlignment="1" applyProtection="1">
      <alignment vertical="center" shrinkToFit="1"/>
    </xf>
    <xf numFmtId="0" fontId="48" fillId="27" borderId="12" xfId="0" applyFont="1" applyFill="1" applyBorder="1" applyAlignment="1" applyProtection="1">
      <alignment horizontal="center" vertical="center" shrinkToFit="1"/>
    </xf>
    <xf numFmtId="0" fontId="5" fillId="27" borderId="67" xfId="0" applyFont="1" applyFill="1" applyBorder="1" applyAlignment="1" applyProtection="1">
      <alignment vertical="center"/>
    </xf>
    <xf numFmtId="0" fontId="2" fillId="27" borderId="64" xfId="0" applyFont="1" applyFill="1" applyBorder="1" applyAlignment="1" applyProtection="1">
      <alignment horizontal="right" vertical="center" shrinkToFit="1"/>
    </xf>
    <xf numFmtId="0" fontId="2" fillId="0" borderId="97" xfId="0" applyFont="1" applyFill="1" applyBorder="1" applyAlignment="1" applyProtection="1">
      <alignment vertical="center" shrinkToFit="1"/>
    </xf>
    <xf numFmtId="186" fontId="40" fillId="27" borderId="10" xfId="0" applyNumberFormat="1" applyFont="1" applyFill="1" applyBorder="1" applyAlignment="1" applyProtection="1">
      <alignment horizontal="center" vertical="center" shrinkToFit="1"/>
    </xf>
    <xf numFmtId="183"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38" fillId="27" borderId="64"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86" fontId="40" fillId="27" borderId="76" xfId="66" applyNumberFormat="1" applyFont="1" applyFill="1" applyBorder="1" applyAlignment="1" applyProtection="1">
      <alignment horizontal="right" vertical="center" indent="1" shrinkToFit="1"/>
    </xf>
    <xf numFmtId="0" fontId="4" fillId="0" borderId="112" xfId="0" applyFont="1" applyBorder="1" applyAlignment="1" applyProtection="1">
      <alignment vertical="center"/>
    </xf>
    <xf numFmtId="0" fontId="11" fillId="0" borderId="59" xfId="0" applyFont="1" applyBorder="1" applyAlignment="1" applyProtection="1">
      <alignment horizontal="right" vertical="center"/>
    </xf>
    <xf numFmtId="191" fontId="43" fillId="27" borderId="63" xfId="0" applyNumberFormat="1" applyFont="1" applyFill="1" applyBorder="1" applyAlignment="1" applyProtection="1">
      <alignment horizontal="center" vertical="center" shrinkToFit="1"/>
    </xf>
    <xf numFmtId="182" fontId="43" fillId="27" borderId="113" xfId="0" applyNumberFormat="1" applyFont="1" applyFill="1" applyBorder="1" applyAlignment="1" applyProtection="1">
      <alignment horizontal="center" vertical="center" shrinkToFit="1"/>
    </xf>
    <xf numFmtId="186" fontId="70" fillId="0" borderId="114"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71" fillId="0" borderId="20" xfId="0" applyNumberFormat="1" applyFont="1" applyFill="1" applyBorder="1" applyAlignment="1" applyProtection="1">
      <alignment horizontal="left" vertical="center" wrapText="1"/>
    </xf>
    <xf numFmtId="0" fontId="4" fillId="0" borderId="115" xfId="0" applyFont="1" applyBorder="1" applyAlignment="1" applyProtection="1">
      <alignment vertical="center" wrapText="1"/>
    </xf>
    <xf numFmtId="0" fontId="4" fillId="0" borderId="19" xfId="0" applyFont="1" applyBorder="1" applyAlignment="1" applyProtection="1">
      <alignment vertical="center" wrapText="1"/>
    </xf>
    <xf numFmtId="178" fontId="71"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05" xfId="0" applyFont="1" applyBorder="1" applyAlignment="1" applyProtection="1">
      <alignment horizontal="left" vertical="center" wrapText="1"/>
    </xf>
    <xf numFmtId="0" fontId="11" fillId="0" borderId="105"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71" fillId="0" borderId="92" xfId="0" applyNumberFormat="1" applyFont="1" applyFill="1" applyBorder="1" applyAlignment="1" applyProtection="1">
      <alignment horizontal="left" vertical="center" wrapText="1"/>
    </xf>
    <xf numFmtId="0" fontId="40" fillId="0" borderId="80" xfId="0" applyFont="1" applyFill="1" applyBorder="1" applyAlignment="1" applyProtection="1">
      <alignment vertical="center" shrinkToFit="1"/>
    </xf>
    <xf numFmtId="0" fontId="5" fillId="27" borderId="37" xfId="0" applyNumberFormat="1" applyFont="1" applyFill="1" applyBorder="1" applyAlignment="1" applyProtection="1">
      <alignment vertical="center" shrinkToFit="1"/>
    </xf>
    <xf numFmtId="0" fontId="4" fillId="0" borderId="35" xfId="0" applyFont="1" applyBorder="1" applyAlignment="1" applyProtection="1">
      <alignment horizontal="center" vertical="center"/>
    </xf>
    <xf numFmtId="0" fontId="4" fillId="0" borderId="43" xfId="0" applyFont="1" applyBorder="1" applyAlignment="1" applyProtection="1">
      <alignment horizontal="center" vertical="center"/>
    </xf>
    <xf numFmtId="0" fontId="11" fillId="0" borderId="116" xfId="0" applyFont="1" applyBorder="1" applyAlignment="1" applyProtection="1">
      <alignment horizontal="right" vertical="center"/>
    </xf>
    <xf numFmtId="0" fontId="4" fillId="0" borderId="117" xfId="0" applyFont="1" applyBorder="1" applyAlignment="1" applyProtection="1">
      <alignment vertical="center"/>
    </xf>
    <xf numFmtId="0" fontId="11" fillId="0" borderId="110" xfId="0" applyFont="1" applyBorder="1" applyAlignment="1" applyProtection="1">
      <alignment horizontal="left" vertical="center"/>
    </xf>
    <xf numFmtId="0" fontId="2" fillId="0" borderId="51" xfId="0" applyFont="1" applyFill="1" applyBorder="1" applyAlignment="1" applyProtection="1">
      <alignment horizontal="left" vertical="center" shrinkToFit="1"/>
    </xf>
    <xf numFmtId="0" fontId="23" fillId="0" borderId="110" xfId="0" applyFont="1" applyFill="1" applyBorder="1" applyAlignment="1" applyProtection="1">
      <alignment horizontal="right" vertical="center" shrinkToFit="1"/>
    </xf>
    <xf numFmtId="188" fontId="33" fillId="0" borderId="118" xfId="0" applyNumberFormat="1" applyFont="1" applyFill="1" applyBorder="1" applyAlignment="1" applyProtection="1">
      <alignment vertical="center" shrinkToFit="1"/>
    </xf>
    <xf numFmtId="188" fontId="33" fillId="0" borderId="0" xfId="0" applyNumberFormat="1" applyFont="1" applyFill="1" applyBorder="1" applyAlignment="1" applyProtection="1">
      <alignment vertical="center" shrinkToFit="1"/>
    </xf>
    <xf numFmtId="188" fontId="33" fillId="0" borderId="64" xfId="0" applyNumberFormat="1" applyFont="1" applyFill="1" applyBorder="1" applyAlignment="1" applyProtection="1">
      <alignment vertical="center" shrinkToFit="1"/>
    </xf>
    <xf numFmtId="0" fontId="11" fillId="0" borderId="119" xfId="0" applyFont="1" applyBorder="1" applyAlignment="1" applyProtection="1">
      <alignment horizontal="center" vertical="center"/>
    </xf>
    <xf numFmtId="0" fontId="11" fillId="0" borderId="67" xfId="0" applyFont="1" applyBorder="1" applyAlignment="1" applyProtection="1">
      <alignment horizontal="center" vertical="center"/>
    </xf>
    <xf numFmtId="0" fontId="11" fillId="0" borderId="96" xfId="0" applyFont="1" applyBorder="1" applyAlignment="1" applyProtection="1">
      <alignment horizontal="center" vertical="center"/>
    </xf>
    <xf numFmtId="177" fontId="33" fillId="0" borderId="119" xfId="0" applyNumberFormat="1" applyFont="1" applyFill="1" applyBorder="1" applyAlignment="1" applyProtection="1">
      <alignment horizontal="center" vertical="center" shrinkToFit="1"/>
    </xf>
    <xf numFmtId="177" fontId="33" fillId="0" borderId="67" xfId="0" applyNumberFormat="1" applyFont="1" applyFill="1" applyBorder="1" applyAlignment="1" applyProtection="1">
      <alignment horizontal="center" vertical="center" shrinkToFit="1"/>
    </xf>
    <xf numFmtId="0" fontId="23" fillId="0" borderId="119" xfId="0" applyFont="1" applyFill="1" applyBorder="1" applyAlignment="1" applyProtection="1">
      <alignment horizontal="left" vertical="center" shrinkToFit="1"/>
    </xf>
    <xf numFmtId="0" fontId="23" fillId="0" borderId="67" xfId="0" applyFont="1" applyFill="1" applyBorder="1" applyAlignment="1" applyProtection="1">
      <alignment horizontal="left" vertical="center" shrinkToFit="1"/>
    </xf>
    <xf numFmtId="0" fontId="23" fillId="0" borderId="96" xfId="0" applyFont="1" applyFill="1" applyBorder="1" applyAlignment="1" applyProtection="1">
      <alignment horizontal="left" vertical="center" shrinkToFit="1"/>
    </xf>
    <xf numFmtId="0" fontId="0" fillId="0" borderId="120" xfId="0" applyFill="1" applyBorder="1" applyAlignment="1" applyProtection="1">
      <alignment horizontal="center" vertical="center" shrinkToFit="1"/>
    </xf>
    <xf numFmtId="0" fontId="2" fillId="0" borderId="121" xfId="0" applyFont="1" applyFill="1" applyBorder="1" applyAlignment="1" applyProtection="1">
      <alignment vertical="center" shrinkToFit="1"/>
    </xf>
    <xf numFmtId="0" fontId="2" fillId="0" borderId="122" xfId="0" applyFont="1" applyFill="1" applyBorder="1" applyAlignment="1" applyProtection="1">
      <alignment vertical="center" shrinkToFit="1"/>
    </xf>
    <xf numFmtId="0" fontId="4" fillId="0" borderId="105" xfId="0" applyFont="1" applyBorder="1" applyAlignment="1" applyProtection="1">
      <alignment horizontal="left" vertical="center"/>
    </xf>
    <xf numFmtId="0" fontId="4" fillId="0" borderId="47" xfId="0" applyFont="1" applyBorder="1" applyAlignment="1" applyProtection="1">
      <alignment vertical="center"/>
    </xf>
    <xf numFmtId="0" fontId="2" fillId="0" borderId="105"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0" fillId="0" borderId="83" xfId="0" applyFont="1" applyFill="1" applyBorder="1" applyAlignment="1" applyProtection="1">
      <alignment vertical="center" shrinkToFit="1"/>
    </xf>
    <xf numFmtId="0" fontId="4" fillId="0" borderId="123" xfId="0" applyFont="1" applyBorder="1" applyAlignment="1" applyProtection="1">
      <alignment vertical="center" wrapText="1"/>
    </xf>
    <xf numFmtId="179" fontId="71" fillId="0" borderId="124" xfId="0" applyNumberFormat="1" applyFont="1" applyFill="1" applyBorder="1" applyAlignment="1" applyProtection="1">
      <alignment horizontal="left" vertical="center" wrapText="1"/>
    </xf>
    <xf numFmtId="0" fontId="11" fillId="0" borderId="125" xfId="0" applyFont="1" applyBorder="1" applyAlignment="1" applyProtection="1">
      <alignment horizontal="center" vertical="center"/>
    </xf>
    <xf numFmtId="177" fontId="33" fillId="0" borderId="125" xfId="0" applyNumberFormat="1" applyFont="1" applyFill="1" applyBorder="1" applyAlignment="1" applyProtection="1">
      <alignment horizontal="center" vertical="center" shrinkToFit="1"/>
    </xf>
    <xf numFmtId="0" fontId="40" fillId="0" borderId="126" xfId="0" applyFont="1" applyBorder="1" applyAlignment="1" applyProtection="1">
      <alignment vertical="center"/>
    </xf>
    <xf numFmtId="0" fontId="2" fillId="0" borderId="77" xfId="0" applyNumberFormat="1" applyFont="1" applyFill="1" applyBorder="1" applyAlignment="1" applyProtection="1">
      <alignment horizontal="left" vertical="center" shrinkToFit="1"/>
    </xf>
    <xf numFmtId="178" fontId="2" fillId="0" borderId="80" xfId="0" applyNumberFormat="1" applyFont="1" applyFill="1" applyBorder="1" applyAlignment="1" applyProtection="1">
      <alignment horizontal="left" vertical="center" wrapText="1"/>
    </xf>
    <xf numFmtId="179" fontId="2" fillId="0" borderId="80" xfId="0" applyNumberFormat="1" applyFont="1" applyFill="1" applyBorder="1" applyAlignment="1" applyProtection="1">
      <alignment horizontal="left" vertical="center" wrapText="1"/>
    </xf>
    <xf numFmtId="187" fontId="35" fillId="0" borderId="124" xfId="0" applyNumberFormat="1" applyFont="1" applyFill="1" applyBorder="1" applyAlignment="1" applyProtection="1">
      <alignment vertical="center" shrinkToFit="1"/>
    </xf>
    <xf numFmtId="0" fontId="33" fillId="0" borderId="0" xfId="0" applyFont="1" applyBorder="1" applyAlignment="1" applyProtection="1">
      <alignment vertical="center"/>
    </xf>
    <xf numFmtId="0" fontId="4" fillId="0" borderId="127" xfId="0" applyFont="1" applyBorder="1" applyAlignment="1" applyProtection="1">
      <alignment vertical="center"/>
    </xf>
    <xf numFmtId="49" fontId="0" fillId="27" borderId="119"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28" xfId="0" applyFill="1" applyBorder="1" applyAlignment="1" applyProtection="1">
      <alignment horizontal="center" vertical="center" shrinkToFit="1"/>
    </xf>
    <xf numFmtId="0" fontId="0" fillId="0" borderId="65" xfId="0" applyFill="1" applyBorder="1" applyAlignment="1" applyProtection="1">
      <alignment horizontal="center" vertical="center" shrinkToFit="1"/>
    </xf>
    <xf numFmtId="0" fontId="40"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86" fontId="40" fillId="0" borderId="0" xfId="66" applyNumberFormat="1" applyFont="1" applyFill="1" applyBorder="1" applyAlignment="1" applyProtection="1">
      <alignment horizontal="right" vertical="center" indent="1"/>
    </xf>
    <xf numFmtId="0" fontId="5" fillId="39" borderId="10" xfId="0" applyFont="1" applyFill="1" applyBorder="1" applyAlignment="1" applyProtection="1">
      <alignment horizontal="center" vertical="center" shrinkToFit="1"/>
    </xf>
    <xf numFmtId="0" fontId="20" fillId="0" borderId="114" xfId="0" applyFont="1" applyBorder="1" applyAlignment="1" applyProtection="1">
      <alignment vertical="center"/>
    </xf>
    <xf numFmtId="0" fontId="5" fillId="39" borderId="12" xfId="0" applyFont="1" applyFill="1" applyBorder="1" applyAlignment="1" applyProtection="1">
      <alignment horizontal="center" vertical="center" shrinkToFit="1"/>
    </xf>
    <xf numFmtId="186" fontId="47" fillId="40" borderId="129"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66" fillId="0" borderId="0" xfId="0" applyFont="1" applyFill="1" applyBorder="1" applyAlignment="1">
      <alignment vertical="center" shrinkToFit="1"/>
    </xf>
    <xf numFmtId="179" fontId="2" fillId="0" borderId="74" xfId="0" applyNumberFormat="1" applyFont="1" applyFill="1" applyBorder="1" applyAlignment="1" applyProtection="1">
      <alignment horizontal="left" vertical="center" shrinkToFit="1"/>
      <protection locked="0"/>
    </xf>
    <xf numFmtId="179" fontId="2" fillId="0" borderId="40"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98" xfId="0" applyFont="1" applyBorder="1" applyAlignment="1" applyProtection="1">
      <alignment horizontal="center" vertical="center"/>
    </xf>
    <xf numFmtId="0" fontId="0" fillId="0" borderId="28" xfId="0" applyBorder="1" applyAlignment="1">
      <alignment horizontal="center" vertical="center"/>
    </xf>
    <xf numFmtId="0" fontId="15" fillId="0" borderId="28" xfId="0" applyFont="1" applyBorder="1" applyAlignment="1">
      <alignment horizontal="center" vertical="center" wrapText="1"/>
    </xf>
    <xf numFmtId="0" fontId="50" fillId="0" borderId="44" xfId="0" applyFont="1" applyBorder="1" applyAlignment="1">
      <alignment vertical="center" justifyLastLine="1"/>
    </xf>
    <xf numFmtId="0" fontId="78" fillId="0" borderId="0" xfId="0" applyFont="1">
      <alignment vertical="center"/>
    </xf>
    <xf numFmtId="177" fontId="28" fillId="0" borderId="0" xfId="0" applyNumberFormat="1" applyFont="1" applyAlignment="1">
      <alignment horizontal="left" vertical="center"/>
    </xf>
    <xf numFmtId="0" fontId="28" fillId="0" borderId="0" xfId="0" applyFont="1" applyAlignment="1">
      <alignment vertical="center"/>
    </xf>
    <xf numFmtId="0" fontId="73" fillId="0" borderId="0" xfId="0" applyFont="1">
      <alignment vertical="center"/>
    </xf>
    <xf numFmtId="0" fontId="73" fillId="0" borderId="0" xfId="0" applyFont="1" applyAlignment="1">
      <alignment horizontal="right" vertical="center"/>
    </xf>
    <xf numFmtId="49" fontId="73" fillId="0" borderId="0" xfId="0" applyNumberFormat="1" applyFont="1" applyAlignment="1">
      <alignment horizontal="right" vertical="center"/>
    </xf>
    <xf numFmtId="0" fontId="28" fillId="0" borderId="0" xfId="0" applyFont="1" applyAlignment="1">
      <alignment horizontal="right" vertical="center"/>
    </xf>
    <xf numFmtId="187" fontId="28" fillId="0" borderId="0" xfId="0" applyNumberFormat="1" applyFont="1" applyAlignment="1">
      <alignment horizontal="center" vertical="center"/>
    </xf>
    <xf numFmtId="0" fontId="78" fillId="0" borderId="45" xfId="0" applyFont="1" applyBorder="1" applyAlignment="1">
      <alignment horizontal="distributed" vertical="center" justifyLastLine="1"/>
    </xf>
    <xf numFmtId="0" fontId="0" fillId="0" borderId="45" xfId="0" applyFont="1" applyBorder="1" applyAlignment="1">
      <alignment horizontal="center" vertical="center"/>
    </xf>
    <xf numFmtId="0" fontId="78" fillId="0" borderId="35" xfId="0" applyFont="1" applyBorder="1" applyAlignment="1">
      <alignment horizontal="distributed" vertical="center" indent="2"/>
    </xf>
    <xf numFmtId="0" fontId="0" fillId="0" borderId="44" xfId="0" applyFont="1" applyBorder="1" applyAlignment="1">
      <alignment horizontal="center" vertical="center" wrapText="1"/>
    </xf>
    <xf numFmtId="182" fontId="0" fillId="0" borderId="44" xfId="0" applyNumberFormat="1" applyFont="1" applyBorder="1" applyAlignment="1">
      <alignment horizontal="right" vertical="center"/>
    </xf>
    <xf numFmtId="0" fontId="0" fillId="0" borderId="44" xfId="0" applyFont="1" applyBorder="1" applyAlignment="1">
      <alignment horizontal="center" vertical="center"/>
    </xf>
    <xf numFmtId="191" fontId="0" fillId="0" borderId="44" xfId="66" applyNumberFormat="1" applyFont="1" applyBorder="1" applyAlignment="1">
      <alignment horizontal="right" vertical="center"/>
    </xf>
    <xf numFmtId="0" fontId="15" fillId="0" borderId="45"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67" xfId="0" applyFill="1" applyBorder="1" applyAlignment="1" applyProtection="1">
      <alignment vertical="center" shrinkToFit="1"/>
    </xf>
    <xf numFmtId="0" fontId="40" fillId="27" borderId="67" xfId="0" applyFont="1" applyFill="1" applyBorder="1" applyAlignment="1" applyProtection="1">
      <alignment vertical="center" shrinkToFit="1"/>
    </xf>
    <xf numFmtId="0" fontId="40" fillId="27" borderId="67" xfId="0" applyFont="1" applyFill="1" applyBorder="1" applyAlignment="1" applyProtection="1">
      <alignment horizontal="right" vertical="center" shrinkToFit="1"/>
    </xf>
    <xf numFmtId="0" fontId="40" fillId="27" borderId="12" xfId="0" applyFont="1" applyFill="1" applyBorder="1" applyAlignment="1" applyProtection="1">
      <alignment vertical="center" shrinkToFit="1"/>
    </xf>
    <xf numFmtId="0" fontId="40" fillId="27" borderId="12" xfId="0" applyFont="1" applyFill="1" applyBorder="1" applyAlignment="1" applyProtection="1">
      <alignment horizontal="right" vertical="center" shrinkToFit="1"/>
    </xf>
    <xf numFmtId="0" fontId="48" fillId="27" borderId="37" xfId="0" applyNumberFormat="1" applyFont="1" applyFill="1" applyBorder="1" applyAlignment="1" applyProtection="1">
      <alignment horizontal="center" vertical="center" shrinkToFit="1"/>
    </xf>
    <xf numFmtId="0" fontId="2" fillId="0" borderId="81" xfId="0" applyFont="1" applyFill="1" applyBorder="1" applyAlignment="1">
      <alignment vertical="top" wrapText="1"/>
    </xf>
    <xf numFmtId="0" fontId="73" fillId="0" borderId="86" xfId="0" applyFont="1" applyFill="1" applyBorder="1" applyAlignment="1">
      <alignment vertical="top" wrapText="1"/>
    </xf>
    <xf numFmtId="38" fontId="2" fillId="0" borderId="91" xfId="66" applyFont="1" applyFill="1" applyBorder="1" applyAlignment="1">
      <alignment horizontal="center"/>
    </xf>
    <xf numFmtId="38" fontId="2" fillId="0" borderId="92" xfId="66" applyFont="1" applyFill="1" applyBorder="1" applyAlignment="1">
      <alignment horizontal="center"/>
    </xf>
    <xf numFmtId="38" fontId="2" fillId="0" borderId="13" xfId="66" applyFont="1" applyFill="1" applyBorder="1" applyAlignment="1"/>
    <xf numFmtId="38" fontId="2" fillId="0" borderId="25" xfId="66" applyFont="1" applyFill="1" applyBorder="1" applyAlignment="1"/>
    <xf numFmtId="38" fontId="2" fillId="0" borderId="92" xfId="66" applyFont="1" applyFill="1" applyBorder="1" applyAlignment="1"/>
    <xf numFmtId="38" fontId="2" fillId="0" borderId="86" xfId="66" applyFont="1" applyFill="1" applyBorder="1" applyAlignment="1"/>
    <xf numFmtId="0" fontId="2" fillId="0" borderId="0" xfId="92" applyBorder="1"/>
    <xf numFmtId="0" fontId="2" fillId="0" borderId="56" xfId="92" applyBorder="1"/>
    <xf numFmtId="0" fontId="2" fillId="0" borderId="57" xfId="0" applyFont="1" applyFill="1" applyBorder="1" applyAlignment="1">
      <alignment horizontal="left"/>
    </xf>
    <xf numFmtId="0" fontId="2" fillId="0" borderId="93" xfId="0" applyFont="1" applyFill="1" applyBorder="1" applyAlignment="1">
      <alignment horizontal="left"/>
    </xf>
    <xf numFmtId="0" fontId="2" fillId="0" borderId="133" xfId="0" applyFont="1" applyFill="1" applyBorder="1" applyAlignment="1">
      <alignment horizontal="centerContinuous"/>
    </xf>
    <xf numFmtId="0" fontId="2" fillId="0" borderId="68" xfId="0" applyFont="1" applyFill="1" applyBorder="1" applyAlignment="1">
      <alignment horizontal="centerContinuous"/>
    </xf>
    <xf numFmtId="0" fontId="2" fillId="0" borderId="93" xfId="0" applyFont="1" applyFill="1" applyBorder="1" applyAlignment="1">
      <alignment horizontal="centerContinuous"/>
    </xf>
    <xf numFmtId="3" fontId="0" fillId="0" borderId="82" xfId="0" applyNumberFormat="1" applyFill="1" applyBorder="1" applyAlignment="1">
      <alignment horizontal="centerContinuous"/>
    </xf>
    <xf numFmtId="194" fontId="2" fillId="0" borderId="84" xfId="0" applyNumberFormat="1" applyFont="1" applyFill="1" applyBorder="1" applyAlignment="1"/>
    <xf numFmtId="0" fontId="0" fillId="0" borderId="56" xfId="0" applyFill="1" applyBorder="1" applyAlignment="1">
      <alignment horizontal="left"/>
    </xf>
    <xf numFmtId="0" fontId="0" fillId="0" borderId="16" xfId="0" applyFill="1" applyBorder="1" applyAlignment="1">
      <alignment horizontal="left"/>
    </xf>
    <xf numFmtId="0" fontId="24" fillId="0" borderId="48" xfId="0" applyFont="1" applyFill="1" applyBorder="1" applyAlignment="1">
      <alignment horizontal="right" vertical="center"/>
    </xf>
    <xf numFmtId="0" fontId="0" fillId="0" borderId="82" xfId="0" applyFill="1" applyBorder="1" applyAlignment="1">
      <alignment horizontal="centerContinuous"/>
    </xf>
    <xf numFmtId="0" fontId="24" fillId="0" borderId="73" xfId="0" applyFont="1" applyBorder="1" applyAlignment="1">
      <alignment horizontal="left"/>
    </xf>
    <xf numFmtId="49" fontId="82" fillId="0" borderId="0" xfId="0" applyNumberFormat="1" applyFont="1">
      <alignment vertical="center"/>
    </xf>
    <xf numFmtId="49" fontId="82" fillId="0" borderId="13" xfId="0" applyNumberFormat="1" applyFont="1" applyBorder="1">
      <alignment vertical="center"/>
    </xf>
    <xf numFmtId="0" fontId="82" fillId="0" borderId="25" xfId="0" applyFont="1" applyBorder="1">
      <alignment vertical="center"/>
    </xf>
    <xf numFmtId="0" fontId="82" fillId="0" borderId="92" xfId="0" applyFont="1" applyBorder="1">
      <alignment vertical="center"/>
    </xf>
    <xf numFmtId="0" fontId="82" fillId="0" borderId="16" xfId="0" applyFont="1" applyBorder="1">
      <alignment vertical="center"/>
    </xf>
    <xf numFmtId="49" fontId="82" fillId="0" borderId="16" xfId="0" applyNumberFormat="1" applyFont="1" applyBorder="1">
      <alignment vertical="center"/>
    </xf>
    <xf numFmtId="0" fontId="82" fillId="0" borderId="80" xfId="0" applyFont="1" applyBorder="1">
      <alignment vertical="center"/>
    </xf>
    <xf numFmtId="0" fontId="82" fillId="0" borderId="46" xfId="0" applyFont="1" applyBorder="1">
      <alignment vertical="center"/>
    </xf>
    <xf numFmtId="0" fontId="82" fillId="0" borderId="137" xfId="0" applyFont="1" applyBorder="1">
      <alignment vertical="center"/>
    </xf>
    <xf numFmtId="0" fontId="84" fillId="0" borderId="138" xfId="0" applyFont="1" applyBorder="1">
      <alignment vertical="center"/>
    </xf>
    <xf numFmtId="0" fontId="82" fillId="0" borderId="139" xfId="0" applyFont="1" applyBorder="1">
      <alignment vertical="center"/>
    </xf>
    <xf numFmtId="0" fontId="82" fillId="0" borderId="140" xfId="0" applyFont="1" applyBorder="1">
      <alignment vertical="center"/>
    </xf>
    <xf numFmtId="0" fontId="82" fillId="0" borderId="35" xfId="0" applyFont="1" applyBorder="1">
      <alignment vertical="center"/>
    </xf>
    <xf numFmtId="0" fontId="82" fillId="0" borderId="83" xfId="0" applyFont="1" applyBorder="1">
      <alignment vertical="center"/>
    </xf>
    <xf numFmtId="0" fontId="84" fillId="0" borderId="141" xfId="0" applyFont="1" applyBorder="1">
      <alignment vertical="center"/>
    </xf>
    <xf numFmtId="0" fontId="82" fillId="0" borderId="141" xfId="0" applyFont="1" applyBorder="1">
      <alignment vertical="center"/>
    </xf>
    <xf numFmtId="0" fontId="82" fillId="0" borderId="142" xfId="0" applyFont="1" applyBorder="1">
      <alignment vertical="center"/>
    </xf>
    <xf numFmtId="0" fontId="82" fillId="0" borderId="143" xfId="0" applyFont="1" applyBorder="1">
      <alignment vertical="center"/>
    </xf>
    <xf numFmtId="0" fontId="82" fillId="0" borderId="45" xfId="0" applyFont="1" applyBorder="1">
      <alignment vertical="center"/>
    </xf>
    <xf numFmtId="0" fontId="86" fillId="0" borderId="143" xfId="0" applyFont="1" applyBorder="1" applyAlignment="1">
      <alignment vertical="top" wrapText="1"/>
    </xf>
    <xf numFmtId="0" fontId="86" fillId="0" borderId="141" xfId="0" applyFont="1" applyBorder="1" applyAlignment="1">
      <alignment horizontal="center" vertical="top" wrapText="1"/>
    </xf>
    <xf numFmtId="49" fontId="82" fillId="0" borderId="17" xfId="0" applyNumberFormat="1" applyFont="1" applyBorder="1">
      <alignment vertical="center"/>
    </xf>
    <xf numFmtId="49" fontId="84" fillId="0" borderId="0" xfId="0" applyNumberFormat="1" applyFont="1">
      <alignment vertical="center"/>
    </xf>
    <xf numFmtId="0" fontId="93" fillId="0" borderId="0" xfId="0" applyNumberFormat="1" applyFont="1" applyAlignment="1">
      <alignment vertical="center"/>
    </xf>
    <xf numFmtId="0" fontId="89" fillId="0" borderId="0" xfId="0" applyNumberFormat="1" applyFont="1" applyAlignment="1">
      <alignment vertical="center"/>
    </xf>
    <xf numFmtId="0" fontId="89" fillId="0" borderId="0" xfId="0" applyNumberFormat="1" applyFont="1" applyBorder="1" applyAlignment="1">
      <alignment vertical="center" shrinkToFit="1"/>
    </xf>
    <xf numFmtId="0" fontId="89" fillId="0" borderId="0" xfId="0" applyFont="1" applyAlignment="1">
      <alignment vertical="center"/>
    </xf>
    <xf numFmtId="0" fontId="94" fillId="0" borderId="0" xfId="0" applyNumberFormat="1" applyFont="1" applyAlignment="1">
      <alignment vertical="center"/>
    </xf>
    <xf numFmtId="0" fontId="89" fillId="0" borderId="0" xfId="0" applyNumberFormat="1" applyFont="1" applyBorder="1" applyAlignment="1">
      <alignment horizontal="left" vertical="center"/>
    </xf>
    <xf numFmtId="0" fontId="47" fillId="0" borderId="0" xfId="0" applyNumberFormat="1" applyFont="1" applyBorder="1" applyAlignment="1">
      <alignment horizontal="center" vertical="center"/>
    </xf>
    <xf numFmtId="0" fontId="89" fillId="0" borderId="0" xfId="0" applyNumberFormat="1" applyFont="1" applyBorder="1" applyAlignment="1">
      <alignment vertical="center"/>
    </xf>
    <xf numFmtId="0" fontId="20" fillId="0" borderId="146" xfId="0" applyNumberFormat="1" applyFont="1" applyBorder="1" applyAlignment="1">
      <alignment vertical="center"/>
    </xf>
    <xf numFmtId="0" fontId="20" fillId="0" borderId="147" xfId="0" applyNumberFormat="1" applyFont="1" applyBorder="1" applyAlignment="1">
      <alignment vertical="center"/>
    </xf>
    <xf numFmtId="0" fontId="4" fillId="0" borderId="147" xfId="0" applyNumberFormat="1" applyFont="1" applyBorder="1" applyAlignment="1">
      <alignment vertical="center"/>
    </xf>
    <xf numFmtId="0" fontId="4" fillId="0" borderId="148" xfId="0" applyNumberFormat="1" applyFont="1" applyBorder="1" applyAlignment="1">
      <alignment vertical="center"/>
    </xf>
    <xf numFmtId="0" fontId="4" fillId="0" borderId="73" xfId="0" applyNumberFormat="1" applyFont="1" applyBorder="1" applyAlignment="1">
      <alignment vertical="center"/>
    </xf>
    <xf numFmtId="0" fontId="20" fillId="0" borderId="73" xfId="0" applyNumberFormat="1" applyFont="1" applyBorder="1" applyAlignment="1">
      <alignment vertical="center"/>
    </xf>
    <xf numFmtId="0" fontId="20" fillId="0" borderId="74" xfId="0" applyNumberFormat="1" applyFont="1" applyBorder="1" applyAlignment="1">
      <alignment vertical="center"/>
    </xf>
    <xf numFmtId="0" fontId="20" fillId="0" borderId="25" xfId="0" applyNumberFormat="1" applyFont="1" applyBorder="1" applyAlignment="1">
      <alignment horizontal="center" vertical="center"/>
    </xf>
    <xf numFmtId="0" fontId="20" fillId="25" borderId="25" xfId="0" applyNumberFormat="1" applyFont="1" applyFill="1" applyBorder="1" applyAlignment="1">
      <alignment horizontal="center" vertical="center"/>
    </xf>
    <xf numFmtId="0" fontId="20" fillId="25" borderId="149" xfId="0" applyNumberFormat="1" applyFont="1" applyFill="1" applyBorder="1" applyAlignment="1">
      <alignment horizontal="center" vertical="center"/>
    </xf>
    <xf numFmtId="0" fontId="20" fillId="0" borderId="92" xfId="0" applyNumberFormat="1" applyFont="1" applyBorder="1" applyAlignment="1">
      <alignment horizontal="center" vertical="center"/>
    </xf>
    <xf numFmtId="0" fontId="20" fillId="25" borderId="67" xfId="0" applyNumberFormat="1" applyFont="1" applyFill="1" applyBorder="1" applyAlignment="1">
      <alignment horizontal="center" vertical="center"/>
    </xf>
    <xf numFmtId="0" fontId="20" fillId="0" borderId="67" xfId="0" applyNumberFormat="1" applyFont="1" applyBorder="1" applyAlignment="1">
      <alignment horizontal="center" vertical="center"/>
    </xf>
    <xf numFmtId="0" fontId="20" fillId="0" borderId="96" xfId="0" applyNumberFormat="1" applyFont="1" applyBorder="1" applyAlignment="1">
      <alignment horizontal="center" vertical="center"/>
    </xf>
    <xf numFmtId="0" fontId="20" fillId="25" borderId="117" xfId="0" applyNumberFormat="1" applyFont="1" applyFill="1" applyBorder="1" applyAlignment="1">
      <alignment horizontal="center" vertical="center"/>
    </xf>
    <xf numFmtId="0" fontId="20" fillId="0" borderId="68" xfId="0" applyNumberFormat="1" applyFont="1" applyBorder="1" applyAlignment="1">
      <alignment horizontal="center" vertical="center"/>
    </xf>
    <xf numFmtId="0" fontId="20" fillId="25" borderId="68" xfId="0" applyNumberFormat="1" applyFont="1" applyFill="1" applyBorder="1" applyAlignment="1">
      <alignment horizontal="center" vertical="center"/>
    </xf>
    <xf numFmtId="0" fontId="20" fillId="0" borderId="93" xfId="0" applyNumberFormat="1" applyFont="1" applyBorder="1" applyAlignment="1">
      <alignment horizontal="center" vertical="center"/>
    </xf>
    <xf numFmtId="0" fontId="20" fillId="0" borderId="149" xfId="0" applyNumberFormat="1" applyFont="1" applyBorder="1" applyAlignment="1">
      <alignment horizontal="center" vertical="center"/>
    </xf>
    <xf numFmtId="0" fontId="20" fillId="0" borderId="150" xfId="0" applyNumberFormat="1" applyFont="1" applyBorder="1" applyAlignment="1">
      <alignment horizontal="center" vertical="center"/>
    </xf>
    <xf numFmtId="0" fontId="20" fillId="0" borderId="117" xfId="0" applyNumberFormat="1" applyFont="1" applyBorder="1" applyAlignment="1">
      <alignment horizontal="center" vertical="center"/>
    </xf>
    <xf numFmtId="0" fontId="20" fillId="0" borderId="151" xfId="0" applyNumberFormat="1" applyFont="1" applyBorder="1" applyAlignment="1">
      <alignment horizontal="center" vertical="center"/>
    </xf>
    <xf numFmtId="0" fontId="4" fillId="0" borderId="0" xfId="0" applyNumberFormat="1" applyFont="1" applyAlignment="1">
      <alignment vertical="center"/>
    </xf>
    <xf numFmtId="0" fontId="20" fillId="0" borderId="56" xfId="0" applyNumberFormat="1" applyFont="1" applyFill="1" applyBorder="1" applyAlignment="1">
      <alignment horizontal="center" vertical="center"/>
    </xf>
    <xf numFmtId="0" fontId="20" fillId="0" borderId="152" xfId="0" applyNumberFormat="1" applyFont="1" applyFill="1" applyBorder="1" applyAlignment="1">
      <alignment vertical="center"/>
    </xf>
    <xf numFmtId="0" fontId="20" fillId="25" borderId="152" xfId="0" applyNumberFormat="1" applyFont="1" applyFill="1" applyBorder="1" applyAlignment="1">
      <alignment vertical="center"/>
    </xf>
    <xf numFmtId="0" fontId="20" fillId="36" borderId="152" xfId="0" applyNumberFormat="1" applyFont="1" applyFill="1" applyBorder="1" applyAlignment="1">
      <alignment vertical="center"/>
    </xf>
    <xf numFmtId="0" fontId="20" fillId="25" borderId="153" xfId="0" applyNumberFormat="1" applyFont="1" applyFill="1" applyBorder="1" applyAlignment="1">
      <alignment vertical="center"/>
    </xf>
    <xf numFmtId="0" fontId="20" fillId="0" borderId="0" xfId="0" applyNumberFormat="1" applyFont="1" applyFill="1" applyBorder="1" applyAlignment="1">
      <alignment vertical="center"/>
    </xf>
    <xf numFmtId="0" fontId="20" fillId="25" borderId="0" xfId="0" applyNumberFormat="1" applyFont="1" applyFill="1" applyBorder="1" applyAlignment="1">
      <alignment vertical="center"/>
    </xf>
    <xf numFmtId="0" fontId="20" fillId="36" borderId="0" xfId="0" applyNumberFormat="1" applyFont="1" applyFill="1" applyBorder="1" applyAlignment="1">
      <alignment vertical="center"/>
    </xf>
    <xf numFmtId="0" fontId="20" fillId="25" borderId="80" xfId="0" applyNumberFormat="1" applyFont="1" applyFill="1" applyBorder="1" applyAlignment="1">
      <alignment vertical="center"/>
    </xf>
    <xf numFmtId="0" fontId="20" fillId="0" borderId="25" xfId="0" applyNumberFormat="1" applyFont="1" applyFill="1" applyBorder="1" applyAlignment="1">
      <alignment vertical="center"/>
    </xf>
    <xf numFmtId="0" fontId="20" fillId="25" borderId="25" xfId="0" applyNumberFormat="1" applyFont="1" applyFill="1" applyBorder="1" applyAlignment="1">
      <alignment vertical="center"/>
    </xf>
    <xf numFmtId="0" fontId="89" fillId="25" borderId="25" xfId="0" applyNumberFormat="1" applyFont="1" applyFill="1" applyBorder="1" applyAlignment="1">
      <alignment vertical="center" wrapText="1"/>
    </xf>
    <xf numFmtId="0" fontId="89" fillId="36" borderId="25" xfId="0" applyNumberFormat="1" applyFont="1" applyFill="1" applyBorder="1" applyAlignment="1">
      <alignment vertical="center" wrapText="1"/>
    </xf>
    <xf numFmtId="0" fontId="89" fillId="25" borderId="92" xfId="0" applyNumberFormat="1" applyFont="1" applyFill="1" applyBorder="1" applyAlignment="1">
      <alignment vertical="center" wrapText="1"/>
    </xf>
    <xf numFmtId="0" fontId="20" fillId="0" borderId="82" xfId="0" applyNumberFormat="1" applyFont="1" applyFill="1" applyBorder="1" applyAlignment="1">
      <alignment horizontal="center" vertical="center"/>
    </xf>
    <xf numFmtId="0" fontId="20" fillId="0" borderId="35" xfId="0" applyNumberFormat="1" applyFont="1" applyFill="1" applyBorder="1" applyAlignment="1">
      <alignment vertical="center"/>
    </xf>
    <xf numFmtId="0" fontId="20" fillId="35" borderId="35" xfId="0" applyNumberFormat="1" applyFont="1" applyFill="1" applyBorder="1" applyAlignment="1">
      <alignment vertical="center"/>
    </xf>
    <xf numFmtId="0" fontId="89" fillId="25" borderId="35" xfId="0" applyNumberFormat="1" applyFont="1" applyFill="1" applyBorder="1" applyAlignment="1">
      <alignment vertical="center" wrapText="1"/>
    </xf>
    <xf numFmtId="0" fontId="89" fillId="36" borderId="35" xfId="0" applyNumberFormat="1" applyFont="1" applyFill="1" applyBorder="1" applyAlignment="1">
      <alignment vertical="center" wrapText="1"/>
    </xf>
    <xf numFmtId="0" fontId="89" fillId="25" borderId="83" xfId="0" applyNumberFormat="1" applyFont="1" applyFill="1" applyBorder="1" applyAlignment="1">
      <alignment vertical="center" wrapText="1"/>
    </xf>
    <xf numFmtId="0" fontId="89" fillId="25" borderId="0" xfId="0" applyNumberFormat="1" applyFont="1" applyFill="1" applyBorder="1" applyAlignment="1">
      <alignment vertical="center" wrapText="1"/>
    </xf>
    <xf numFmtId="0" fontId="89" fillId="36" borderId="0" xfId="0" applyNumberFormat="1" applyFont="1" applyFill="1" applyBorder="1" applyAlignment="1">
      <alignment vertical="center" wrapText="1"/>
    </xf>
    <xf numFmtId="0" fontId="89" fillId="25" borderId="80" xfId="0" applyNumberFormat="1" applyFont="1" applyFill="1" applyBorder="1" applyAlignment="1">
      <alignment vertical="center" wrapText="1"/>
    </xf>
    <xf numFmtId="0" fontId="20" fillId="0" borderId="57" xfId="0" applyNumberFormat="1" applyFont="1" applyFill="1" applyBorder="1" applyAlignment="1">
      <alignment horizontal="center" vertical="center"/>
    </xf>
    <xf numFmtId="0" fontId="20" fillId="25" borderId="68" xfId="0" applyNumberFormat="1" applyFont="1" applyFill="1" applyBorder="1" applyAlignment="1">
      <alignment vertical="center"/>
    </xf>
    <xf numFmtId="0" fontId="20" fillId="0" borderId="68" xfId="0" applyNumberFormat="1" applyFont="1" applyFill="1" applyBorder="1" applyAlignment="1">
      <alignment vertical="center"/>
    </xf>
    <xf numFmtId="0" fontId="89" fillId="25" borderId="68" xfId="0" applyNumberFormat="1" applyFont="1" applyFill="1" applyBorder="1" applyAlignment="1">
      <alignment vertical="center" wrapText="1"/>
    </xf>
    <xf numFmtId="0" fontId="89" fillId="36" borderId="68" xfId="0" applyNumberFormat="1" applyFont="1" applyFill="1" applyBorder="1" applyAlignment="1">
      <alignment vertical="center" wrapText="1"/>
    </xf>
    <xf numFmtId="0" fontId="89" fillId="25" borderId="93" xfId="0" applyNumberFormat="1" applyFont="1" applyFill="1" applyBorder="1" applyAlignment="1">
      <alignment vertical="center" wrapText="1"/>
    </xf>
    <xf numFmtId="0" fontId="20" fillId="25" borderId="57" xfId="0" applyNumberFormat="1" applyFont="1" applyFill="1" applyBorder="1" applyAlignment="1">
      <alignment vertical="center" wrapText="1"/>
    </xf>
    <xf numFmtId="0" fontId="20" fillId="25" borderId="68" xfId="0" applyNumberFormat="1" applyFont="1" applyFill="1" applyBorder="1" applyAlignment="1">
      <alignment vertical="center" wrapText="1"/>
    </xf>
    <xf numFmtId="0" fontId="20" fillId="25" borderId="75" xfId="0" applyNumberFormat="1" applyFont="1" applyFill="1" applyBorder="1" applyAlignment="1">
      <alignment vertical="center" wrapText="1"/>
    </xf>
    <xf numFmtId="0" fontId="14" fillId="0" borderId="0" xfId="0" applyNumberFormat="1" applyFont="1" applyAlignment="1">
      <alignment vertical="center"/>
    </xf>
    <xf numFmtId="0" fontId="4" fillId="0" borderId="0" xfId="0" applyNumberFormat="1" applyFont="1" applyAlignment="1">
      <alignment vertical="top"/>
    </xf>
    <xf numFmtId="0" fontId="89" fillId="0" borderId="0" xfId="0" applyNumberFormat="1" applyFont="1" applyAlignment="1"/>
    <xf numFmtId="0" fontId="4" fillId="0" borderId="35" xfId="0" applyNumberFormat="1" applyFont="1" applyBorder="1" applyAlignment="1"/>
    <xf numFmtId="0" fontId="89" fillId="0" borderId="35" xfId="0" applyNumberFormat="1" applyFont="1" applyBorder="1" applyAlignment="1">
      <alignment vertical="center"/>
    </xf>
    <xf numFmtId="0" fontId="20" fillId="0" borderId="0" xfId="0" applyNumberFormat="1" applyFont="1" applyAlignment="1">
      <alignment vertical="center"/>
    </xf>
    <xf numFmtId="0" fontId="20" fillId="0" borderId="0" xfId="0" applyFont="1">
      <alignment vertical="center"/>
    </xf>
    <xf numFmtId="0" fontId="90" fillId="0" borderId="0" xfId="0" applyFont="1">
      <alignment vertical="center"/>
    </xf>
    <xf numFmtId="0" fontId="4" fillId="0" borderId="0" xfId="0" applyFont="1">
      <alignment vertical="center"/>
    </xf>
    <xf numFmtId="0" fontId="14" fillId="0" borderId="52" xfId="0" applyFont="1" applyBorder="1" applyAlignment="1">
      <alignment horizontal="center" vertical="center"/>
    </xf>
    <xf numFmtId="0" fontId="4" fillId="0" borderId="154" xfId="0" applyFont="1" applyBorder="1" applyAlignment="1">
      <alignment horizontal="center" vertical="center"/>
    </xf>
    <xf numFmtId="0" fontId="95" fillId="0" borderId="48" xfId="0" applyFont="1" applyBorder="1" applyAlignment="1">
      <alignment horizontal="center" wrapText="1"/>
    </xf>
    <xf numFmtId="0" fontId="95" fillId="0" borderId="155" xfId="0" applyFont="1" applyBorder="1" applyAlignment="1">
      <alignment horizontal="center" vertical="top" wrapText="1"/>
    </xf>
    <xf numFmtId="0" fontId="99" fillId="0" borderId="0" xfId="88" applyFont="1" applyBorder="1" applyAlignment="1">
      <alignment vertical="center"/>
    </xf>
    <xf numFmtId="0" fontId="91" fillId="0" borderId="0" xfId="88">
      <alignment vertical="center"/>
    </xf>
    <xf numFmtId="0" fontId="100" fillId="42" borderId="45" xfId="88" applyFont="1" applyFill="1" applyBorder="1" applyAlignment="1">
      <alignment horizontal="center" vertical="center" wrapText="1"/>
    </xf>
    <xf numFmtId="0" fontId="99" fillId="0" borderId="40" xfId="88" applyFont="1" applyBorder="1" applyAlignment="1">
      <alignment horizontal="justify" vertical="top" wrapText="1"/>
    </xf>
    <xf numFmtId="0" fontId="99" fillId="0" borderId="0" xfId="88" applyFont="1" applyAlignment="1">
      <alignment vertical="center" wrapText="1"/>
    </xf>
    <xf numFmtId="0" fontId="104" fillId="42" borderId="91" xfId="88" applyFont="1" applyFill="1" applyBorder="1" applyAlignment="1">
      <alignment horizontal="center" vertical="center" textRotation="255" wrapText="1"/>
    </xf>
    <xf numFmtId="0" fontId="96" fillId="0" borderId="17" xfId="88" applyFont="1" applyBorder="1" applyAlignment="1">
      <alignment horizontal="center" vertical="center" wrapText="1"/>
    </xf>
    <xf numFmtId="0" fontId="99" fillId="0" borderId="0" xfId="88" applyFont="1" applyAlignment="1">
      <alignment horizontal="justify" vertical="center" wrapText="1"/>
    </xf>
    <xf numFmtId="0" fontId="112" fillId="0" borderId="0" xfId="88" applyFont="1" applyBorder="1" applyAlignment="1">
      <alignment horizontal="left" vertical="center" wrapText="1"/>
    </xf>
    <xf numFmtId="0" fontId="112" fillId="0" borderId="226" xfId="88" applyFont="1" applyBorder="1" applyAlignment="1">
      <alignment horizontal="left" vertical="center" wrapText="1"/>
    </xf>
    <xf numFmtId="0" fontId="100" fillId="0" borderId="0" xfId="88" applyFont="1" applyBorder="1" applyAlignment="1">
      <alignment horizontal="justify" vertical="top" wrapText="1"/>
    </xf>
    <xf numFmtId="0" fontId="116" fillId="0" borderId="0" xfId="88" applyFont="1" applyAlignment="1">
      <alignment horizontal="left" vertical="center" readingOrder="1"/>
    </xf>
    <xf numFmtId="0" fontId="118" fillId="0" borderId="0" xfId="88" applyFont="1" applyBorder="1" applyAlignment="1">
      <alignment horizontal="center" vertical="center" wrapText="1"/>
    </xf>
    <xf numFmtId="0" fontId="114" fillId="0" borderId="0" xfId="88" applyFont="1" applyBorder="1" applyAlignment="1">
      <alignment horizontal="justify" vertical="top" wrapText="1"/>
    </xf>
    <xf numFmtId="0" fontId="119" fillId="0" borderId="0" xfId="88" applyFont="1" applyBorder="1" applyAlignment="1">
      <alignment horizontal="center" vertical="top" wrapText="1"/>
    </xf>
    <xf numFmtId="0" fontId="91" fillId="0" borderId="0" xfId="88" applyBorder="1">
      <alignment vertical="center"/>
    </xf>
    <xf numFmtId="0" fontId="99" fillId="0" borderId="0" xfId="88" applyFont="1" applyAlignment="1">
      <alignment horizontal="justify" vertical="center"/>
    </xf>
    <xf numFmtId="0" fontId="14" fillId="0" borderId="235" xfId="0" applyFont="1" applyBorder="1" applyAlignment="1">
      <alignment horizontal="center" vertical="center" wrapText="1"/>
    </xf>
    <xf numFmtId="0" fontId="128" fillId="0" borderId="247" xfId="0" applyFont="1" applyBorder="1" applyAlignment="1">
      <alignment horizontal="left" vertical="center" wrapText="1"/>
    </xf>
    <xf numFmtId="0" fontId="20" fillId="25" borderId="149" xfId="0" applyNumberFormat="1" applyFont="1" applyFill="1" applyBorder="1" applyAlignment="1">
      <alignment horizontal="center" vertical="center"/>
    </xf>
    <xf numFmtId="0" fontId="20" fillId="25" borderId="67" xfId="0" applyNumberFormat="1" applyFont="1" applyFill="1" applyBorder="1" applyAlignment="1">
      <alignment horizontal="center" vertical="center"/>
    </xf>
    <xf numFmtId="0" fontId="20" fillId="25" borderId="117" xfId="0" applyNumberFormat="1" applyFont="1" applyFill="1" applyBorder="1" applyAlignment="1">
      <alignment horizontal="center" vertical="center"/>
    </xf>
    <xf numFmtId="0" fontId="20" fillId="35" borderId="35" xfId="0" applyNumberFormat="1" applyFont="1" applyFill="1" applyBorder="1" applyAlignment="1">
      <alignment vertical="center"/>
    </xf>
    <xf numFmtId="0" fontId="89" fillId="0" borderId="68" xfId="0" applyNumberFormat="1" applyFont="1" applyFill="1" applyBorder="1" applyAlignment="1">
      <alignment vertical="center"/>
    </xf>
    <xf numFmtId="0" fontId="82" fillId="0" borderId="0" xfId="0" applyFont="1">
      <alignment vertical="center"/>
    </xf>
    <xf numFmtId="0" fontId="24" fillId="0" borderId="24" xfId="0" applyNumberFormat="1" applyFont="1" applyBorder="1" applyAlignment="1">
      <alignment horizontal="center" vertical="center" shrinkToFit="1"/>
    </xf>
    <xf numFmtId="0" fontId="24" fillId="0" borderId="44" xfId="0" applyNumberFormat="1" applyFont="1" applyBorder="1" applyAlignment="1">
      <alignment horizontal="center" vertical="center" shrinkToFit="1"/>
    </xf>
    <xf numFmtId="0" fontId="89" fillId="0" borderId="0" xfId="0" applyNumberFormat="1" applyFont="1" applyBorder="1" applyAlignment="1">
      <alignment horizontal="center" vertical="center"/>
    </xf>
    <xf numFmtId="0" fontId="89" fillId="0" borderId="68" xfId="0" applyNumberFormat="1" applyFont="1" applyFill="1" applyBorder="1" applyAlignment="1">
      <alignment horizontal="center" vertical="center"/>
    </xf>
    <xf numFmtId="0" fontId="14" fillId="0" borderId="184" xfId="0" applyNumberFormat="1" applyFont="1" applyBorder="1" applyAlignment="1">
      <alignment horizontal="center" vertical="center"/>
    </xf>
    <xf numFmtId="0" fontId="14" fillId="0" borderId="161" xfId="0" applyNumberFormat="1" applyFont="1" applyBorder="1" applyAlignment="1">
      <alignment horizontal="center" vertical="center"/>
    </xf>
    <xf numFmtId="0" fontId="14" fillId="0" borderId="162" xfId="0" applyNumberFormat="1" applyFont="1" applyBorder="1" applyAlignment="1">
      <alignment horizontal="center" vertical="center"/>
    </xf>
    <xf numFmtId="0" fontId="20" fillId="35" borderId="184" xfId="0" applyNumberFormat="1" applyFont="1" applyFill="1" applyBorder="1" applyAlignment="1">
      <alignment vertical="center"/>
    </xf>
    <xf numFmtId="0" fontId="20" fillId="35" borderId="161" xfId="0" applyNumberFormat="1" applyFont="1" applyFill="1" applyBorder="1" applyAlignment="1">
      <alignment vertical="center"/>
    </xf>
    <xf numFmtId="0" fontId="20" fillId="35" borderId="162" xfId="0" applyNumberFormat="1" applyFont="1" applyFill="1" applyBorder="1" applyAlignment="1">
      <alignment vertical="center"/>
    </xf>
    <xf numFmtId="0" fontId="20" fillId="0" borderId="182" xfId="0" applyNumberFormat="1" applyFont="1" applyBorder="1" applyAlignment="1">
      <alignment horizontal="center" vertical="center"/>
    </xf>
    <xf numFmtId="0" fontId="20" fillId="0" borderId="118" xfId="0" applyNumberFormat="1" applyFont="1" applyBorder="1" applyAlignment="1">
      <alignment horizontal="center" vertical="center"/>
    </xf>
    <xf numFmtId="0" fontId="20" fillId="0" borderId="183" xfId="0" applyNumberFormat="1" applyFont="1" applyBorder="1" applyAlignment="1">
      <alignment horizontal="center" vertical="center"/>
    </xf>
    <xf numFmtId="0" fontId="20" fillId="0" borderId="82" xfId="0" applyNumberFormat="1" applyFont="1" applyBorder="1" applyAlignment="1">
      <alignment horizontal="center" vertical="center"/>
    </xf>
    <xf numFmtId="0" fontId="20" fillId="0" borderId="35" xfId="0" applyNumberFormat="1" applyFont="1" applyBorder="1" applyAlignment="1">
      <alignment horizontal="center" vertical="center"/>
    </xf>
    <xf numFmtId="0" fontId="20" fillId="0" borderId="43" xfId="0" applyNumberFormat="1" applyFont="1" applyBorder="1" applyAlignment="1">
      <alignment horizontal="center" vertical="center"/>
    </xf>
    <xf numFmtId="0" fontId="20" fillId="35" borderId="182" xfId="0" applyNumberFormat="1" applyFont="1" applyFill="1" applyBorder="1" applyAlignment="1">
      <alignment vertical="center"/>
    </xf>
    <xf numFmtId="0" fontId="20" fillId="35" borderId="118" xfId="0" applyNumberFormat="1" applyFont="1" applyFill="1" applyBorder="1" applyAlignment="1">
      <alignment vertical="center"/>
    </xf>
    <xf numFmtId="0" fontId="20" fillId="35" borderId="183" xfId="0" applyNumberFormat="1" applyFont="1" applyFill="1" applyBorder="1" applyAlignment="1">
      <alignment vertical="center"/>
    </xf>
    <xf numFmtId="0" fontId="20" fillId="35" borderId="82" xfId="0" applyNumberFormat="1" applyFont="1" applyFill="1" applyBorder="1" applyAlignment="1">
      <alignment vertical="center"/>
    </xf>
    <xf numFmtId="0" fontId="20" fillId="35" borderId="35" xfId="0" applyNumberFormat="1" applyFont="1" applyFill="1" applyBorder="1" applyAlignment="1">
      <alignment vertical="center"/>
    </xf>
    <xf numFmtId="0" fontId="20" fillId="35" borderId="43" xfId="0" applyNumberFormat="1" applyFont="1" applyFill="1" applyBorder="1" applyAlignment="1">
      <alignment vertical="center"/>
    </xf>
    <xf numFmtId="0" fontId="24" fillId="35" borderId="44" xfId="0" applyNumberFormat="1" applyFont="1" applyFill="1" applyBorder="1" applyAlignment="1">
      <alignment horizontal="center" vertical="center"/>
    </xf>
    <xf numFmtId="0" fontId="24" fillId="35" borderId="33" xfId="0" applyNumberFormat="1" applyFont="1" applyFill="1" applyBorder="1" applyAlignment="1">
      <alignment horizontal="center" vertical="center"/>
    </xf>
    <xf numFmtId="0" fontId="14" fillId="0" borderId="91" xfId="0" applyFont="1" applyBorder="1" applyAlignment="1">
      <alignment horizontal="center" vertical="center"/>
    </xf>
    <xf numFmtId="0" fontId="14" fillId="0" borderId="25" xfId="0" applyFont="1" applyBorder="1" applyAlignment="1">
      <alignment horizontal="center" vertical="center"/>
    </xf>
    <xf numFmtId="49" fontId="20" fillId="25" borderId="180" xfId="0" applyNumberFormat="1" applyFont="1" applyFill="1" applyBorder="1" applyAlignment="1">
      <alignment horizontal="left" vertical="center"/>
    </xf>
    <xf numFmtId="49" fontId="20" fillId="25" borderId="97" xfId="0" applyNumberFormat="1" applyFont="1" applyFill="1" applyBorder="1" applyAlignment="1">
      <alignment horizontal="left" vertical="center"/>
    </xf>
    <xf numFmtId="0" fontId="24" fillId="0" borderId="13" xfId="0" applyNumberFormat="1" applyFont="1" applyBorder="1" applyAlignment="1">
      <alignment horizontal="left" vertical="center"/>
    </xf>
    <xf numFmtId="0" fontId="24" fillId="0" borderId="25" xfId="0" applyNumberFormat="1" applyFont="1" applyBorder="1" applyAlignment="1">
      <alignment horizontal="left" vertical="center"/>
    </xf>
    <xf numFmtId="0" fontId="24" fillId="0" borderId="26" xfId="0" applyNumberFormat="1" applyFont="1" applyBorder="1" applyAlignment="1">
      <alignment horizontal="left" vertical="center"/>
    </xf>
    <xf numFmtId="0" fontId="24" fillId="0" borderId="133" xfId="0" applyNumberFormat="1" applyFont="1" applyBorder="1" applyAlignment="1">
      <alignment horizontal="left" vertical="center"/>
    </xf>
    <xf numFmtId="0" fontId="24" fillId="0" borderId="68" xfId="0" applyNumberFormat="1" applyFont="1" applyBorder="1" applyAlignment="1">
      <alignment horizontal="left" vertical="center"/>
    </xf>
    <xf numFmtId="0" fontId="24" fillId="0" borderId="75" xfId="0" applyNumberFormat="1" applyFont="1" applyBorder="1" applyAlignment="1">
      <alignment horizontal="left" vertical="center"/>
    </xf>
    <xf numFmtId="0" fontId="14" fillId="0" borderId="174" xfId="0" applyNumberFormat="1" applyFont="1" applyBorder="1" applyAlignment="1">
      <alignment horizontal="center" vertical="top"/>
    </xf>
    <xf numFmtId="0" fontId="14" fillId="0" borderId="117" xfId="0" applyNumberFormat="1" applyFont="1" applyBorder="1" applyAlignment="1">
      <alignment horizontal="center" vertical="top"/>
    </xf>
    <xf numFmtId="49" fontId="20" fillId="25" borderId="159" xfId="0" applyNumberFormat="1" applyFont="1" applyFill="1" applyBorder="1" applyAlignment="1">
      <alignment horizontal="left" vertical="top"/>
    </xf>
    <xf numFmtId="49" fontId="20" fillId="25" borderId="65" xfId="0" applyNumberFormat="1" applyFont="1" applyFill="1" applyBorder="1" applyAlignment="1">
      <alignment horizontal="left" vertical="top"/>
    </xf>
    <xf numFmtId="0" fontId="14" fillId="35" borderId="130" xfId="0" applyNumberFormat="1" applyFont="1" applyFill="1" applyBorder="1" applyAlignment="1">
      <alignment horizontal="center" vertical="center"/>
    </xf>
    <xf numFmtId="0" fontId="14" fillId="35" borderId="131" xfId="0" applyNumberFormat="1" applyFont="1" applyFill="1" applyBorder="1" applyAlignment="1">
      <alignment horizontal="center" vertical="center"/>
    </xf>
    <xf numFmtId="0" fontId="14" fillId="35" borderId="165" xfId="0" applyNumberFormat="1" applyFont="1" applyFill="1" applyBorder="1" applyAlignment="1">
      <alignment horizontal="center" vertical="center"/>
    </xf>
    <xf numFmtId="0" fontId="14" fillId="0" borderId="184" xfId="0" applyFont="1" applyBorder="1" applyAlignment="1">
      <alignment horizontal="center" vertical="center"/>
    </xf>
    <xf numFmtId="0" fontId="14" fillId="0" borderId="161" xfId="0" applyFont="1" applyBorder="1" applyAlignment="1">
      <alignment horizontal="center" vertical="center"/>
    </xf>
    <xf numFmtId="49" fontId="20" fillId="25" borderId="161" xfId="0" applyNumberFormat="1" applyFont="1" applyFill="1" applyBorder="1" applyAlignment="1">
      <alignment vertical="center"/>
    </xf>
    <xf numFmtId="49" fontId="20" fillId="25" borderId="162" xfId="0" applyNumberFormat="1" applyFont="1" applyFill="1" applyBorder="1" applyAlignment="1">
      <alignment vertical="center"/>
    </xf>
    <xf numFmtId="0" fontId="24" fillId="0" borderId="163" xfId="0" applyNumberFormat="1" applyFont="1" applyBorder="1" applyAlignment="1">
      <alignment horizontal="center" vertical="center"/>
    </xf>
    <xf numFmtId="0" fontId="24" fillId="0" borderId="36" xfId="0" applyNumberFormat="1" applyFont="1" applyBorder="1" applyAlignment="1">
      <alignment horizontal="center" vertical="center"/>
    </xf>
    <xf numFmtId="0" fontId="24" fillId="35" borderId="36" xfId="0" applyNumberFormat="1" applyFont="1" applyFill="1" applyBorder="1" applyAlignment="1">
      <alignment horizontal="center" vertical="center"/>
    </xf>
    <xf numFmtId="0" fontId="24" fillId="35" borderId="164" xfId="0" applyNumberFormat="1" applyFont="1" applyFill="1" applyBorder="1" applyAlignment="1">
      <alignment horizontal="center" vertical="center"/>
    </xf>
    <xf numFmtId="0" fontId="20" fillId="0" borderId="182" xfId="0" applyNumberFormat="1" applyFont="1" applyBorder="1" applyAlignment="1">
      <alignment horizontal="center" vertical="top"/>
    </xf>
    <xf numFmtId="0" fontId="20" fillId="0" borderId="118" xfId="0" applyNumberFormat="1" applyFont="1" applyBorder="1" applyAlignment="1">
      <alignment horizontal="center" vertical="top"/>
    </xf>
    <xf numFmtId="0" fontId="20" fillId="0" borderId="82" xfId="0" applyNumberFormat="1" applyFont="1" applyBorder="1" applyAlignment="1">
      <alignment horizontal="center" vertical="top"/>
    </xf>
    <xf numFmtId="0" fontId="20" fillId="0" borderId="35" xfId="0" applyNumberFormat="1" applyFont="1" applyBorder="1" applyAlignment="1">
      <alignment horizontal="center" vertical="top"/>
    </xf>
    <xf numFmtId="49" fontId="20" fillId="25" borderId="118" xfId="0" applyNumberFormat="1" applyFont="1" applyFill="1" applyBorder="1" applyAlignment="1">
      <alignment horizontal="left" vertical="top"/>
    </xf>
    <xf numFmtId="49" fontId="20" fillId="25" borderId="183" xfId="0" applyNumberFormat="1" applyFont="1" applyFill="1" applyBorder="1" applyAlignment="1">
      <alignment horizontal="left" vertical="top"/>
    </xf>
    <xf numFmtId="0" fontId="24" fillId="0" borderId="24" xfId="0" applyNumberFormat="1" applyFont="1" applyBorder="1" applyAlignment="1">
      <alignment horizontal="center" vertical="center"/>
    </xf>
    <xf numFmtId="0" fontId="24" fillId="0" borderId="44" xfId="0" applyNumberFormat="1" applyFont="1" applyBorder="1" applyAlignment="1">
      <alignment horizontal="center" vertical="center"/>
    </xf>
    <xf numFmtId="49" fontId="89" fillId="25" borderId="35" xfId="0" applyNumberFormat="1" applyFont="1" applyFill="1" applyBorder="1" applyAlignment="1">
      <alignment vertical="center"/>
    </xf>
    <xf numFmtId="49" fontId="89" fillId="25" borderId="43" xfId="0" applyNumberFormat="1" applyFont="1" applyFill="1" applyBorder="1" applyAlignment="1">
      <alignment vertical="center"/>
    </xf>
    <xf numFmtId="0" fontId="14" fillId="35" borderId="91" xfId="0" applyNumberFormat="1" applyFont="1" applyFill="1" applyBorder="1" applyAlignment="1">
      <alignment horizontal="center" vertical="center"/>
    </xf>
    <xf numFmtId="0" fontId="14" fillId="35" borderId="25" xfId="0" applyNumberFormat="1" applyFont="1" applyFill="1" applyBorder="1" applyAlignment="1">
      <alignment horizontal="center" vertical="center"/>
    </xf>
    <xf numFmtId="0" fontId="14" fillId="35" borderId="57" xfId="0" applyNumberFormat="1" applyFont="1" applyFill="1" applyBorder="1" applyAlignment="1">
      <alignment horizontal="center" vertical="center"/>
    </xf>
    <xf numFmtId="0" fontId="14" fillId="35" borderId="68" xfId="0" applyNumberFormat="1" applyFont="1" applyFill="1" applyBorder="1" applyAlignment="1">
      <alignment horizontal="center" vertical="center"/>
    </xf>
    <xf numFmtId="0" fontId="14" fillId="0" borderId="25" xfId="0" applyNumberFormat="1" applyFont="1" applyBorder="1" applyAlignment="1">
      <alignment horizontal="right" vertical="center"/>
    </xf>
    <xf numFmtId="0" fontId="14" fillId="0" borderId="68" xfId="0" applyNumberFormat="1" applyFont="1" applyBorder="1" applyAlignment="1">
      <alignment horizontal="right" vertical="center"/>
    </xf>
    <xf numFmtId="0" fontId="14" fillId="0" borderId="25" xfId="0" applyNumberFormat="1" applyFont="1" applyBorder="1" applyAlignment="1">
      <alignment horizontal="center" vertical="center"/>
    </xf>
    <xf numFmtId="0" fontId="14" fillId="0" borderId="68" xfId="0" applyNumberFormat="1" applyFont="1" applyBorder="1" applyAlignment="1">
      <alignment horizontal="center" vertical="center"/>
    </xf>
    <xf numFmtId="0" fontId="14" fillId="0" borderId="25" xfId="0" applyNumberFormat="1" applyFont="1" applyBorder="1" applyAlignment="1">
      <alignment vertical="center"/>
    </xf>
    <xf numFmtId="0" fontId="14" fillId="0" borderId="68" xfId="0" applyNumberFormat="1" applyFont="1" applyBorder="1" applyAlignment="1">
      <alignment vertical="center"/>
    </xf>
    <xf numFmtId="0" fontId="14" fillId="35" borderId="92" xfId="0" applyNumberFormat="1" applyFont="1" applyFill="1" applyBorder="1" applyAlignment="1">
      <alignment horizontal="center" vertical="center"/>
    </xf>
    <xf numFmtId="0" fontId="14" fillId="35" borderId="93" xfId="0" applyNumberFormat="1" applyFont="1" applyFill="1" applyBorder="1" applyAlignment="1">
      <alignment horizontal="center" vertical="center"/>
    </xf>
    <xf numFmtId="0" fontId="14" fillId="0" borderId="32" xfId="0" applyNumberFormat="1" applyFont="1" applyBorder="1" applyAlignment="1">
      <alignment horizontal="center" vertical="center"/>
    </xf>
    <xf numFmtId="0" fontId="14" fillId="0" borderId="44" xfId="0" applyNumberFormat="1" applyFont="1" applyBorder="1" applyAlignment="1">
      <alignment horizontal="center" vertical="center"/>
    </xf>
    <xf numFmtId="0" fontId="14" fillId="0" borderId="33" xfId="0" applyNumberFormat="1" applyFont="1" applyBorder="1" applyAlignment="1">
      <alignment horizontal="center" vertical="center"/>
    </xf>
    <xf numFmtId="0" fontId="20" fillId="25" borderId="174" xfId="0" applyNumberFormat="1" applyFont="1" applyFill="1" applyBorder="1" applyAlignment="1">
      <alignment horizontal="center" vertical="center"/>
    </xf>
    <xf numFmtId="0" fontId="20" fillId="25" borderId="117" xfId="0" applyNumberFormat="1" applyFont="1" applyFill="1" applyBorder="1" applyAlignment="1">
      <alignment horizontal="center" vertical="center"/>
    </xf>
    <xf numFmtId="0" fontId="20" fillId="25" borderId="175" xfId="0" applyNumberFormat="1" applyFont="1" applyFill="1" applyBorder="1" applyAlignment="1">
      <alignment vertical="center" shrinkToFit="1"/>
    </xf>
    <xf numFmtId="0" fontId="20" fillId="25" borderId="117" xfId="0" applyNumberFormat="1" applyFont="1" applyFill="1" applyBorder="1" applyAlignment="1">
      <alignment vertical="center" shrinkToFit="1"/>
    </xf>
    <xf numFmtId="0" fontId="20" fillId="25" borderId="151" xfId="0" applyNumberFormat="1" applyFont="1" applyFill="1" applyBorder="1" applyAlignment="1">
      <alignment vertical="center" shrinkToFit="1"/>
    </xf>
    <xf numFmtId="0" fontId="20" fillId="25" borderId="175" xfId="0" applyNumberFormat="1" applyFont="1" applyFill="1" applyBorder="1" applyAlignment="1">
      <alignment horizontal="left" vertical="center" shrinkToFit="1"/>
    </xf>
    <xf numFmtId="0" fontId="20" fillId="25" borderId="117" xfId="0" applyNumberFormat="1" applyFont="1" applyFill="1" applyBorder="1" applyAlignment="1">
      <alignment horizontal="left" vertical="center" shrinkToFit="1"/>
    </xf>
    <xf numFmtId="0" fontId="20" fillId="25" borderId="160" xfId="0" applyNumberFormat="1" applyFont="1" applyFill="1" applyBorder="1" applyAlignment="1">
      <alignment horizontal="left" vertical="center" shrinkToFit="1"/>
    </xf>
    <xf numFmtId="0" fontId="81" fillId="0" borderId="0" xfId="0" applyFont="1" applyBorder="1" applyAlignment="1">
      <alignment horizontal="center" vertical="center"/>
    </xf>
    <xf numFmtId="0" fontId="4" fillId="0" borderId="178" xfId="0" applyNumberFormat="1" applyFont="1" applyBorder="1" applyAlignment="1">
      <alignment horizontal="center" vertical="center"/>
    </xf>
    <xf numFmtId="0" fontId="4" fillId="0" borderId="147" xfId="0" applyNumberFormat="1" applyFont="1" applyBorder="1" applyAlignment="1">
      <alignment horizontal="center" vertical="center"/>
    </xf>
    <xf numFmtId="0" fontId="4" fillId="0" borderId="179" xfId="0" applyNumberFormat="1" applyFont="1" applyBorder="1" applyAlignment="1">
      <alignment horizontal="center" vertical="center"/>
    </xf>
    <xf numFmtId="0" fontId="14" fillId="0" borderId="181" xfId="0" applyFont="1" applyBorder="1" applyAlignment="1">
      <alignment horizontal="left"/>
    </xf>
    <xf numFmtId="0" fontId="14" fillId="0" borderId="68" xfId="0" applyFont="1" applyBorder="1" applyAlignment="1">
      <alignment horizontal="left"/>
    </xf>
    <xf numFmtId="0" fontId="20" fillId="25" borderId="171" xfId="0" applyNumberFormat="1" applyFont="1" applyFill="1" applyBorder="1" applyAlignment="1">
      <alignment horizontal="center" vertical="center"/>
    </xf>
    <xf numFmtId="0" fontId="20" fillId="25" borderId="152" xfId="0" applyNumberFormat="1" applyFont="1" applyFill="1" applyBorder="1" applyAlignment="1">
      <alignment horizontal="center" vertical="center"/>
    </xf>
    <xf numFmtId="0" fontId="20" fillId="25" borderId="149" xfId="0" applyNumberFormat="1" applyFont="1" applyFill="1" applyBorder="1" applyAlignment="1">
      <alignment horizontal="center" vertical="center"/>
    </xf>
    <xf numFmtId="0" fontId="20" fillId="25" borderId="176" xfId="0" applyNumberFormat="1" applyFont="1" applyFill="1" applyBorder="1" applyAlignment="1">
      <alignment vertical="center" shrinkToFit="1"/>
    </xf>
    <xf numFmtId="0" fontId="20" fillId="25" borderId="149" xfId="0" applyNumberFormat="1" applyFont="1" applyFill="1" applyBorder="1" applyAlignment="1">
      <alignment vertical="center" shrinkToFit="1"/>
    </xf>
    <xf numFmtId="0" fontId="20" fillId="25" borderId="150" xfId="0" applyNumberFormat="1" applyFont="1" applyFill="1" applyBorder="1" applyAlignment="1">
      <alignment vertical="center" shrinkToFit="1"/>
    </xf>
    <xf numFmtId="0" fontId="20" fillId="25" borderId="172" xfId="0" applyNumberFormat="1" applyFont="1" applyFill="1" applyBorder="1" applyAlignment="1">
      <alignment horizontal="left" vertical="center" shrinkToFit="1"/>
    </xf>
    <xf numFmtId="0" fontId="20" fillId="25" borderId="152" xfId="0" applyNumberFormat="1" applyFont="1" applyFill="1" applyBorder="1" applyAlignment="1">
      <alignment horizontal="left" vertical="center" shrinkToFit="1"/>
    </xf>
    <xf numFmtId="0" fontId="20" fillId="25" borderId="173" xfId="0" applyNumberFormat="1" applyFont="1" applyFill="1" applyBorder="1" applyAlignment="1">
      <alignment horizontal="left" vertical="center" shrinkToFit="1"/>
    </xf>
    <xf numFmtId="0" fontId="20" fillId="25" borderId="103" xfId="0" applyNumberFormat="1" applyFont="1" applyFill="1" applyBorder="1" applyAlignment="1">
      <alignment horizontal="center" vertical="center"/>
    </xf>
    <xf numFmtId="0" fontId="20" fillId="25" borderId="67" xfId="0" applyNumberFormat="1" applyFont="1" applyFill="1" applyBorder="1" applyAlignment="1">
      <alignment horizontal="center" vertical="center"/>
    </xf>
    <xf numFmtId="0" fontId="20" fillId="25" borderId="119" xfId="0" applyNumberFormat="1" applyFont="1" applyFill="1" applyBorder="1" applyAlignment="1">
      <alignment vertical="center" shrinkToFit="1"/>
    </xf>
    <xf numFmtId="0" fontId="20" fillId="25" borderId="67" xfId="0" applyNumberFormat="1" applyFont="1" applyFill="1" applyBorder="1" applyAlignment="1">
      <alignment vertical="center" shrinkToFit="1"/>
    </xf>
    <xf numFmtId="0" fontId="20" fillId="25" borderId="96" xfId="0" applyNumberFormat="1" applyFont="1" applyFill="1" applyBorder="1" applyAlignment="1">
      <alignment vertical="center" shrinkToFit="1"/>
    </xf>
    <xf numFmtId="0" fontId="20" fillId="25" borderId="119" xfId="0" applyNumberFormat="1" applyFont="1" applyFill="1" applyBorder="1" applyAlignment="1">
      <alignment horizontal="left" vertical="center" shrinkToFit="1"/>
    </xf>
    <xf numFmtId="0" fontId="20" fillId="25" borderId="67" xfId="0" applyNumberFormat="1" applyFont="1" applyFill="1" applyBorder="1" applyAlignment="1">
      <alignment horizontal="left" vertical="center" shrinkToFit="1"/>
    </xf>
    <xf numFmtId="0" fontId="20" fillId="25" borderId="166" xfId="0" applyNumberFormat="1" applyFont="1" applyFill="1" applyBorder="1" applyAlignment="1">
      <alignment horizontal="left" vertical="center" shrinkToFit="1"/>
    </xf>
    <xf numFmtId="0" fontId="89" fillId="25" borderId="175" xfId="0" applyNumberFormat="1" applyFont="1" applyFill="1" applyBorder="1" applyAlignment="1">
      <alignment vertical="center" wrapText="1"/>
    </xf>
    <xf numFmtId="0" fontId="89" fillId="25" borderId="117" xfId="0" applyNumberFormat="1" applyFont="1" applyFill="1" applyBorder="1" applyAlignment="1">
      <alignment vertical="center" wrapText="1"/>
    </xf>
    <xf numFmtId="0" fontId="89" fillId="25" borderId="160" xfId="0" applyNumberFormat="1" applyFont="1" applyFill="1" applyBorder="1" applyAlignment="1">
      <alignment vertical="center" wrapText="1"/>
    </xf>
    <xf numFmtId="0" fontId="89" fillId="0" borderId="0" xfId="0" applyNumberFormat="1" applyFont="1" applyAlignment="1">
      <alignment horizontal="center" vertical="center"/>
    </xf>
    <xf numFmtId="0" fontId="14" fillId="0" borderId="52" xfId="0" applyNumberFormat="1" applyFont="1" applyFill="1" applyBorder="1" applyAlignment="1">
      <alignment horizontal="center" vertical="center" wrapText="1"/>
    </xf>
    <xf numFmtId="0" fontId="14" fillId="0" borderId="73" xfId="0" applyNumberFormat="1" applyFont="1" applyFill="1" applyBorder="1" applyAlignment="1">
      <alignment horizontal="center" vertical="center"/>
    </xf>
    <xf numFmtId="0" fontId="14" fillId="0" borderId="74" xfId="0" applyNumberFormat="1" applyFont="1" applyFill="1" applyBorder="1" applyAlignment="1">
      <alignment horizontal="center" vertical="center"/>
    </xf>
    <xf numFmtId="0" fontId="4" fillId="0" borderId="52" xfId="0" applyNumberFormat="1" applyFont="1" applyBorder="1" applyAlignment="1">
      <alignment horizontal="center" vertical="center"/>
    </xf>
    <xf numFmtId="0" fontId="4" fillId="0" borderId="73" xfId="0" applyNumberFormat="1" applyFont="1" applyBorder="1" applyAlignment="1">
      <alignment horizontal="center" vertical="center"/>
    </xf>
    <xf numFmtId="0" fontId="4" fillId="0" borderId="74" xfId="0" applyNumberFormat="1" applyFont="1" applyBorder="1" applyAlignment="1">
      <alignment horizontal="center" vertical="center"/>
    </xf>
    <xf numFmtId="0" fontId="89" fillId="25" borderId="176" xfId="0" applyNumberFormat="1" applyFont="1" applyFill="1" applyBorder="1" applyAlignment="1">
      <alignment vertical="center" wrapText="1"/>
    </xf>
    <xf numFmtId="0" fontId="89" fillId="25" borderId="149" xfId="0" applyNumberFormat="1" applyFont="1" applyFill="1" applyBorder="1" applyAlignment="1">
      <alignment vertical="center" wrapText="1"/>
    </xf>
    <xf numFmtId="0" fontId="89" fillId="25" borderId="177" xfId="0" applyNumberFormat="1" applyFont="1" applyFill="1" applyBorder="1" applyAlignment="1">
      <alignment vertical="center" wrapText="1"/>
    </xf>
    <xf numFmtId="0" fontId="89" fillId="25" borderId="119" xfId="0" applyNumberFormat="1" applyFont="1" applyFill="1" applyBorder="1" applyAlignment="1">
      <alignment vertical="center" wrapText="1"/>
    </xf>
    <xf numFmtId="0" fontId="89" fillId="25" borderId="67" xfId="0" applyNumberFormat="1" applyFont="1" applyFill="1" applyBorder="1" applyAlignment="1">
      <alignment vertical="center" wrapText="1"/>
    </xf>
    <xf numFmtId="0" fontId="89" fillId="25" borderId="166" xfId="0" applyNumberFormat="1" applyFont="1" applyFill="1" applyBorder="1" applyAlignment="1">
      <alignment vertical="center" wrapText="1"/>
    </xf>
    <xf numFmtId="0" fontId="20" fillId="25" borderId="0" xfId="0" applyNumberFormat="1" applyFont="1" applyFill="1" applyBorder="1" applyAlignment="1">
      <alignment horizontal="center" vertical="center"/>
    </xf>
    <xf numFmtId="0" fontId="20" fillId="25" borderId="91" xfId="0" applyNumberFormat="1" applyFont="1" applyFill="1" applyBorder="1" applyAlignment="1">
      <alignment horizontal="right" vertical="center" wrapText="1"/>
    </xf>
    <xf numFmtId="0" fontId="20" fillId="25" borderId="25" xfId="0" applyNumberFormat="1" applyFont="1" applyFill="1" applyBorder="1" applyAlignment="1">
      <alignment horizontal="right" vertical="center" wrapText="1"/>
    </xf>
    <xf numFmtId="0" fontId="20" fillId="25" borderId="92" xfId="0" applyNumberFormat="1" applyFont="1" applyFill="1" applyBorder="1" applyAlignment="1">
      <alignment horizontal="right" vertical="center" wrapText="1"/>
    </xf>
    <xf numFmtId="0" fontId="20" fillId="25" borderId="82" xfId="0" applyNumberFormat="1" applyFont="1" applyFill="1" applyBorder="1" applyAlignment="1">
      <alignment horizontal="right" vertical="center" wrapText="1"/>
    </xf>
    <xf numFmtId="0" fontId="20" fillId="25" borderId="35" xfId="0" applyNumberFormat="1" applyFont="1" applyFill="1" applyBorder="1" applyAlignment="1">
      <alignment horizontal="right" vertical="center" wrapText="1"/>
    </xf>
    <xf numFmtId="0" fontId="20" fillId="25" borderId="83" xfId="0" applyNumberFormat="1" applyFont="1" applyFill="1" applyBorder="1" applyAlignment="1">
      <alignment horizontal="right" vertical="center" wrapText="1"/>
    </xf>
    <xf numFmtId="0" fontId="20" fillId="25" borderId="13" xfId="0" applyNumberFormat="1" applyFont="1" applyFill="1" applyBorder="1" applyAlignment="1">
      <alignment horizontal="center" vertical="center" wrapText="1"/>
    </xf>
    <xf numFmtId="0" fontId="20" fillId="25" borderId="25" xfId="0" applyNumberFormat="1" applyFont="1" applyFill="1" applyBorder="1" applyAlignment="1">
      <alignment horizontal="center" vertical="center" wrapText="1"/>
    </xf>
    <xf numFmtId="0" fontId="20" fillId="25" borderId="26" xfId="0" applyNumberFormat="1" applyFont="1" applyFill="1" applyBorder="1" applyAlignment="1">
      <alignment horizontal="center" vertical="center" wrapText="1"/>
    </xf>
    <xf numFmtId="0" fontId="20" fillId="25" borderId="17" xfId="0" applyNumberFormat="1" applyFont="1" applyFill="1" applyBorder="1" applyAlignment="1">
      <alignment horizontal="center" vertical="center" wrapText="1"/>
    </xf>
    <xf numFmtId="0" fontId="20" fillId="25" borderId="35" xfId="0" applyNumberFormat="1" applyFont="1" applyFill="1" applyBorder="1" applyAlignment="1">
      <alignment horizontal="center" vertical="center" wrapText="1"/>
    </xf>
    <xf numFmtId="0" fontId="20" fillId="25" borderId="43" xfId="0" applyNumberFormat="1" applyFont="1" applyFill="1" applyBorder="1" applyAlignment="1">
      <alignment horizontal="center" vertical="center" wrapText="1"/>
    </xf>
    <xf numFmtId="0" fontId="20" fillId="35" borderId="91" xfId="0" applyNumberFormat="1" applyFont="1" applyFill="1" applyBorder="1" applyAlignment="1">
      <alignment horizontal="left" vertical="center"/>
    </xf>
    <xf numFmtId="0" fontId="20" fillId="35" borderId="25" xfId="0" applyNumberFormat="1" applyFont="1" applyFill="1" applyBorder="1" applyAlignment="1">
      <alignment horizontal="left" vertical="center"/>
    </xf>
    <xf numFmtId="0" fontId="89" fillId="25" borderId="13" xfId="0" applyNumberFormat="1" applyFont="1" applyFill="1" applyBorder="1" applyAlignment="1">
      <alignment horizontal="center" vertical="center" wrapText="1"/>
    </xf>
    <xf numFmtId="0" fontId="89" fillId="25" borderId="25" xfId="0" applyNumberFormat="1" applyFont="1" applyFill="1" applyBorder="1" applyAlignment="1">
      <alignment horizontal="center" vertical="center" wrapText="1"/>
    </xf>
    <xf numFmtId="0" fontId="89" fillId="25" borderId="92" xfId="0" applyNumberFormat="1" applyFont="1" applyFill="1" applyBorder="1" applyAlignment="1">
      <alignment horizontal="center" vertical="center" wrapText="1"/>
    </xf>
    <xf numFmtId="0" fontId="89" fillId="25" borderId="17" xfId="0" applyNumberFormat="1" applyFont="1" applyFill="1" applyBorder="1" applyAlignment="1">
      <alignment horizontal="center" vertical="center" wrapText="1"/>
    </xf>
    <xf numFmtId="0" fontId="89" fillId="25" borderId="35" xfId="0" applyNumberFormat="1" applyFont="1" applyFill="1" applyBorder="1" applyAlignment="1">
      <alignment horizontal="center" vertical="center" wrapText="1"/>
    </xf>
    <xf numFmtId="0" fontId="89" fillId="25" borderId="83" xfId="0" applyNumberFormat="1" applyFont="1" applyFill="1" applyBorder="1" applyAlignment="1">
      <alignment horizontal="center" vertical="center" wrapText="1"/>
    </xf>
    <xf numFmtId="0" fontId="89" fillId="25" borderId="13" xfId="0" applyNumberFormat="1" applyFont="1" applyFill="1" applyBorder="1" applyAlignment="1">
      <alignment horizontal="center" vertical="center"/>
    </xf>
    <xf numFmtId="0" fontId="89" fillId="25" borderId="25" xfId="0" applyNumberFormat="1" applyFont="1" applyFill="1" applyBorder="1" applyAlignment="1">
      <alignment horizontal="center" vertical="center"/>
    </xf>
    <xf numFmtId="0" fontId="89" fillId="25" borderId="26" xfId="0" applyNumberFormat="1" applyFont="1" applyFill="1" applyBorder="1" applyAlignment="1">
      <alignment horizontal="center" vertical="center"/>
    </xf>
    <xf numFmtId="0" fontId="89" fillId="25" borderId="17" xfId="0" applyNumberFormat="1" applyFont="1" applyFill="1" applyBorder="1" applyAlignment="1">
      <alignment horizontal="center" vertical="center"/>
    </xf>
    <xf numFmtId="0" fontId="89" fillId="25" borderId="35" xfId="0" applyNumberFormat="1" applyFont="1" applyFill="1" applyBorder="1" applyAlignment="1">
      <alignment horizontal="center" vertical="center"/>
    </xf>
    <xf numFmtId="0" fontId="89" fillId="25" borderId="43" xfId="0" applyNumberFormat="1" applyFont="1" applyFill="1" applyBorder="1" applyAlignment="1">
      <alignment horizontal="center" vertical="center"/>
    </xf>
    <xf numFmtId="0" fontId="20" fillId="25" borderId="35" xfId="0" applyNumberFormat="1" applyFont="1" applyFill="1" applyBorder="1" applyAlignment="1">
      <alignment horizontal="center" vertical="center"/>
    </xf>
    <xf numFmtId="0" fontId="20" fillId="0" borderId="167" xfId="0" applyNumberFormat="1" applyFont="1" applyBorder="1" applyAlignment="1">
      <alignment horizontal="center" vertical="center"/>
    </xf>
    <xf numFmtId="0" fontId="20" fillId="0" borderId="168" xfId="0" applyNumberFormat="1" applyFont="1" applyBorder="1" applyAlignment="1">
      <alignment horizontal="center" vertical="center"/>
    </xf>
    <xf numFmtId="0" fontId="20" fillId="0" borderId="128" xfId="0" applyNumberFormat="1" applyFont="1" applyBorder="1" applyAlignment="1">
      <alignment horizontal="center" vertical="center"/>
    </xf>
    <xf numFmtId="0" fontId="20" fillId="0" borderId="169" xfId="0" applyNumberFormat="1" applyFont="1" applyBorder="1" applyAlignment="1">
      <alignment horizontal="center" vertical="center" shrinkToFit="1"/>
    </xf>
    <xf numFmtId="0" fontId="20" fillId="0" borderId="168" xfId="0" applyNumberFormat="1" applyFont="1" applyBorder="1" applyAlignment="1">
      <alignment horizontal="center" vertical="center" shrinkToFit="1"/>
    </xf>
    <xf numFmtId="0" fontId="20" fillId="0" borderId="170" xfId="0" applyNumberFormat="1" applyFont="1" applyBorder="1" applyAlignment="1">
      <alignment horizontal="center" vertical="center" shrinkToFit="1"/>
    </xf>
    <xf numFmtId="0" fontId="20" fillId="0" borderId="167" xfId="0" applyNumberFormat="1" applyFont="1" applyFill="1" applyBorder="1" applyAlignment="1">
      <alignment horizontal="center" vertical="center"/>
    </xf>
    <xf numFmtId="0" fontId="20" fillId="0" borderId="168" xfId="0" applyNumberFormat="1" applyFont="1" applyFill="1" applyBorder="1" applyAlignment="1">
      <alignment horizontal="center" vertical="center"/>
    </xf>
    <xf numFmtId="0" fontId="20" fillId="0" borderId="128" xfId="0" applyNumberFormat="1" applyFont="1" applyFill="1" applyBorder="1" applyAlignment="1">
      <alignment horizontal="center" vertical="center"/>
    </xf>
    <xf numFmtId="0" fontId="20" fillId="0" borderId="169" xfId="0" applyNumberFormat="1" applyFont="1" applyFill="1" applyBorder="1" applyAlignment="1">
      <alignment horizontal="center" vertical="center"/>
    </xf>
    <xf numFmtId="0" fontId="24" fillId="0" borderId="169" xfId="0" applyNumberFormat="1" applyFont="1" applyFill="1" applyBorder="1" applyAlignment="1">
      <alignment horizontal="center" vertical="center" wrapText="1"/>
    </xf>
    <xf numFmtId="0" fontId="24" fillId="0" borderId="168" xfId="0" applyNumberFormat="1" applyFont="1" applyFill="1" applyBorder="1" applyAlignment="1">
      <alignment horizontal="center" vertical="center" wrapText="1"/>
    </xf>
    <xf numFmtId="0" fontId="24" fillId="0" borderId="170" xfId="0" applyNumberFormat="1" applyFont="1" applyFill="1" applyBorder="1" applyAlignment="1">
      <alignment horizontal="center" vertical="center" wrapText="1"/>
    </xf>
    <xf numFmtId="0" fontId="20" fillId="25" borderId="171" xfId="0" applyNumberFormat="1" applyFont="1" applyFill="1" applyBorder="1" applyAlignment="1">
      <alignment horizontal="right" vertical="center" wrapText="1"/>
    </xf>
    <xf numFmtId="0" fontId="20" fillId="25" borderId="152" xfId="0" applyNumberFormat="1" applyFont="1" applyFill="1" applyBorder="1" applyAlignment="1">
      <alignment horizontal="right" vertical="center" wrapText="1"/>
    </xf>
    <xf numFmtId="0" fontId="20" fillId="25" borderId="153" xfId="0" applyNumberFormat="1" applyFont="1" applyFill="1" applyBorder="1" applyAlignment="1">
      <alignment horizontal="right" vertical="center" wrapText="1"/>
    </xf>
    <xf numFmtId="0" fontId="20" fillId="25" borderId="56" xfId="0" applyNumberFormat="1" applyFont="1" applyFill="1" applyBorder="1" applyAlignment="1">
      <alignment horizontal="right" vertical="center" wrapText="1"/>
    </xf>
    <xf numFmtId="0" fontId="20" fillId="25" borderId="0" xfId="0" applyNumberFormat="1" applyFont="1" applyFill="1" applyBorder="1" applyAlignment="1">
      <alignment horizontal="right" vertical="center" wrapText="1"/>
    </xf>
    <xf numFmtId="0" fontId="20" fillId="25" borderId="80" xfId="0" applyNumberFormat="1" applyFont="1" applyFill="1" applyBorder="1" applyAlignment="1">
      <alignment horizontal="right" vertical="center" wrapText="1"/>
    </xf>
    <xf numFmtId="0" fontId="20" fillId="25" borderId="172" xfId="0" applyNumberFormat="1" applyFont="1" applyFill="1" applyBorder="1" applyAlignment="1">
      <alignment horizontal="center" vertical="center" wrapText="1"/>
    </xf>
    <xf numFmtId="0" fontId="20" fillId="25" borderId="152" xfId="0" applyNumberFormat="1" applyFont="1" applyFill="1" applyBorder="1" applyAlignment="1">
      <alignment horizontal="center" vertical="center" wrapText="1"/>
    </xf>
    <xf numFmtId="0" fontId="20" fillId="25" borderId="173" xfId="0" applyNumberFormat="1" applyFont="1" applyFill="1" applyBorder="1" applyAlignment="1">
      <alignment horizontal="center" vertical="center" wrapText="1"/>
    </xf>
    <xf numFmtId="0" fontId="20" fillId="35" borderId="171" xfId="0" applyNumberFormat="1" applyFont="1" applyFill="1" applyBorder="1" applyAlignment="1">
      <alignment horizontal="left" vertical="center"/>
    </xf>
    <xf numFmtId="0" fontId="20" fillId="35" borderId="152" xfId="0" applyNumberFormat="1" applyFont="1" applyFill="1" applyBorder="1" applyAlignment="1">
      <alignment horizontal="left" vertical="center"/>
    </xf>
    <xf numFmtId="0" fontId="20" fillId="25" borderId="172" xfId="0" applyNumberFormat="1" applyFont="1" applyFill="1" applyBorder="1" applyAlignment="1">
      <alignment horizontal="center" vertical="center"/>
    </xf>
    <xf numFmtId="0" fontId="20" fillId="25" borderId="153" xfId="0" applyNumberFormat="1" applyFont="1" applyFill="1" applyBorder="1" applyAlignment="1">
      <alignment horizontal="center" vertical="center"/>
    </xf>
    <xf numFmtId="0" fontId="20" fillId="25" borderId="17" xfId="0" applyNumberFormat="1" applyFont="1" applyFill="1" applyBorder="1" applyAlignment="1">
      <alignment horizontal="center" vertical="center"/>
    </xf>
    <xf numFmtId="0" fontId="20" fillId="25" borderId="83" xfId="0" applyNumberFormat="1" applyFont="1" applyFill="1" applyBorder="1" applyAlignment="1">
      <alignment horizontal="center" vertical="center"/>
    </xf>
    <xf numFmtId="0" fontId="89" fillId="25" borderId="172" xfId="0" applyNumberFormat="1" applyFont="1" applyFill="1" applyBorder="1" applyAlignment="1">
      <alignment horizontal="center" vertical="center"/>
    </xf>
    <xf numFmtId="0" fontId="89" fillId="25" borderId="152" xfId="0" applyNumberFormat="1" applyFont="1" applyFill="1" applyBorder="1" applyAlignment="1">
      <alignment horizontal="center" vertical="center"/>
    </xf>
    <xf numFmtId="0" fontId="89" fillId="25" borderId="173" xfId="0" applyNumberFormat="1" applyFont="1" applyFill="1" applyBorder="1" applyAlignment="1">
      <alignment horizontal="center" vertical="center"/>
    </xf>
    <xf numFmtId="0" fontId="4" fillId="0" borderId="52" xfId="0" applyNumberFormat="1" applyFont="1" applyBorder="1" applyAlignment="1">
      <alignment horizontal="left" vertical="center"/>
    </xf>
    <xf numFmtId="0" fontId="4" fillId="0" borderId="73" xfId="0" applyNumberFormat="1" applyFont="1" applyBorder="1" applyAlignment="1">
      <alignment horizontal="left" vertical="center"/>
    </xf>
    <xf numFmtId="0" fontId="4" fillId="0" borderId="74" xfId="0" applyNumberFormat="1" applyFont="1" applyBorder="1" applyAlignment="1">
      <alignment horizontal="left" vertical="center"/>
    </xf>
    <xf numFmtId="0" fontId="20" fillId="25" borderId="103" xfId="0" applyNumberFormat="1" applyFont="1" applyFill="1" applyBorder="1" applyAlignment="1">
      <alignment horizontal="center" vertical="center" wrapText="1"/>
    </xf>
    <xf numFmtId="0" fontId="20" fillId="25" borderId="67" xfId="0" applyNumberFormat="1" applyFont="1" applyFill="1" applyBorder="1" applyAlignment="1">
      <alignment horizontal="center" vertical="center" wrapText="1"/>
    </xf>
    <xf numFmtId="0" fontId="20" fillId="25" borderId="166" xfId="0" applyNumberFormat="1" applyFont="1" applyFill="1" applyBorder="1" applyAlignment="1">
      <alignment horizontal="center" vertical="center" wrapText="1"/>
    </xf>
    <xf numFmtId="0" fontId="14" fillId="0" borderId="0" xfId="0" applyNumberFormat="1" applyFont="1" applyAlignment="1">
      <alignment horizontal="left" vertical="center"/>
    </xf>
    <xf numFmtId="0" fontId="89" fillId="0" borderId="0" xfId="0" applyNumberFormat="1" applyFont="1" applyAlignment="1">
      <alignment horizontal="center"/>
    </xf>
    <xf numFmtId="0" fontId="89" fillId="0" borderId="35" xfId="0" applyNumberFormat="1" applyFont="1" applyBorder="1" applyAlignment="1">
      <alignment horizontal="center" vertical="center"/>
    </xf>
    <xf numFmtId="0" fontId="20" fillId="25" borderId="57" xfId="0" applyNumberFormat="1" applyFont="1" applyFill="1" applyBorder="1" applyAlignment="1">
      <alignment horizontal="right" vertical="center" wrapText="1"/>
    </xf>
    <xf numFmtId="0" fontId="20" fillId="25" borderId="68" xfId="0" applyNumberFormat="1" applyFont="1" applyFill="1" applyBorder="1" applyAlignment="1">
      <alignment horizontal="right" vertical="center" wrapText="1"/>
    </xf>
    <xf numFmtId="0" fontId="20" fillId="25" borderId="93" xfId="0" applyNumberFormat="1" applyFont="1" applyFill="1" applyBorder="1" applyAlignment="1">
      <alignment horizontal="right" vertical="center" wrapText="1"/>
    </xf>
    <xf numFmtId="0" fontId="20" fillId="25" borderId="133" xfId="0" applyNumberFormat="1" applyFont="1" applyFill="1" applyBorder="1" applyAlignment="1">
      <alignment horizontal="center" vertical="center" wrapText="1"/>
    </xf>
    <xf numFmtId="0" fontId="20" fillId="25" borderId="68" xfId="0" applyNumberFormat="1" applyFont="1" applyFill="1" applyBorder="1" applyAlignment="1">
      <alignment horizontal="center" vertical="center" wrapText="1"/>
    </xf>
    <xf numFmtId="0" fontId="20" fillId="25" borderId="75" xfId="0" applyNumberFormat="1" applyFont="1" applyFill="1" applyBorder="1" applyAlignment="1">
      <alignment horizontal="center" vertical="center" wrapText="1"/>
    </xf>
    <xf numFmtId="0" fontId="89" fillId="25" borderId="133" xfId="0" applyNumberFormat="1" applyFont="1" applyFill="1" applyBorder="1" applyAlignment="1">
      <alignment horizontal="center" vertical="center" wrapText="1"/>
    </xf>
    <xf numFmtId="0" fontId="89" fillId="25" borderId="68" xfId="0" applyNumberFormat="1" applyFont="1" applyFill="1" applyBorder="1" applyAlignment="1">
      <alignment horizontal="center" vertical="center" wrapText="1"/>
    </xf>
    <xf numFmtId="0" fontId="89" fillId="25" borderId="93" xfId="0" applyNumberFormat="1" applyFont="1" applyFill="1" applyBorder="1" applyAlignment="1">
      <alignment horizontal="center" vertical="center" wrapText="1"/>
    </xf>
    <xf numFmtId="0" fontId="89" fillId="25" borderId="133" xfId="0" applyNumberFormat="1" applyFont="1" applyFill="1" applyBorder="1" applyAlignment="1">
      <alignment horizontal="center" vertical="center"/>
    </xf>
    <xf numFmtId="0" fontId="89" fillId="35" borderId="68" xfId="0" applyNumberFormat="1" applyFont="1" applyFill="1" applyBorder="1" applyAlignment="1">
      <alignment horizontal="center" vertical="center"/>
    </xf>
    <xf numFmtId="0" fontId="89" fillId="25" borderId="75" xfId="0" applyNumberFormat="1" applyFont="1" applyFill="1" applyBorder="1" applyAlignment="1">
      <alignment horizontal="center" vertical="center"/>
    </xf>
    <xf numFmtId="0" fontId="4" fillId="0" borderId="163" xfId="0" applyNumberFormat="1" applyFont="1" applyBorder="1" applyAlignment="1">
      <alignment horizontal="center" vertical="center"/>
    </xf>
    <xf numFmtId="0" fontId="4" fillId="0" borderId="36" xfId="0" applyNumberFormat="1" applyFont="1" applyBorder="1" applyAlignment="1">
      <alignment horizontal="center" vertical="center"/>
    </xf>
    <xf numFmtId="0" fontId="4" fillId="0" borderId="164" xfId="0" applyNumberFormat="1" applyFont="1" applyBorder="1" applyAlignment="1">
      <alignment horizontal="center" vertical="center"/>
    </xf>
    <xf numFmtId="0" fontId="96" fillId="0" borderId="13" xfId="0" applyFont="1" applyBorder="1" applyAlignment="1">
      <alignment vertical="center" wrapText="1"/>
    </xf>
    <xf numFmtId="0" fontId="96" fillId="0" borderId="92" xfId="0" applyFont="1" applyBorder="1" applyAlignment="1">
      <alignment vertical="center" wrapText="1"/>
    </xf>
    <xf numFmtId="0" fontId="96" fillId="0" borderId="48" xfId="0" applyFont="1" applyBorder="1" applyAlignment="1">
      <alignment horizontal="justify" vertical="center" wrapText="1"/>
    </xf>
    <xf numFmtId="0" fontId="96" fillId="0" borderId="47" xfId="0" applyFont="1" applyBorder="1" applyAlignment="1">
      <alignment horizontal="justify" vertical="center" wrapText="1"/>
    </xf>
    <xf numFmtId="0" fontId="96" fillId="0" borderId="17" xfId="0" applyFont="1" applyBorder="1" applyAlignment="1">
      <alignment vertical="center" wrapText="1"/>
    </xf>
    <xf numFmtId="0" fontId="96" fillId="0" borderId="83" xfId="0" applyFont="1" applyBorder="1" applyAlignment="1">
      <alignment vertical="center" wrapText="1"/>
    </xf>
    <xf numFmtId="0" fontId="96" fillId="0" borderId="172" xfId="0" applyFont="1" applyBorder="1" applyAlignment="1">
      <alignment vertical="center" wrapText="1"/>
    </xf>
    <xf numFmtId="0" fontId="96" fillId="0" borderId="153" xfId="0" applyFont="1" applyBorder="1" applyAlignment="1">
      <alignment vertical="center" wrapText="1"/>
    </xf>
    <xf numFmtId="0" fontId="96" fillId="0" borderId="187" xfId="0" applyFont="1" applyBorder="1" applyAlignment="1">
      <alignment horizontal="justify" vertical="center" wrapText="1"/>
    </xf>
    <xf numFmtId="0" fontId="96" fillId="0" borderId="46" xfId="0" applyFont="1" applyBorder="1" applyAlignment="1">
      <alignment horizontal="justify" vertical="center" wrapText="1"/>
    </xf>
    <xf numFmtId="0" fontId="96" fillId="0" borderId="16" xfId="0" applyFont="1" applyBorder="1" applyAlignment="1">
      <alignment vertical="center" wrapText="1"/>
    </xf>
    <xf numFmtId="0" fontId="96" fillId="0" borderId="80" xfId="0" applyFont="1" applyBorder="1" applyAlignment="1">
      <alignment vertical="center" wrapText="1"/>
    </xf>
    <xf numFmtId="0" fontId="4" fillId="0" borderId="0" xfId="0" applyFont="1" applyAlignment="1">
      <alignment horizontal="right" vertical="center"/>
    </xf>
    <xf numFmtId="0" fontId="14" fillId="0" borderId="68" xfId="0" applyFont="1" applyBorder="1" applyAlignment="1">
      <alignment horizontal="right" vertical="center"/>
    </xf>
    <xf numFmtId="0" fontId="14" fillId="0" borderId="52" xfId="0" applyFont="1" applyBorder="1" applyAlignment="1">
      <alignment horizontal="center" vertical="center"/>
    </xf>
    <xf numFmtId="0" fontId="14" fillId="0" borderId="73" xfId="0" applyFont="1" applyBorder="1" applyAlignment="1">
      <alignment horizontal="center" vertical="center"/>
    </xf>
    <xf numFmtId="0" fontId="14" fillId="0" borderId="74" xfId="0" applyFont="1" applyBorder="1" applyAlignment="1">
      <alignment horizontal="center" vertical="center"/>
    </xf>
    <xf numFmtId="0" fontId="4" fillId="0" borderId="154" xfId="0" applyFont="1" applyBorder="1" applyAlignment="1">
      <alignment horizontal="center" vertical="center"/>
    </xf>
    <xf numFmtId="0" fontId="4" fillId="0" borderId="185" xfId="0" applyFont="1" applyBorder="1" applyAlignment="1">
      <alignment horizontal="center" vertical="center"/>
    </xf>
    <xf numFmtId="0" fontId="4" fillId="0" borderId="186" xfId="0" applyFont="1" applyBorder="1" applyAlignment="1">
      <alignment horizontal="center" vertical="center"/>
    </xf>
    <xf numFmtId="0" fontId="96" fillId="0" borderId="13" xfId="0" applyFont="1" applyBorder="1" applyAlignment="1">
      <alignment horizontal="center" vertical="center" wrapText="1"/>
    </xf>
    <xf numFmtId="0" fontId="96" fillId="0" borderId="92" xfId="0" applyFont="1" applyBorder="1" applyAlignment="1">
      <alignment horizontal="center" vertical="center" wrapText="1"/>
    </xf>
    <xf numFmtId="0" fontId="96" fillId="0" borderId="16" xfId="0" applyFont="1" applyBorder="1" applyAlignment="1">
      <alignment horizontal="center" vertical="center" wrapText="1"/>
    </xf>
    <xf numFmtId="0" fontId="96" fillId="0" borderId="80" xfId="0" applyFont="1" applyBorder="1" applyAlignment="1">
      <alignment horizontal="center" vertical="center" wrapText="1"/>
    </xf>
    <xf numFmtId="0" fontId="96" fillId="0" borderId="48" xfId="0" applyFont="1" applyBorder="1" applyAlignment="1">
      <alignment horizontal="center" vertical="center" wrapText="1"/>
    </xf>
    <xf numFmtId="0" fontId="96" fillId="0" borderId="155" xfId="0" applyFont="1" applyBorder="1" applyAlignment="1">
      <alignment horizontal="center" vertical="center" wrapText="1"/>
    </xf>
    <xf numFmtId="0" fontId="114" fillId="0" borderId="0" xfId="88" applyFont="1" applyBorder="1" applyAlignment="1">
      <alignment horizontal="justify" vertical="top" wrapText="1"/>
    </xf>
    <xf numFmtId="0" fontId="101" fillId="0" borderId="0" xfId="88" applyFont="1" applyBorder="1" applyAlignment="1">
      <alignment horizontal="left" vertical="center" wrapText="1"/>
    </xf>
    <xf numFmtId="0" fontId="101" fillId="0" borderId="40" xfId="88" applyFont="1" applyBorder="1" applyAlignment="1">
      <alignment horizontal="left" vertical="center" wrapText="1"/>
    </xf>
    <xf numFmtId="0" fontId="104" fillId="42" borderId="56" xfId="88" applyFont="1" applyFill="1" applyBorder="1" applyAlignment="1">
      <alignment horizontal="center" vertical="center" textRotation="255" wrapText="1"/>
    </xf>
    <xf numFmtId="0" fontId="105" fillId="0" borderId="172" xfId="88" applyFont="1" applyBorder="1" applyAlignment="1">
      <alignment horizontal="justify" vertical="center" wrapText="1"/>
    </xf>
    <xf numFmtId="0" fontId="105" fillId="0" borderId="152" xfId="88" applyFont="1" applyBorder="1" applyAlignment="1">
      <alignment horizontal="justify" vertical="center" wrapText="1"/>
    </xf>
    <xf numFmtId="0" fontId="105" fillId="0" borderId="173" xfId="88" applyFont="1" applyBorder="1" applyAlignment="1">
      <alignment horizontal="justify" vertical="center" wrapText="1"/>
    </xf>
    <xf numFmtId="0" fontId="114" fillId="0" borderId="16" xfId="88" applyFont="1" applyBorder="1" applyAlignment="1">
      <alignment horizontal="right" wrapText="1"/>
    </xf>
    <xf numFmtId="0" fontId="113" fillId="0" borderId="0" xfId="88" applyFont="1" applyBorder="1" applyAlignment="1">
      <alignment horizontal="right" wrapText="1"/>
    </xf>
    <xf numFmtId="0" fontId="113" fillId="0" borderId="40" xfId="88" applyFont="1" applyBorder="1" applyAlignment="1">
      <alignment horizontal="right" wrapText="1"/>
    </xf>
    <xf numFmtId="0" fontId="100" fillId="0" borderId="232" xfId="88" applyFont="1" applyBorder="1" applyAlignment="1">
      <alignment horizontal="justify" vertical="top" wrapText="1"/>
    </xf>
    <xf numFmtId="0" fontId="100" fillId="0" borderId="233" xfId="88" applyFont="1" applyBorder="1" applyAlignment="1">
      <alignment horizontal="justify" vertical="top" wrapText="1"/>
    </xf>
    <xf numFmtId="0" fontId="100" fillId="0" borderId="234" xfId="88" applyFont="1" applyBorder="1" applyAlignment="1">
      <alignment horizontal="justify" vertical="top" wrapText="1"/>
    </xf>
    <xf numFmtId="0" fontId="114" fillId="0" borderId="0" xfId="88" applyFont="1" applyBorder="1" applyAlignment="1">
      <alignment horizontal="center" vertical="center" shrinkToFit="1"/>
    </xf>
    <xf numFmtId="0" fontId="117" fillId="0" borderId="0" xfId="88" applyFont="1" applyBorder="1" applyAlignment="1">
      <alignment horizontal="center" vertical="center" shrinkToFit="1"/>
    </xf>
    <xf numFmtId="0" fontId="118" fillId="0" borderId="0" xfId="88" applyFont="1" applyBorder="1" applyAlignment="1">
      <alignment horizontal="center" vertical="center" wrapText="1"/>
    </xf>
    <xf numFmtId="0" fontId="110" fillId="0" borderId="0" xfId="88" applyFont="1" applyBorder="1" applyAlignment="1">
      <alignment horizontal="center" vertical="center" textRotation="255" wrapText="1"/>
    </xf>
    <xf numFmtId="0" fontId="101" fillId="0" borderId="25" xfId="88" applyFont="1" applyBorder="1" applyAlignment="1">
      <alignment horizontal="justify" vertical="center" wrapText="1"/>
    </xf>
    <xf numFmtId="0" fontId="101" fillId="0" borderId="92" xfId="88" applyFont="1" applyBorder="1" applyAlignment="1">
      <alignment horizontal="justify" vertical="center" wrapText="1"/>
    </xf>
    <xf numFmtId="0" fontId="101" fillId="0" borderId="0" xfId="88" applyFont="1" applyBorder="1" applyAlignment="1">
      <alignment horizontal="justify" vertical="center" wrapText="1"/>
    </xf>
    <xf numFmtId="0" fontId="101" fillId="0" borderId="80" xfId="88" applyFont="1" applyBorder="1" applyAlignment="1">
      <alignment horizontal="justify" vertical="center" wrapText="1"/>
    </xf>
    <xf numFmtId="0" fontId="96" fillId="0" borderId="35" xfId="88" applyFont="1" applyBorder="1" applyAlignment="1">
      <alignment horizontal="left" vertical="center" wrapText="1"/>
    </xf>
    <xf numFmtId="0" fontId="96" fillId="0" borderId="35" xfId="88" applyFont="1" applyBorder="1" applyAlignment="1">
      <alignment horizontal="center" vertical="center" shrinkToFit="1"/>
    </xf>
    <xf numFmtId="0" fontId="96" fillId="0" borderId="220" xfId="88" applyFont="1" applyBorder="1" applyAlignment="1">
      <alignment horizontal="center" vertical="center" shrinkToFit="1"/>
    </xf>
    <xf numFmtId="0" fontId="111" fillId="0" borderId="35" xfId="88" applyFont="1" applyBorder="1" applyAlignment="1">
      <alignment horizontal="right" vertical="top" wrapText="1"/>
    </xf>
    <xf numFmtId="0" fontId="113" fillId="0" borderId="25" xfId="88" applyFont="1" applyBorder="1" applyAlignment="1">
      <alignment horizontal="justify" vertical="top" wrapText="1"/>
    </xf>
    <xf numFmtId="0" fontId="113" fillId="0" borderId="0" xfId="88" applyFont="1" applyBorder="1" applyAlignment="1">
      <alignment horizontal="justify" vertical="top" wrapText="1"/>
    </xf>
    <xf numFmtId="195" fontId="109" fillId="0" borderId="13" xfId="88" applyNumberFormat="1" applyFont="1" applyBorder="1" applyAlignment="1">
      <alignment horizontal="center" vertical="center" wrapText="1"/>
    </xf>
    <xf numFmtId="195" fontId="109" fillId="0" borderId="92" xfId="88" applyNumberFormat="1" applyFont="1" applyBorder="1" applyAlignment="1">
      <alignment vertical="center"/>
    </xf>
    <xf numFmtId="195" fontId="109" fillId="0" borderId="230" xfId="88" applyNumberFormat="1" applyFont="1" applyBorder="1" applyAlignment="1">
      <alignment vertical="center"/>
    </xf>
    <xf numFmtId="195" fontId="109" fillId="0" borderId="231" xfId="88" applyNumberFormat="1" applyFont="1" applyBorder="1" applyAlignment="1">
      <alignment vertical="center"/>
    </xf>
    <xf numFmtId="0" fontId="112" fillId="0" borderId="0" xfId="88" applyFont="1" applyBorder="1" applyAlignment="1">
      <alignment horizontal="left" vertical="center" wrapText="1"/>
    </xf>
    <xf numFmtId="0" fontId="112" fillId="0" borderId="40" xfId="88" applyFont="1" applyBorder="1" applyAlignment="1">
      <alignment horizontal="left" vertical="center" wrapText="1"/>
    </xf>
    <xf numFmtId="0" fontId="108" fillId="0" borderId="227" xfId="88" applyFont="1" applyBorder="1" applyAlignment="1">
      <alignment horizontal="center" vertical="center" wrapText="1"/>
    </xf>
    <xf numFmtId="0" fontId="108" fillId="0" borderId="228" xfId="88" applyFont="1" applyBorder="1" applyAlignment="1">
      <alignment horizontal="center" vertical="center" wrapText="1"/>
    </xf>
    <xf numFmtId="0" fontId="108" fillId="0" borderId="72" xfId="88" applyFont="1" applyBorder="1" applyAlignment="1">
      <alignment horizontal="center" vertical="center" wrapText="1"/>
    </xf>
    <xf numFmtId="0" fontId="96" fillId="0" borderId="221" xfId="88" applyFont="1" applyBorder="1" applyAlignment="1">
      <alignment horizontal="left" vertical="center" wrapText="1"/>
    </xf>
    <xf numFmtId="0" fontId="96" fillId="0" borderId="25" xfId="88" applyFont="1" applyBorder="1" applyAlignment="1">
      <alignment horizontal="left" vertical="center" wrapText="1"/>
    </xf>
    <xf numFmtId="0" fontId="96" fillId="0" borderId="223" xfId="88" applyFont="1" applyBorder="1" applyAlignment="1">
      <alignment horizontal="left" vertical="center" wrapText="1"/>
    </xf>
    <xf numFmtId="0" fontId="96" fillId="0" borderId="0" xfId="88" applyFont="1" applyBorder="1" applyAlignment="1">
      <alignment horizontal="left" vertical="center" wrapText="1"/>
    </xf>
    <xf numFmtId="0" fontId="96" fillId="0" borderId="219" xfId="88" applyFont="1" applyBorder="1" applyAlignment="1">
      <alignment horizontal="left" vertical="center" wrapText="1"/>
    </xf>
    <xf numFmtId="0" fontId="101" fillId="0" borderId="25" xfId="88" applyFont="1" applyBorder="1" applyAlignment="1">
      <alignment horizontal="left" vertical="center" wrapText="1"/>
    </xf>
    <xf numFmtId="0" fontId="101" fillId="0" borderId="222" xfId="88" applyFont="1" applyBorder="1" applyAlignment="1">
      <alignment horizontal="left" vertical="center" wrapText="1"/>
    </xf>
    <xf numFmtId="0" fontId="101" fillId="0" borderId="224" xfId="88" applyFont="1" applyBorder="1" applyAlignment="1">
      <alignment horizontal="left" vertical="center" wrapText="1"/>
    </xf>
    <xf numFmtId="0" fontId="109" fillId="0" borderId="221" xfId="88" applyFont="1" applyBorder="1" applyAlignment="1">
      <alignment horizontal="center" wrapText="1"/>
    </xf>
    <xf numFmtId="0" fontId="109" fillId="0" borderId="222" xfId="88" applyFont="1" applyBorder="1" applyAlignment="1">
      <alignment horizontal="center"/>
    </xf>
    <xf numFmtId="0" fontId="109" fillId="0" borderId="223" xfId="88" applyFont="1" applyBorder="1" applyAlignment="1">
      <alignment horizontal="center"/>
    </xf>
    <xf numFmtId="0" fontId="109" fillId="0" borderId="224" xfId="88" applyFont="1" applyBorder="1" applyAlignment="1">
      <alignment horizontal="center"/>
    </xf>
    <xf numFmtId="0" fontId="101" fillId="0" borderId="221" xfId="88" applyFont="1" applyBorder="1" applyAlignment="1">
      <alignment horizontal="left" vertical="center" wrapText="1"/>
    </xf>
    <xf numFmtId="0" fontId="101" fillId="0" borderId="26" xfId="88" applyFont="1" applyBorder="1" applyAlignment="1">
      <alignment horizontal="left" vertical="center" wrapText="1"/>
    </xf>
    <xf numFmtId="0" fontId="101" fillId="0" borderId="223" xfId="88" applyFont="1" applyBorder="1" applyAlignment="1">
      <alignment horizontal="left" vertical="center" wrapText="1"/>
    </xf>
    <xf numFmtId="0" fontId="101" fillId="0" borderId="219" xfId="88" applyFont="1" applyBorder="1" applyAlignment="1">
      <alignment horizontal="left" vertical="center" wrapText="1"/>
    </xf>
    <xf numFmtId="0" fontId="101" fillId="0" borderId="43" xfId="88" applyFont="1" applyBorder="1" applyAlignment="1">
      <alignment horizontal="left" vertical="center" wrapText="1"/>
    </xf>
    <xf numFmtId="0" fontId="110" fillId="0" borderId="0" xfId="88" applyFont="1" applyBorder="1" applyAlignment="1">
      <alignment horizontal="right" vertical="center" textRotation="255" wrapText="1"/>
    </xf>
    <xf numFmtId="0" fontId="101" fillId="0" borderId="92" xfId="88" applyFont="1" applyBorder="1" applyAlignment="1">
      <alignment horizontal="left" vertical="center" wrapText="1"/>
    </xf>
    <xf numFmtId="0" fontId="101" fillId="0" borderId="80" xfId="88" applyFont="1" applyBorder="1" applyAlignment="1">
      <alignment horizontal="left" vertical="center" wrapText="1"/>
    </xf>
    <xf numFmtId="0" fontId="101" fillId="0" borderId="35" xfId="88" applyFont="1" applyBorder="1" applyAlignment="1">
      <alignment horizontal="left" vertical="center" wrapText="1"/>
    </xf>
    <xf numFmtId="0" fontId="101" fillId="0" borderId="83" xfId="88" applyFont="1" applyBorder="1" applyAlignment="1">
      <alignment horizontal="left" vertical="center" wrapText="1"/>
    </xf>
    <xf numFmtId="0" fontId="96" fillId="0" borderId="220" xfId="88" applyFont="1" applyBorder="1" applyAlignment="1">
      <alignment horizontal="left" vertical="center" wrapText="1"/>
    </xf>
    <xf numFmtId="0" fontId="111" fillId="0" borderId="219" xfId="88" applyFont="1" applyBorder="1" applyAlignment="1">
      <alignment horizontal="right" vertical="top" wrapText="1"/>
    </xf>
    <xf numFmtId="0" fontId="112" fillId="0" borderId="225" xfId="88" applyFont="1" applyBorder="1" applyAlignment="1">
      <alignment horizontal="left" vertical="center" wrapText="1"/>
    </xf>
    <xf numFmtId="0" fontId="112" fillId="0" borderId="44" xfId="88" applyFont="1" applyBorder="1" applyAlignment="1">
      <alignment horizontal="left" vertical="center" wrapText="1"/>
    </xf>
    <xf numFmtId="0" fontId="112" fillId="0" borderId="226" xfId="88" applyFont="1" applyBorder="1" applyAlignment="1">
      <alignment horizontal="left" vertical="center" wrapText="1"/>
    </xf>
    <xf numFmtId="0" fontId="112" fillId="0" borderId="33" xfId="88" applyFont="1" applyBorder="1" applyAlignment="1">
      <alignment horizontal="left" vertical="center" wrapText="1"/>
    </xf>
    <xf numFmtId="0" fontId="108" fillId="0" borderId="13" xfId="88" applyFont="1" applyBorder="1" applyAlignment="1">
      <alignment horizontal="center" vertical="center" wrapText="1"/>
    </xf>
    <xf numFmtId="0" fontId="108" fillId="0" borderId="16" xfId="88" applyFont="1" applyBorder="1" applyAlignment="1">
      <alignment horizontal="center" vertical="center" wrapText="1"/>
    </xf>
    <xf numFmtId="0" fontId="108" fillId="0" borderId="17" xfId="88" applyFont="1" applyBorder="1" applyAlignment="1">
      <alignment horizontal="center" vertical="center" wrapText="1"/>
    </xf>
    <xf numFmtId="0" fontId="101" fillId="0" borderId="25" xfId="88" applyFont="1" applyBorder="1" applyAlignment="1">
      <alignment horizontal="center" vertical="center" wrapText="1"/>
    </xf>
    <xf numFmtId="0" fontId="101" fillId="0" borderId="222" xfId="88" applyFont="1" applyBorder="1" applyAlignment="1">
      <alignment horizontal="center" vertical="center" wrapText="1"/>
    </xf>
    <xf numFmtId="0" fontId="101" fillId="0" borderId="0" xfId="88" applyFont="1" applyBorder="1" applyAlignment="1">
      <alignment horizontal="center" vertical="center" wrapText="1"/>
    </xf>
    <xf numFmtId="0" fontId="101" fillId="0" borderId="224" xfId="88" applyFont="1" applyBorder="1" applyAlignment="1">
      <alignment horizontal="center" vertical="center" wrapText="1"/>
    </xf>
    <xf numFmtId="0" fontId="111" fillId="0" borderId="220" xfId="88" applyFont="1" applyBorder="1" applyAlignment="1">
      <alignment horizontal="right" vertical="top" wrapText="1"/>
    </xf>
    <xf numFmtId="3" fontId="109" fillId="0" borderId="221" xfId="88" applyNumberFormat="1" applyFont="1" applyBorder="1" applyAlignment="1">
      <alignment horizontal="center" wrapText="1"/>
    </xf>
    <xf numFmtId="0" fontId="105" fillId="0" borderId="169" xfId="88" applyFont="1" applyBorder="1" applyAlignment="1">
      <alignment horizontal="justify" vertical="center" wrapText="1"/>
    </xf>
    <xf numFmtId="0" fontId="105" fillId="0" borderId="168" xfId="88" applyFont="1" applyBorder="1" applyAlignment="1">
      <alignment horizontal="justify" vertical="center" wrapText="1"/>
    </xf>
    <xf numFmtId="0" fontId="105" fillId="0" borderId="170" xfId="88" applyFont="1" applyBorder="1" applyAlignment="1">
      <alignment horizontal="justify" vertical="center" wrapText="1"/>
    </xf>
    <xf numFmtId="0" fontId="104" fillId="42" borderId="218" xfId="88" applyFont="1" applyFill="1" applyBorder="1" applyAlignment="1">
      <alignment horizontal="center" vertical="center" textRotation="255" wrapText="1"/>
    </xf>
    <xf numFmtId="0" fontId="104" fillId="42" borderId="87" xfId="88" applyFont="1" applyFill="1" applyBorder="1" applyAlignment="1">
      <alignment horizontal="center" vertical="center" textRotation="255" wrapText="1"/>
    </xf>
    <xf numFmtId="0" fontId="104" fillId="42" borderId="229" xfId="88" applyFont="1" applyFill="1" applyBorder="1" applyAlignment="1">
      <alignment horizontal="center" vertical="center" textRotation="255" wrapText="1"/>
    </xf>
    <xf numFmtId="0" fontId="100" fillId="0" borderId="0" xfId="88" applyFont="1" applyBorder="1" applyAlignment="1">
      <alignment horizontal="center" vertical="center" wrapText="1"/>
    </xf>
    <xf numFmtId="0" fontId="100" fillId="0" borderId="80" xfId="88" applyFont="1" applyBorder="1" applyAlignment="1">
      <alignment horizontal="center" vertical="center" wrapText="1"/>
    </xf>
    <xf numFmtId="0" fontId="100" fillId="0" borderId="35" xfId="88" applyFont="1" applyBorder="1" applyAlignment="1">
      <alignment horizontal="center" vertical="center" wrapText="1"/>
    </xf>
    <xf numFmtId="0" fontId="100" fillId="0" borderId="83" xfId="88" applyFont="1" applyBorder="1" applyAlignment="1">
      <alignment horizontal="center" vertical="center" wrapText="1"/>
    </xf>
    <xf numFmtId="0" fontId="101" fillId="0" borderId="0" xfId="88" applyFont="1" applyBorder="1" applyAlignment="1">
      <alignment vertical="center" wrapText="1"/>
    </xf>
    <xf numFmtId="0" fontId="96" fillId="0" borderId="219" xfId="88" applyFont="1" applyBorder="1" applyAlignment="1">
      <alignment horizontal="center" vertical="center" wrapText="1"/>
    </xf>
    <xf numFmtId="0" fontId="96" fillId="0" borderId="35" xfId="88" applyFont="1" applyBorder="1" applyAlignment="1">
      <alignment horizontal="center" vertical="center" wrapText="1"/>
    </xf>
    <xf numFmtId="0" fontId="96" fillId="0" borderId="220" xfId="88" applyFont="1" applyBorder="1" applyAlignment="1">
      <alignment horizontal="center" vertical="center" wrapText="1"/>
    </xf>
    <xf numFmtId="0" fontId="99" fillId="0" borderId="56" xfId="88" applyFont="1" applyBorder="1" applyAlignment="1">
      <alignment horizontal="center" vertical="top" wrapText="1"/>
    </xf>
    <xf numFmtId="0" fontId="99" fillId="0" borderId="0" xfId="88" applyFont="1" applyBorder="1" applyAlignment="1">
      <alignment horizontal="center" vertical="top" wrapText="1"/>
    </xf>
    <xf numFmtId="0" fontId="99" fillId="0" borderId="25" xfId="88" applyFont="1" applyBorder="1" applyAlignment="1">
      <alignment horizontal="justify" vertical="center" wrapText="1"/>
    </xf>
    <xf numFmtId="0" fontId="99" fillId="0" borderId="92" xfId="88" applyFont="1" applyBorder="1" applyAlignment="1">
      <alignment horizontal="justify" vertical="center" wrapText="1"/>
    </xf>
    <xf numFmtId="0" fontId="100" fillId="42" borderId="16" xfId="88" applyFont="1" applyFill="1" applyBorder="1" applyAlignment="1">
      <alignment horizontal="center" vertical="center" wrapText="1"/>
    </xf>
    <xf numFmtId="0" fontId="100" fillId="42" borderId="17" xfId="88" applyFont="1" applyFill="1" applyBorder="1" applyAlignment="1">
      <alignment horizontal="center" vertical="center" wrapText="1"/>
    </xf>
    <xf numFmtId="0" fontId="102" fillId="0" borderId="13" xfId="88" applyFont="1" applyBorder="1" applyAlignment="1">
      <alignment horizontal="center" vertical="center" wrapText="1"/>
    </xf>
    <xf numFmtId="0" fontId="99" fillId="0" borderId="25" xfId="88" applyFont="1" applyBorder="1" applyAlignment="1">
      <alignment horizontal="center" vertical="center" wrapText="1"/>
    </xf>
    <xf numFmtId="0" fontId="99" fillId="0" borderId="92" xfId="88" applyFont="1" applyBorder="1" applyAlignment="1">
      <alignment horizontal="center" vertical="center" wrapText="1"/>
    </xf>
    <xf numFmtId="0" fontId="99" fillId="0" borderId="17" xfId="88" applyFont="1" applyBorder="1" applyAlignment="1">
      <alignment horizontal="center" vertical="center" wrapText="1"/>
    </xf>
    <xf numFmtId="0" fontId="99" fillId="0" borderId="35" xfId="88" applyFont="1" applyBorder="1" applyAlignment="1">
      <alignment horizontal="center" vertical="center" wrapText="1"/>
    </xf>
    <xf numFmtId="0" fontId="99" fillId="0" borderId="83" xfId="88" applyFont="1" applyBorder="1" applyAlignment="1">
      <alignment horizontal="center" vertical="center" wrapText="1"/>
    </xf>
    <xf numFmtId="0" fontId="100" fillId="42" borderId="13" xfId="88" applyFont="1" applyFill="1" applyBorder="1" applyAlignment="1">
      <alignment horizontal="center" vertical="center" wrapText="1"/>
    </xf>
    <xf numFmtId="0" fontId="100" fillId="42" borderId="92" xfId="88" applyFont="1" applyFill="1" applyBorder="1" applyAlignment="1">
      <alignment horizontal="center" vertical="center" wrapText="1"/>
    </xf>
    <xf numFmtId="0" fontId="100" fillId="42" borderId="83" xfId="88" applyFont="1" applyFill="1" applyBorder="1" applyAlignment="1">
      <alignment horizontal="center" vertical="center" wrapText="1"/>
    </xf>
    <xf numFmtId="0" fontId="99" fillId="0" borderId="13" xfId="88" applyFont="1" applyBorder="1" applyAlignment="1">
      <alignment horizontal="center" vertical="center" wrapText="1"/>
    </xf>
    <xf numFmtId="0" fontId="99" fillId="0" borderId="92" xfId="88" applyFont="1" applyBorder="1" applyAlignment="1">
      <alignment horizontal="left" vertical="center" wrapText="1"/>
    </xf>
    <xf numFmtId="0" fontId="99" fillId="0" borderId="83" xfId="88" applyFont="1" applyBorder="1" applyAlignment="1">
      <alignment horizontal="left" vertical="center" wrapText="1"/>
    </xf>
    <xf numFmtId="0" fontId="96" fillId="0" borderId="43" xfId="88" applyFont="1" applyBorder="1" applyAlignment="1">
      <alignment horizontal="center" vertical="center" wrapText="1"/>
    </xf>
    <xf numFmtId="0" fontId="98" fillId="0" borderId="52" xfId="88" applyFont="1" applyBorder="1" applyAlignment="1">
      <alignment horizontal="center" vertical="top" wrapText="1"/>
    </xf>
    <xf numFmtId="0" fontId="98" fillId="0" borderId="73" xfId="88" applyFont="1" applyBorder="1" applyAlignment="1">
      <alignment horizontal="center" vertical="top" wrapText="1"/>
    </xf>
    <xf numFmtId="0" fontId="98" fillId="0" borderId="74" xfId="88" applyFont="1" applyBorder="1" applyAlignment="1">
      <alignment horizontal="center" vertical="top" wrapText="1"/>
    </xf>
    <xf numFmtId="0" fontId="96" fillId="0" borderId="56" xfId="88" applyFont="1" applyBorder="1" applyAlignment="1">
      <alignment horizontal="right" vertical="top" wrapText="1"/>
    </xf>
    <xf numFmtId="0" fontId="96" fillId="0" borderId="0" xfId="88" applyFont="1" applyBorder="1" applyAlignment="1">
      <alignment horizontal="right" vertical="top" wrapText="1"/>
    </xf>
    <xf numFmtId="0" fontId="96" fillId="0" borderId="40" xfId="88" applyFont="1" applyBorder="1" applyAlignment="1">
      <alignment horizontal="right" vertical="top" wrapText="1"/>
    </xf>
    <xf numFmtId="0" fontId="100" fillId="0" borderId="56" xfId="88" applyFont="1" applyBorder="1" applyAlignment="1">
      <alignment horizontal="justify" vertical="top" wrapText="1"/>
    </xf>
    <xf numFmtId="0" fontId="100" fillId="0" borderId="0" xfId="88" applyFont="1" applyBorder="1" applyAlignment="1">
      <alignment horizontal="justify" vertical="top" wrapText="1"/>
    </xf>
    <xf numFmtId="0" fontId="100" fillId="0" borderId="40" xfId="88" applyFont="1" applyBorder="1" applyAlignment="1">
      <alignment horizontal="justify" vertical="top" wrapText="1"/>
    </xf>
    <xf numFmtId="0" fontId="101" fillId="0" borderId="56" xfId="88" applyFont="1" applyBorder="1" applyAlignment="1">
      <alignment horizontal="justify" vertical="top" wrapText="1"/>
    </xf>
    <xf numFmtId="0" fontId="101" fillId="0" borderId="0" xfId="88" applyFont="1" applyBorder="1" applyAlignment="1">
      <alignment horizontal="justify" vertical="top" wrapText="1"/>
    </xf>
    <xf numFmtId="0" fontId="101" fillId="0" borderId="40" xfId="88" applyFont="1" applyBorder="1" applyAlignment="1">
      <alignment horizontal="justify" vertical="top" wrapText="1"/>
    </xf>
    <xf numFmtId="0" fontId="99" fillId="0" borderId="40" xfId="88" applyFont="1" applyBorder="1" applyAlignment="1">
      <alignment horizontal="justify" vertical="top" wrapText="1"/>
    </xf>
    <xf numFmtId="0" fontId="99" fillId="0" borderId="0" xfId="88" applyFont="1" applyBorder="1" applyAlignment="1">
      <alignment vertical="center" wrapText="1"/>
    </xf>
    <xf numFmtId="0" fontId="103" fillId="0" borderId="56" xfId="88" applyFont="1" applyBorder="1" applyAlignment="1">
      <alignment horizontal="justify" vertical="top" wrapText="1"/>
    </xf>
    <xf numFmtId="0" fontId="103" fillId="0" borderId="0" xfId="88" applyFont="1" applyBorder="1" applyAlignment="1">
      <alignment horizontal="justify" vertical="top" wrapText="1"/>
    </xf>
    <xf numFmtId="0" fontId="103" fillId="0" borderId="40" xfId="88" applyFont="1" applyBorder="1" applyAlignment="1">
      <alignment horizontal="justify" vertical="top" wrapText="1"/>
    </xf>
    <xf numFmtId="0" fontId="125" fillId="0" borderId="52" xfId="0" applyFont="1" applyBorder="1" applyAlignment="1">
      <alignment horizontal="left" vertical="center" wrapText="1"/>
    </xf>
    <xf numFmtId="0" fontId="125" fillId="0" borderId="241" xfId="0" applyFont="1" applyBorder="1" applyAlignment="1">
      <alignment horizontal="left" vertical="center" wrapText="1"/>
    </xf>
    <xf numFmtId="0" fontId="125" fillId="0" borderId="252" xfId="0" applyFont="1" applyBorder="1" applyAlignment="1">
      <alignment horizontal="left" vertical="center" wrapText="1"/>
    </xf>
    <xf numFmtId="0" fontId="125" fillId="0" borderId="254" xfId="0" applyFont="1" applyBorder="1" applyAlignment="1">
      <alignment horizontal="left" vertical="center" wrapText="1"/>
    </xf>
    <xf numFmtId="0" fontId="14" fillId="0" borderId="252" xfId="0" applyFont="1" applyBorder="1" applyAlignment="1">
      <alignment horizontal="left" vertical="center" wrapText="1"/>
    </xf>
    <xf numFmtId="0" fontId="14" fillId="0" borderId="253" xfId="0" applyFont="1" applyBorder="1" applyAlignment="1">
      <alignment horizontal="left" vertical="center" wrapText="1"/>
    </xf>
    <xf numFmtId="0" fontId="126" fillId="0" borderId="25" xfId="88" applyFont="1" applyBorder="1" applyAlignment="1">
      <alignment horizontal="justify" vertical="center" wrapText="1"/>
    </xf>
    <xf numFmtId="0" fontId="14" fillId="0" borderId="68" xfId="0" applyFont="1" applyBorder="1" applyAlignment="1">
      <alignment horizontal="right" vertical="center" wrapText="1"/>
    </xf>
    <xf numFmtId="0" fontId="14" fillId="0" borderId="247" xfId="0" applyFont="1" applyBorder="1" applyAlignment="1">
      <alignment horizontal="right" vertical="center" wrapText="1"/>
    </xf>
    <xf numFmtId="0" fontId="14" fillId="0" borderId="68" xfId="0" applyFont="1" applyBorder="1" applyAlignment="1">
      <alignment horizontal="center" vertical="center" wrapText="1"/>
    </xf>
    <xf numFmtId="0" fontId="14" fillId="0" borderId="247" xfId="0" applyFont="1" applyBorder="1" applyAlignment="1">
      <alignment horizontal="center" vertical="center" wrapText="1"/>
    </xf>
    <xf numFmtId="0" fontId="127" fillId="0" borderId="246" xfId="0" applyFont="1" applyBorder="1" applyAlignment="1">
      <alignment horizontal="right" vertical="center" wrapText="1"/>
    </xf>
    <xf numFmtId="0" fontId="127" fillId="0" borderId="247" xfId="0" applyFont="1" applyBorder="1" applyAlignment="1">
      <alignment horizontal="right" vertical="center" wrapText="1"/>
    </xf>
    <xf numFmtId="0" fontId="129" fillId="0" borderId="52" xfId="0" applyFont="1" applyBorder="1" applyAlignment="1">
      <alignment horizontal="justify" vertical="center" wrapText="1"/>
    </xf>
    <xf numFmtId="0" fontId="129" fillId="0" borderId="73" xfId="0" applyFont="1" applyBorder="1" applyAlignment="1">
      <alignment horizontal="justify" vertical="center" wrapText="1"/>
    </xf>
    <xf numFmtId="0" fontId="129" fillId="0" borderId="74" xfId="0" applyFont="1" applyBorder="1" applyAlignment="1">
      <alignment horizontal="justify" vertical="center" wrapText="1"/>
    </xf>
    <xf numFmtId="0" fontId="129" fillId="0" borderId="252" xfId="0" applyFont="1" applyBorder="1" applyAlignment="1">
      <alignment horizontal="justify" vertical="center" wrapText="1"/>
    </xf>
    <xf numFmtId="0" fontId="129" fillId="0" borderId="157" xfId="0" applyFont="1" applyBorder="1" applyAlignment="1">
      <alignment horizontal="justify" vertical="center" wrapText="1"/>
    </xf>
    <xf numFmtId="0" fontId="129" fillId="0" borderId="253" xfId="0" applyFont="1" applyBorder="1" applyAlignment="1">
      <alignment horizontal="justify" vertical="center" wrapText="1"/>
    </xf>
    <xf numFmtId="0" fontId="127" fillId="0" borderId="52" xfId="0" applyFont="1" applyBorder="1" applyAlignment="1">
      <alignment horizontal="center" vertical="center" wrapText="1"/>
    </xf>
    <xf numFmtId="0" fontId="127" fillId="0" borderId="74" xfId="0" applyFont="1" applyBorder="1" applyAlignment="1">
      <alignment horizontal="center" vertical="center" wrapText="1"/>
    </xf>
    <xf numFmtId="0" fontId="128" fillId="0" borderId="249" xfId="0" applyFont="1" applyBorder="1" applyAlignment="1">
      <alignment horizontal="left" vertical="center" wrapText="1"/>
    </xf>
    <xf numFmtId="0" fontId="128" fillId="0" borderId="251" xfId="0" applyFont="1" applyBorder="1" applyAlignment="1">
      <alignment horizontal="left" vertical="center" wrapText="1"/>
    </xf>
    <xf numFmtId="0" fontId="4" fillId="0" borderId="238" xfId="0" applyFont="1" applyBorder="1" applyAlignment="1">
      <alignment horizontal="center" vertical="center" wrapText="1"/>
    </xf>
    <xf numFmtId="0" fontId="4" fillId="0" borderId="242" xfId="0" applyFont="1" applyBorder="1" applyAlignment="1">
      <alignment horizontal="center" vertical="center" wrapText="1"/>
    </xf>
    <xf numFmtId="0" fontId="4" fillId="0" borderId="245" xfId="0" applyFont="1" applyBorder="1" applyAlignment="1">
      <alignment horizontal="center" vertical="center" wrapText="1"/>
    </xf>
    <xf numFmtId="0" fontId="14" fillId="0" borderId="239" xfId="0" applyFont="1" applyBorder="1" applyAlignment="1">
      <alignment horizontal="left" vertical="center" wrapText="1"/>
    </xf>
    <xf numFmtId="0" fontId="14" fillId="0" borderId="73" xfId="0" applyFont="1" applyBorder="1" applyAlignment="1">
      <alignment horizontal="left" vertical="center" wrapText="1"/>
    </xf>
    <xf numFmtId="0" fontId="14" fillId="0" borderId="243" xfId="0" applyFont="1" applyBorder="1" applyAlignment="1">
      <alignment horizontal="left" vertical="center" wrapText="1"/>
    </xf>
    <xf numFmtId="0" fontId="14" fillId="0" borderId="0" xfId="0" applyFont="1" applyAlignment="1">
      <alignment horizontal="left" vertical="center" wrapText="1"/>
    </xf>
    <xf numFmtId="0" fontId="14" fillId="0" borderId="246" xfId="0" applyFont="1" applyBorder="1" applyAlignment="1">
      <alignment horizontal="left" vertical="center" wrapText="1"/>
    </xf>
    <xf numFmtId="0" fontId="14" fillId="0" borderId="68" xfId="0" applyFont="1" applyBorder="1" applyAlignment="1">
      <alignment horizontal="left" vertical="center" wrapText="1"/>
    </xf>
    <xf numFmtId="0" fontId="125" fillId="0" borderId="73" xfId="0" applyFont="1" applyBorder="1" applyAlignment="1">
      <alignment horizontal="left" vertical="center" wrapText="1"/>
    </xf>
    <xf numFmtId="0" fontId="125" fillId="0" borderId="240" xfId="0" applyFont="1" applyBorder="1" applyAlignment="1">
      <alignment horizontal="left" vertical="center" wrapText="1"/>
    </xf>
    <xf numFmtId="0" fontId="125" fillId="0" borderId="0" xfId="0" applyFont="1" applyAlignment="1">
      <alignment horizontal="left" vertical="center" wrapText="1"/>
    </xf>
    <xf numFmtId="0" fontId="125" fillId="0" borderId="244" xfId="0" applyFont="1" applyBorder="1" applyAlignment="1">
      <alignment horizontal="left" vertical="center" wrapText="1"/>
    </xf>
    <xf numFmtId="0" fontId="125" fillId="0" borderId="239" xfId="0" applyFont="1" applyBorder="1" applyAlignment="1">
      <alignment horizontal="left" vertical="center" wrapText="1"/>
    </xf>
    <xf numFmtId="0" fontId="125" fillId="0" borderId="243" xfId="0" applyFont="1" applyBorder="1" applyAlignment="1">
      <alignment horizontal="left" vertical="center" wrapText="1"/>
    </xf>
    <xf numFmtId="0" fontId="125" fillId="0" borderId="189" xfId="0" applyFont="1" applyBorder="1" applyAlignment="1">
      <alignment horizontal="left" vertical="center" wrapText="1"/>
    </xf>
    <xf numFmtId="0" fontId="125" fillId="0" borderId="246" xfId="0" applyFont="1" applyBorder="1" applyAlignment="1">
      <alignment horizontal="left" vertical="center" wrapText="1"/>
    </xf>
    <xf numFmtId="0" fontId="125" fillId="0" borderId="248" xfId="0" applyFont="1" applyBorder="1" applyAlignment="1">
      <alignment horizontal="left" vertical="center" wrapText="1"/>
    </xf>
    <xf numFmtId="0" fontId="126" fillId="0" borderId="25" xfId="88" applyFont="1" applyBorder="1" applyAlignment="1">
      <alignment horizontal="left" vertical="center" wrapText="1"/>
    </xf>
    <xf numFmtId="0" fontId="128" fillId="0" borderId="181" xfId="0" applyFont="1" applyBorder="1" applyAlignment="1">
      <alignment horizontal="left" vertical="center" wrapText="1"/>
    </xf>
    <xf numFmtId="0" fontId="128" fillId="0" borderId="250" xfId="0" applyFont="1" applyBorder="1" applyAlignment="1">
      <alignment horizontal="left" vertical="center" wrapText="1"/>
    </xf>
    <xf numFmtId="0" fontId="14" fillId="0" borderId="73" xfId="0" applyFont="1" applyBorder="1" applyAlignment="1">
      <alignment horizontal="justify" vertical="center" wrapText="1"/>
    </xf>
    <xf numFmtId="0" fontId="14" fillId="0" borderId="240" xfId="0" applyFont="1" applyBorder="1" applyAlignment="1">
      <alignment horizontal="justify" vertical="center" wrapText="1"/>
    </xf>
    <xf numFmtId="0" fontId="14" fillId="0" borderId="0" xfId="0" applyFont="1" applyAlignment="1">
      <alignment horizontal="justify" vertical="center" wrapText="1"/>
    </xf>
    <xf numFmtId="0" fontId="14" fillId="0" borderId="244" xfId="0" applyFont="1" applyBorder="1" applyAlignment="1">
      <alignment horizontal="justify" vertical="center" wrapText="1"/>
    </xf>
    <xf numFmtId="0" fontId="14" fillId="0" borderId="240" xfId="0" applyFont="1" applyBorder="1" applyAlignment="1">
      <alignment horizontal="left" vertical="center" wrapText="1"/>
    </xf>
    <xf numFmtId="0" fontId="14" fillId="0" borderId="244" xfId="0" applyFont="1" applyBorder="1" applyAlignment="1">
      <alignment horizontal="left" vertical="center" wrapText="1"/>
    </xf>
    <xf numFmtId="0" fontId="124" fillId="0" borderId="169" xfId="88" applyFont="1" applyBorder="1" applyAlignment="1">
      <alignment horizontal="justify" vertical="center" wrapText="1"/>
    </xf>
    <xf numFmtId="0" fontId="14" fillId="0" borderId="236" xfId="0" applyFont="1" applyBorder="1" applyAlignment="1">
      <alignment horizontal="center" vertical="center" wrapText="1"/>
    </xf>
    <xf numFmtId="0" fontId="14" fillId="0" borderId="233" xfId="0" applyFont="1" applyBorder="1" applyAlignment="1">
      <alignment horizontal="center" vertical="center" wrapText="1"/>
    </xf>
    <xf numFmtId="0" fontId="14" fillId="0" borderId="235" xfId="0" applyFont="1" applyBorder="1" applyAlignment="1">
      <alignment horizontal="center" vertical="center" wrapText="1"/>
    </xf>
    <xf numFmtId="0" fontId="132" fillId="0" borderId="25" xfId="88" applyFont="1" applyBorder="1" applyAlignment="1">
      <alignment horizontal="justify" vertical="center" wrapText="1"/>
    </xf>
    <xf numFmtId="0" fontId="122" fillId="0" borderId="13" xfId="88" applyFont="1" applyBorder="1" applyAlignment="1">
      <alignment horizontal="center" vertical="center" wrapText="1"/>
    </xf>
    <xf numFmtId="0" fontId="123" fillId="0" borderId="25" xfId="88" applyFont="1" applyBorder="1" applyAlignment="1">
      <alignment horizontal="center" vertical="center" wrapText="1"/>
    </xf>
    <xf numFmtId="0" fontId="123" fillId="0" borderId="17" xfId="88" applyFont="1" applyBorder="1" applyAlignment="1">
      <alignment horizontal="center" vertical="center" wrapText="1"/>
    </xf>
    <xf numFmtId="0" fontId="123" fillId="0" borderId="35" xfId="88" applyFont="1" applyBorder="1" applyAlignment="1">
      <alignment horizontal="center" vertical="center" wrapText="1"/>
    </xf>
    <xf numFmtId="0" fontId="14" fillId="0" borderId="237" xfId="0" applyFont="1" applyBorder="1" applyAlignment="1">
      <alignment horizontal="center" vertical="center" wrapText="1"/>
    </xf>
    <xf numFmtId="0" fontId="96" fillId="0" borderId="56" xfId="88" applyFont="1" applyBorder="1" applyAlignment="1">
      <alignment horizontal="justify" vertical="top" wrapText="1"/>
    </xf>
    <xf numFmtId="0" fontId="96" fillId="0" borderId="0" xfId="88" applyFont="1" applyBorder="1" applyAlignment="1">
      <alignment horizontal="justify" vertical="top" wrapText="1"/>
    </xf>
    <xf numFmtId="0" fontId="96" fillId="0" borderId="40" xfId="88" applyFont="1" applyBorder="1" applyAlignment="1">
      <alignment horizontal="justify" vertical="top" wrapText="1"/>
    </xf>
    <xf numFmtId="0" fontId="82" fillId="0" borderId="144" xfId="0" applyFont="1" applyBorder="1" applyAlignment="1">
      <alignment horizontal="center" vertical="center" wrapText="1"/>
    </xf>
    <xf numFmtId="0" fontId="82" fillId="0" borderId="141" xfId="0" applyFont="1" applyBorder="1" applyAlignment="1">
      <alignment horizontal="center" vertical="center"/>
    </xf>
    <xf numFmtId="0" fontId="82" fillId="0" borderId="142" xfId="0" applyFont="1" applyBorder="1" applyAlignment="1">
      <alignment horizontal="center" vertical="center"/>
    </xf>
    <xf numFmtId="0" fontId="82" fillId="0" borderId="145" xfId="0" applyFont="1" applyBorder="1" applyAlignment="1">
      <alignment horizontal="center" vertical="center"/>
    </xf>
    <xf numFmtId="0" fontId="82" fillId="0" borderId="143" xfId="0" applyFont="1" applyBorder="1" applyAlignment="1">
      <alignment horizontal="center" vertical="center"/>
    </xf>
    <xf numFmtId="0" fontId="82" fillId="0" borderId="212" xfId="0" applyFont="1" applyBorder="1" applyAlignment="1">
      <alignment horizontal="center" vertical="center"/>
    </xf>
    <xf numFmtId="0" fontId="82" fillId="0" borderId="213" xfId="0" applyFont="1" applyBorder="1" applyAlignment="1">
      <alignment horizontal="center" vertical="center"/>
    </xf>
    <xf numFmtId="0" fontId="82" fillId="0" borderId="214" xfId="0" applyFont="1" applyBorder="1" applyAlignment="1">
      <alignment horizontal="center" vertical="center"/>
    </xf>
    <xf numFmtId="0" fontId="82" fillId="0" borderId="13" xfId="0" applyFont="1" applyBorder="1" applyAlignment="1">
      <alignment horizontal="center" vertical="center" wrapText="1"/>
    </xf>
    <xf numFmtId="0" fontId="82" fillId="0" borderId="25" xfId="0" applyFont="1" applyBorder="1" applyAlignment="1">
      <alignment horizontal="center" vertical="center"/>
    </xf>
    <xf numFmtId="0" fontId="82" fillId="0" borderId="92" xfId="0" applyFont="1" applyBorder="1" applyAlignment="1">
      <alignment horizontal="center" vertical="center"/>
    </xf>
    <xf numFmtId="0" fontId="82" fillId="0" borderId="16" xfId="0" applyFont="1" applyBorder="1" applyAlignment="1">
      <alignment horizontal="center" vertical="center"/>
    </xf>
    <xf numFmtId="0" fontId="82" fillId="0" borderId="80" xfId="0" applyFont="1" applyBorder="1" applyAlignment="1">
      <alignment horizontal="center" vertical="center"/>
    </xf>
    <xf numFmtId="0" fontId="82" fillId="0" borderId="17" xfId="0" applyFont="1" applyBorder="1" applyAlignment="1">
      <alignment horizontal="center" vertical="center"/>
    </xf>
    <xf numFmtId="0" fontId="82" fillId="0" borderId="35" xfId="0" applyFont="1" applyBorder="1" applyAlignment="1">
      <alignment horizontal="center" vertical="center"/>
    </xf>
    <xf numFmtId="0" fontId="82" fillId="0" borderId="83" xfId="0" applyFont="1" applyBorder="1" applyAlignment="1">
      <alignment horizontal="center" vertical="center"/>
    </xf>
    <xf numFmtId="0" fontId="82" fillId="0" borderId="13" xfId="0" applyFont="1" applyBorder="1" applyAlignment="1">
      <alignment horizontal="center" vertical="center"/>
    </xf>
    <xf numFmtId="0" fontId="24" fillId="0" borderId="0" xfId="0" applyFont="1" applyBorder="1" applyAlignment="1">
      <alignment horizontal="left" wrapText="1"/>
    </xf>
    <xf numFmtId="0" fontId="73" fillId="0" borderId="81" xfId="0" applyFont="1" applyFill="1" applyBorder="1" applyAlignment="1">
      <alignment horizontal="left" vertical="top" wrapText="1"/>
    </xf>
    <xf numFmtId="0" fontId="73" fillId="0" borderId="90" xfId="0" applyFont="1" applyFill="1" applyBorder="1" applyAlignment="1">
      <alignment horizontal="left" vertical="top" wrapText="1"/>
    </xf>
    <xf numFmtId="38" fontId="2" fillId="0" borderId="56" xfId="66" applyFont="1" applyFill="1" applyBorder="1" applyAlignment="1">
      <alignment horizontal="center"/>
    </xf>
    <xf numFmtId="38" fontId="2" fillId="0" borderId="80" xfId="66" applyFont="1" applyFill="1" applyBorder="1" applyAlignment="1">
      <alignment horizontal="center"/>
    </xf>
    <xf numFmtId="0" fontId="28" fillId="0" borderId="0" xfId="0" applyFont="1" applyAlignment="1">
      <alignment horizontal="center" vertical="center"/>
    </xf>
    <xf numFmtId="0" fontId="27" fillId="0" borderId="68" xfId="0" applyFont="1" applyBorder="1" applyAlignment="1">
      <alignment horizontal="center" vertical="center" shrinkToFit="1"/>
    </xf>
    <xf numFmtId="0" fontId="79" fillId="0" borderId="81" xfId="0" applyFont="1" applyFill="1" applyBorder="1" applyAlignment="1">
      <alignment horizontal="left" vertical="top" wrapText="1"/>
    </xf>
    <xf numFmtId="0" fontId="79" fillId="0" borderId="90" xfId="0" applyFont="1" applyFill="1" applyBorder="1" applyAlignment="1">
      <alignment horizontal="left" vertical="top" wrapText="1"/>
    </xf>
    <xf numFmtId="0" fontId="0" fillId="0" borderId="81" xfId="0" applyFill="1" applyBorder="1" applyAlignment="1">
      <alignment horizontal="left" vertical="top" wrapText="1"/>
    </xf>
    <xf numFmtId="0" fontId="2" fillId="0" borderId="81" xfId="0" applyFont="1" applyFill="1" applyBorder="1" applyAlignment="1">
      <alignment horizontal="left" vertical="top" wrapText="1"/>
    </xf>
    <xf numFmtId="0" fontId="2" fillId="0" borderId="84" xfId="0" applyFont="1" applyFill="1" applyBorder="1" applyAlignment="1">
      <alignment horizontal="left" vertical="top" wrapText="1"/>
    </xf>
    <xf numFmtId="0" fontId="69" fillId="27" borderId="27" xfId="0" applyFont="1" applyFill="1" applyBorder="1" applyAlignment="1" applyProtection="1">
      <alignment horizontal="center" vertical="center" shrinkToFit="1"/>
    </xf>
    <xf numFmtId="0" fontId="69" fillId="27" borderId="37" xfId="0" applyFont="1" applyFill="1" applyBorder="1" applyAlignment="1" applyProtection="1">
      <alignment horizontal="center" vertical="center" shrinkToFit="1"/>
    </xf>
    <xf numFmtId="176" fontId="0" fillId="0" borderId="122" xfId="0" applyNumberFormat="1" applyBorder="1" applyAlignment="1" applyProtection="1">
      <alignment horizontal="center" vertical="center" shrinkToFit="1"/>
    </xf>
    <xf numFmtId="176" fontId="0" fillId="0" borderId="107" xfId="0" applyNumberFormat="1" applyBorder="1" applyAlignment="1" applyProtection="1">
      <alignment horizontal="center" vertical="center" shrinkToFit="1"/>
    </xf>
    <xf numFmtId="0" fontId="43" fillId="39" borderId="27" xfId="0" applyFont="1" applyFill="1" applyBorder="1" applyAlignment="1" applyProtection="1">
      <alignment horizontal="center" vertical="center" shrinkToFit="1"/>
    </xf>
    <xf numFmtId="0" fontId="43" fillId="39" borderId="37" xfId="0" applyFont="1" applyFill="1" applyBorder="1" applyAlignment="1" applyProtection="1">
      <alignment horizontal="center" vertical="center" shrinkToFit="1"/>
    </xf>
    <xf numFmtId="0" fontId="40" fillId="39" borderId="27" xfId="0" applyFont="1" applyFill="1" applyBorder="1" applyAlignment="1" applyProtection="1">
      <alignment horizontal="center" vertical="center" shrinkToFit="1"/>
    </xf>
    <xf numFmtId="0" fontId="40" fillId="39" borderId="37" xfId="0" applyFont="1" applyFill="1" applyBorder="1" applyAlignment="1" applyProtection="1">
      <alignment horizontal="center" vertical="center" shrinkToFit="1"/>
    </xf>
    <xf numFmtId="0" fontId="77" fillId="0" borderId="196" xfId="0" applyFont="1" applyBorder="1" applyAlignment="1" applyProtection="1">
      <alignment horizontal="center" vertical="center"/>
    </xf>
    <xf numFmtId="0" fontId="77" fillId="0" borderId="192" xfId="0" applyFont="1" applyBorder="1" applyAlignment="1" applyProtection="1">
      <alignment horizontal="center" vertical="center"/>
    </xf>
    <xf numFmtId="0" fontId="2" fillId="0" borderId="27" xfId="0" applyFont="1" applyFill="1" applyBorder="1" applyAlignment="1" applyProtection="1">
      <alignment horizontal="left" vertical="center" shrinkToFit="1"/>
    </xf>
    <xf numFmtId="0" fontId="2" fillId="0" borderId="37" xfId="0" applyFont="1" applyFill="1" applyBorder="1" applyAlignment="1" applyProtection="1">
      <alignment horizontal="left" vertical="center" shrinkToFit="1"/>
    </xf>
    <xf numFmtId="0" fontId="0" fillId="0" borderId="27" xfId="0" applyFill="1" applyBorder="1" applyAlignment="1" applyProtection="1">
      <alignment horizontal="center" vertical="center" shrinkToFit="1"/>
    </xf>
    <xf numFmtId="0" fontId="0" fillId="0" borderId="37" xfId="0" applyFill="1" applyBorder="1" applyAlignment="1" applyProtection="1">
      <alignment horizontal="center" vertical="center" shrinkToFit="1"/>
    </xf>
    <xf numFmtId="0" fontId="0" fillId="0" borderId="197" xfId="0" applyBorder="1" applyAlignment="1" applyProtection="1">
      <alignment horizontal="center" vertical="center"/>
    </xf>
    <xf numFmtId="0" fontId="0" fillId="0" borderId="198" xfId="0" applyBorder="1" applyAlignment="1" applyProtection="1">
      <alignment horizontal="center" vertical="center"/>
    </xf>
    <xf numFmtId="0" fontId="5" fillId="27" borderId="27" xfId="0" applyFont="1" applyFill="1" applyBorder="1" applyAlignment="1" applyProtection="1">
      <alignment horizontal="center" vertical="center"/>
    </xf>
    <xf numFmtId="0" fontId="5" fillId="27" borderId="37" xfId="0" applyFont="1" applyFill="1" applyBorder="1" applyAlignment="1" applyProtection="1">
      <alignment horizontal="center" vertical="center"/>
    </xf>
    <xf numFmtId="0" fontId="0" fillId="27" borderId="67" xfId="0" applyNumberFormat="1" applyFill="1" applyBorder="1" applyAlignment="1" applyProtection="1">
      <alignment horizontal="left" vertical="center"/>
    </xf>
    <xf numFmtId="0" fontId="0" fillId="0" borderId="96" xfId="0" applyNumberFormat="1" applyBorder="1" applyAlignment="1">
      <alignment horizontal="left" vertical="center"/>
    </xf>
    <xf numFmtId="0" fontId="12" fillId="27" borderId="119" xfId="0" applyNumberFormat="1" applyFont="1" applyFill="1" applyBorder="1" applyAlignment="1" applyProtection="1">
      <alignment horizontal="left" vertical="center"/>
    </xf>
    <xf numFmtId="0" fontId="12" fillId="27" borderId="67" xfId="0" applyNumberFormat="1" applyFont="1" applyFill="1" applyBorder="1" applyAlignment="1" applyProtection="1">
      <alignment horizontal="left" vertical="center"/>
    </xf>
    <xf numFmtId="0" fontId="12" fillId="27" borderId="166" xfId="0" applyNumberFormat="1" applyFont="1" applyFill="1" applyBorder="1" applyAlignment="1" applyProtection="1">
      <alignment horizontal="left" vertical="center"/>
    </xf>
    <xf numFmtId="183" fontId="2" fillId="27" borderId="27" xfId="0" applyNumberFormat="1" applyFont="1" applyFill="1" applyBorder="1" applyAlignment="1" applyProtection="1">
      <alignment horizontal="center" vertical="center" shrinkToFit="1"/>
    </xf>
    <xf numFmtId="183" fontId="2" fillId="27" borderId="37" xfId="0" applyNumberFormat="1" applyFont="1" applyFill="1" applyBorder="1" applyAlignment="1" applyProtection="1">
      <alignment horizontal="center" vertical="center" shrinkToFit="1"/>
    </xf>
    <xf numFmtId="49" fontId="48" fillId="27" borderId="27" xfId="0" applyNumberFormat="1" applyFont="1" applyFill="1" applyBorder="1" applyAlignment="1" applyProtection="1">
      <alignment horizontal="center" vertical="center" shrinkToFit="1"/>
    </xf>
    <xf numFmtId="49" fontId="48" fillId="27" borderId="37" xfId="0" applyNumberFormat="1" applyFont="1" applyFill="1" applyBorder="1" applyAlignment="1" applyProtection="1">
      <alignment horizontal="center" vertical="center" shrinkToFit="1"/>
    </xf>
    <xf numFmtId="0" fontId="5" fillId="27" borderId="27" xfId="0" applyFont="1" applyFill="1" applyBorder="1" applyAlignment="1" applyProtection="1">
      <alignment horizontal="center" vertical="center" shrinkToFit="1"/>
    </xf>
    <xf numFmtId="0" fontId="5" fillId="27" borderId="37" xfId="0" applyFont="1" applyFill="1" applyBorder="1" applyAlignment="1" applyProtection="1">
      <alignment horizontal="center" vertical="center" shrinkToFit="1"/>
    </xf>
    <xf numFmtId="181" fontId="5" fillId="27" borderId="27" xfId="0" applyNumberFormat="1" applyFont="1" applyFill="1" applyBorder="1" applyAlignment="1" applyProtection="1">
      <alignment horizontal="center" vertical="center" shrinkToFit="1"/>
    </xf>
    <xf numFmtId="181" fontId="5" fillId="27" borderId="37" xfId="0" applyNumberFormat="1" applyFont="1" applyFill="1" applyBorder="1" applyAlignment="1" applyProtection="1">
      <alignment horizontal="center" vertical="center" shrinkToFit="1"/>
    </xf>
    <xf numFmtId="177" fontId="45" fillId="34" borderId="119" xfId="0" applyNumberFormat="1" applyFont="1" applyFill="1" applyBorder="1" applyAlignment="1" applyProtection="1">
      <alignment horizontal="center" vertical="center" shrinkToFit="1"/>
    </xf>
    <xf numFmtId="177" fontId="45" fillId="34" borderId="67" xfId="0" applyNumberFormat="1" applyFont="1" applyFill="1" applyBorder="1" applyAlignment="1" applyProtection="1">
      <alignment horizontal="center" vertical="center" shrinkToFit="1"/>
    </xf>
    <xf numFmtId="177" fontId="45" fillId="34" borderId="125" xfId="0" applyNumberFormat="1" applyFont="1" applyFill="1" applyBorder="1" applyAlignment="1" applyProtection="1">
      <alignment horizontal="center" vertical="center" shrinkToFit="1"/>
    </xf>
    <xf numFmtId="186" fontId="48" fillId="27" borderId="27" xfId="0" applyNumberFormat="1" applyFont="1" applyFill="1" applyBorder="1" applyAlignment="1" applyProtection="1">
      <alignment horizontal="center" vertical="center" shrinkToFit="1"/>
    </xf>
    <xf numFmtId="186" fontId="48" fillId="27" borderId="37" xfId="0" applyNumberFormat="1" applyFont="1" applyFill="1" applyBorder="1" applyAlignment="1" applyProtection="1">
      <alignment horizontal="center" vertical="center" shrinkToFit="1"/>
    </xf>
    <xf numFmtId="0" fontId="0" fillId="27" borderId="119" xfId="0" applyNumberFormat="1" applyFill="1" applyBorder="1" applyAlignment="1" applyProtection="1">
      <alignment horizontal="left" vertical="center"/>
    </xf>
    <xf numFmtId="0" fontId="2" fillId="27" borderId="67" xfId="0" applyNumberFormat="1" applyFont="1" applyFill="1" applyBorder="1" applyAlignment="1" applyProtection="1">
      <alignment horizontal="left" vertical="center"/>
    </xf>
    <xf numFmtId="0" fontId="2" fillId="27" borderId="166" xfId="0" applyNumberFormat="1" applyFont="1" applyFill="1" applyBorder="1" applyAlignment="1" applyProtection="1">
      <alignment horizontal="left" vertical="center"/>
    </xf>
    <xf numFmtId="177" fontId="45" fillId="34" borderId="96" xfId="0" applyNumberFormat="1" applyFont="1" applyFill="1" applyBorder="1" applyAlignment="1" applyProtection="1">
      <alignment horizontal="center" vertical="center" shrinkToFit="1"/>
    </xf>
    <xf numFmtId="177" fontId="45" fillId="34" borderId="49" xfId="0" applyNumberFormat="1" applyFont="1" applyFill="1" applyBorder="1" applyAlignment="1" applyProtection="1">
      <alignment horizontal="center" vertical="center" shrinkToFit="1"/>
    </xf>
    <xf numFmtId="177" fontId="45" fillId="34" borderId="180" xfId="0" applyNumberFormat="1" applyFont="1" applyFill="1" applyBorder="1" applyAlignment="1" applyProtection="1">
      <alignment horizontal="center" vertical="center" shrinkToFit="1"/>
    </xf>
    <xf numFmtId="177" fontId="45" fillId="34" borderId="97" xfId="0" applyNumberFormat="1" applyFont="1" applyFill="1" applyBorder="1" applyAlignment="1" applyProtection="1">
      <alignment horizontal="center" vertical="center" shrinkToFit="1"/>
    </xf>
    <xf numFmtId="0" fontId="2" fillId="0" borderId="48" xfId="0" applyFont="1" applyFill="1" applyBorder="1" applyAlignment="1" applyProtection="1">
      <alignment horizontal="right" vertical="center" shrinkToFit="1"/>
    </xf>
    <xf numFmtId="0" fontId="2" fillId="0" borderId="47" xfId="0" applyFont="1" applyFill="1" applyBorder="1" applyAlignment="1" applyProtection="1">
      <alignment horizontal="right" vertical="center" shrinkToFit="1"/>
    </xf>
    <xf numFmtId="0" fontId="12" fillId="27" borderId="159" xfId="0" applyNumberFormat="1" applyFont="1" applyFill="1" applyBorder="1" applyAlignment="1" applyProtection="1">
      <alignment horizontal="left" vertical="center"/>
    </xf>
    <xf numFmtId="0" fontId="12" fillId="27" borderId="65" xfId="0" applyNumberFormat="1" applyFont="1" applyFill="1" applyBorder="1" applyAlignment="1" applyProtection="1">
      <alignment horizontal="left" vertical="center"/>
    </xf>
    <xf numFmtId="188" fontId="35" fillId="0" borderId="25" xfId="0" applyNumberFormat="1" applyFont="1" applyFill="1" applyBorder="1" applyAlignment="1" applyProtection="1">
      <alignment horizontal="center" vertical="center" shrinkToFit="1"/>
    </xf>
    <xf numFmtId="188" fontId="35" fillId="0" borderId="35" xfId="0" applyNumberFormat="1" applyFont="1" applyFill="1" applyBorder="1" applyAlignment="1" applyProtection="1">
      <alignment horizontal="center" vertical="center" shrinkToFit="1"/>
    </xf>
    <xf numFmtId="0" fontId="12" fillId="27" borderId="195" xfId="0" applyNumberFormat="1" applyFont="1" applyFill="1" applyBorder="1" applyAlignment="1" applyProtection="1">
      <alignment horizontal="left" vertical="center"/>
    </xf>
    <xf numFmtId="0" fontId="12" fillId="27" borderId="112" xfId="0" applyNumberFormat="1" applyFont="1" applyFill="1" applyBorder="1" applyAlignment="1" applyProtection="1">
      <alignment horizontal="left" vertical="center"/>
    </xf>
    <xf numFmtId="0" fontId="12" fillId="27" borderId="158" xfId="0" applyNumberFormat="1" applyFont="1" applyFill="1" applyBorder="1" applyAlignment="1" applyProtection="1">
      <alignment horizontal="left" vertical="center"/>
    </xf>
    <xf numFmtId="0" fontId="12" fillId="27" borderId="96" xfId="0" applyNumberFormat="1" applyFont="1" applyFill="1" applyBorder="1" applyAlignment="1" applyProtection="1">
      <alignment horizontal="left" vertical="center"/>
    </xf>
    <xf numFmtId="177" fontId="11" fillId="0" borderId="0" xfId="0" applyNumberFormat="1" applyFont="1" applyBorder="1" applyAlignment="1" applyProtection="1">
      <alignment horizontal="distributed" vertical="center"/>
    </xf>
    <xf numFmtId="0" fontId="4" fillId="0" borderId="0" xfId="0" applyFont="1" applyBorder="1" applyAlignment="1" applyProtection="1">
      <alignment horizontal="center" vertical="center"/>
    </xf>
    <xf numFmtId="0" fontId="4" fillId="0" borderId="40" xfId="0" applyFont="1" applyBorder="1" applyAlignment="1" applyProtection="1">
      <alignment horizontal="center" vertical="center"/>
    </xf>
    <xf numFmtId="0" fontId="11" fillId="39" borderId="49" xfId="0" applyNumberFormat="1" applyFont="1" applyFill="1" applyBorder="1" applyAlignment="1" applyProtection="1">
      <alignment horizontal="left" vertical="top"/>
    </xf>
    <xf numFmtId="0" fontId="11" fillId="39" borderId="180" xfId="0" applyNumberFormat="1" applyFont="1" applyFill="1" applyBorder="1" applyAlignment="1" applyProtection="1">
      <alignment horizontal="left" vertical="top"/>
    </xf>
    <xf numFmtId="0" fontId="11" fillId="39" borderId="188"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45" fillId="27" borderId="119" xfId="0" applyNumberFormat="1" applyFont="1" applyFill="1" applyBorder="1" applyAlignment="1" applyProtection="1">
      <alignment horizontal="center" vertical="center" shrinkToFit="1"/>
    </xf>
    <xf numFmtId="177" fontId="45" fillId="27" borderId="67" xfId="0" applyNumberFormat="1" applyFont="1" applyFill="1" applyBorder="1" applyAlignment="1" applyProtection="1">
      <alignment horizontal="center" vertical="center" shrinkToFit="1"/>
    </xf>
    <xf numFmtId="177" fontId="45" fillId="27" borderId="96" xfId="0" applyNumberFormat="1" applyFont="1" applyFill="1" applyBorder="1" applyAlignment="1" applyProtection="1">
      <alignment horizontal="center" vertical="center" shrinkToFit="1"/>
    </xf>
    <xf numFmtId="49" fontId="45" fillId="27" borderId="119" xfId="0" applyNumberFormat="1" applyFont="1" applyFill="1" applyBorder="1" applyAlignment="1" applyProtection="1">
      <alignment horizontal="center" vertical="center" shrinkToFit="1"/>
    </xf>
    <xf numFmtId="0" fontId="45" fillId="27" borderId="67" xfId="0" applyNumberFormat="1" applyFont="1" applyFill="1" applyBorder="1" applyAlignment="1" applyProtection="1">
      <alignment horizontal="center" vertical="center" shrinkToFit="1"/>
    </xf>
    <xf numFmtId="0" fontId="45" fillId="27" borderId="96" xfId="0" applyNumberFormat="1" applyFont="1" applyFill="1" applyBorder="1" applyAlignment="1" applyProtection="1">
      <alignment horizontal="center" vertical="center" shrinkToFit="1"/>
    </xf>
    <xf numFmtId="0" fontId="45" fillId="27" borderId="119" xfId="0" applyNumberFormat="1" applyFont="1" applyFill="1" applyBorder="1" applyAlignment="1" applyProtection="1">
      <alignment horizontal="center" vertical="center" shrinkToFit="1"/>
    </xf>
    <xf numFmtId="0" fontId="45" fillId="27" borderId="125" xfId="0" applyNumberFormat="1" applyFont="1" applyFill="1" applyBorder="1" applyAlignment="1" applyProtection="1">
      <alignment horizontal="center" vertical="center" shrinkToFit="1"/>
    </xf>
    <xf numFmtId="0" fontId="38" fillId="27" borderId="118" xfId="0" applyFont="1" applyFill="1" applyBorder="1" applyAlignment="1" applyProtection="1">
      <alignment horizontal="left" vertical="center" shrinkToFit="1"/>
    </xf>
    <xf numFmtId="187" fontId="35" fillId="34" borderId="189" xfId="0" applyNumberFormat="1" applyFont="1" applyFill="1" applyBorder="1" applyAlignment="1" applyProtection="1">
      <alignment horizontal="center" vertical="center" shrinkToFit="1"/>
    </xf>
    <xf numFmtId="187" fontId="35" fillId="34" borderId="190" xfId="0" applyNumberFormat="1" applyFont="1" applyFill="1" applyBorder="1" applyAlignment="1" applyProtection="1">
      <alignment horizontal="center" vertical="center" shrinkToFit="1"/>
    </xf>
    <xf numFmtId="0" fontId="48" fillId="0" borderId="191" xfId="0" applyFont="1" applyBorder="1" applyAlignment="1" applyProtection="1">
      <alignment horizontal="center" vertical="center"/>
    </xf>
    <xf numFmtId="0" fontId="48" fillId="0" borderId="192" xfId="0" applyFont="1" applyBorder="1" applyAlignment="1" applyProtection="1">
      <alignment horizontal="center" vertical="center"/>
    </xf>
    <xf numFmtId="0" fontId="0" fillId="0" borderId="193" xfId="0" applyFill="1" applyBorder="1" applyAlignment="1" applyProtection="1">
      <alignment horizontal="center" vertical="center" shrinkToFit="1"/>
    </xf>
    <xf numFmtId="0" fontId="0" fillId="0" borderId="120" xfId="0" applyFill="1" applyBorder="1" applyAlignment="1" applyProtection="1">
      <alignment horizontal="center" vertical="center" shrinkToFit="1"/>
    </xf>
    <xf numFmtId="187" fontId="35" fillId="34" borderId="194" xfId="0" applyNumberFormat="1" applyFont="1" applyFill="1" applyBorder="1" applyAlignment="1" applyProtection="1">
      <alignment horizontal="center" vertical="center" shrinkToFit="1"/>
    </xf>
    <xf numFmtId="178" fontId="35" fillId="34" borderId="25" xfId="0" applyNumberFormat="1" applyFont="1" applyFill="1" applyBorder="1" applyAlignment="1" applyProtection="1">
      <alignment horizontal="center" vertical="center" shrinkToFit="1"/>
    </xf>
    <xf numFmtId="178" fontId="35" fillId="34" borderId="35" xfId="0" applyNumberFormat="1" applyFont="1" applyFill="1" applyBorder="1" applyAlignment="1" applyProtection="1">
      <alignment horizontal="center" vertical="center" shrinkToFit="1"/>
    </xf>
    <xf numFmtId="0" fontId="35" fillId="27" borderId="92" xfId="0" applyNumberFormat="1" applyFont="1" applyFill="1" applyBorder="1" applyAlignment="1" applyProtection="1">
      <alignment horizontal="center" vertical="center"/>
    </xf>
    <xf numFmtId="0" fontId="35" fillId="27" borderId="83" xfId="0" applyNumberFormat="1" applyFont="1" applyFill="1" applyBorder="1" applyAlignment="1" applyProtection="1">
      <alignment horizontal="center" vertical="center"/>
    </xf>
    <xf numFmtId="191" fontId="40" fillId="25" borderId="27" xfId="66" applyNumberFormat="1" applyFont="1" applyFill="1" applyBorder="1" applyAlignment="1" applyProtection="1">
      <alignment horizontal="center" vertical="center"/>
      <protection locked="0"/>
    </xf>
    <xf numFmtId="191" fontId="40" fillId="25" borderId="37" xfId="66" applyNumberFormat="1" applyFont="1" applyFill="1" applyBorder="1" applyAlignment="1" applyProtection="1">
      <alignment horizontal="center" vertical="center"/>
      <protection locked="0"/>
    </xf>
    <xf numFmtId="182" fontId="76" fillId="41" borderId="27" xfId="0" applyNumberFormat="1" applyFont="1" applyFill="1" applyBorder="1" applyAlignment="1" applyProtection="1">
      <alignment horizontal="center" vertical="center" shrinkToFit="1"/>
      <protection locked="0"/>
    </xf>
    <xf numFmtId="182" fontId="76" fillId="41" borderId="37" xfId="0" applyNumberFormat="1" applyFont="1" applyFill="1" applyBorder="1" applyAlignment="1" applyProtection="1">
      <alignment horizontal="center" vertical="center" shrinkToFit="1"/>
      <protection locked="0"/>
    </xf>
    <xf numFmtId="189" fontId="40" fillId="25" borderId="27" xfId="66" applyNumberFormat="1" applyFont="1" applyFill="1" applyBorder="1" applyAlignment="1" applyProtection="1">
      <alignment horizontal="center" vertical="center"/>
      <protection locked="0"/>
    </xf>
    <xf numFmtId="189" fontId="40" fillId="25" borderId="37" xfId="66" applyNumberFormat="1" applyFont="1" applyFill="1" applyBorder="1" applyAlignment="1" applyProtection="1">
      <alignment horizontal="center" vertical="center"/>
      <protection locked="0"/>
    </xf>
    <xf numFmtId="0" fontId="22" fillId="0" borderId="38" xfId="0" applyFont="1" applyBorder="1" applyAlignment="1" applyProtection="1">
      <alignment horizontal="center" vertical="center" shrinkToFit="1"/>
    </xf>
    <xf numFmtId="0" fontId="65" fillId="0" borderId="56" xfId="0" applyFont="1" applyBorder="1" applyAlignment="1" applyProtection="1">
      <alignment horizontal="center" vertical="center" shrinkToFit="1"/>
    </xf>
    <xf numFmtId="0" fontId="65"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2" fillId="34" borderId="163" xfId="0" applyFont="1" applyFill="1" applyBorder="1" applyAlignment="1" applyProtection="1">
      <alignment horizontal="distributed" vertical="center" shrinkToFit="1"/>
    </xf>
    <xf numFmtId="0" fontId="0" fillId="34" borderId="164" xfId="0" applyFill="1" applyBorder="1" applyProtection="1">
      <alignment vertical="center"/>
    </xf>
    <xf numFmtId="0" fontId="0" fillId="0" borderId="0" xfId="0" applyBorder="1" applyAlignment="1" applyProtection="1">
      <alignment horizontal="center" vertical="center"/>
    </xf>
    <xf numFmtId="0" fontId="0" fillId="0" borderId="68" xfId="0" applyBorder="1" applyAlignment="1" applyProtection="1">
      <alignment horizontal="center" vertical="center"/>
    </xf>
    <xf numFmtId="0" fontId="71" fillId="0" borderId="0" xfId="0" applyFont="1" applyFill="1" applyBorder="1" applyAlignment="1" applyProtection="1">
      <alignment horizontal="distributed" vertical="center"/>
      <protection locked="0"/>
    </xf>
    <xf numFmtId="192" fontId="75" fillId="25" borderId="0" xfId="0" applyNumberFormat="1" applyFont="1" applyFill="1" applyBorder="1" applyAlignment="1" applyProtection="1">
      <alignment horizontal="distributed" vertical="center"/>
      <protection locked="0"/>
    </xf>
    <xf numFmtId="192" fontId="75" fillId="25" borderId="40" xfId="0" applyNumberFormat="1" applyFont="1" applyFill="1" applyBorder="1" applyAlignment="1" applyProtection="1">
      <alignment horizontal="distributed" vertical="center"/>
      <protection locked="0"/>
    </xf>
    <xf numFmtId="0" fontId="71" fillId="0" borderId="0" xfId="0" applyFont="1" applyBorder="1" applyAlignment="1" applyProtection="1">
      <alignment horizontal="distributed" vertical="center"/>
    </xf>
    <xf numFmtId="0" fontId="71" fillId="0" borderId="40"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0" xfId="0" applyNumberFormat="1" applyFont="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78" fillId="0" borderId="32" xfId="0" applyFont="1" applyBorder="1" applyAlignment="1">
      <alignment horizontal="distributed" vertical="center" indent="2"/>
    </xf>
    <xf numFmtId="0" fontId="78" fillId="0" borderId="28"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92" xfId="0" applyFont="1" applyBorder="1" applyAlignment="1">
      <alignment horizontal="distributed" vertical="center" indent="2"/>
    </xf>
    <xf numFmtId="0" fontId="0" fillId="0" borderId="13" xfId="0" applyFont="1" applyBorder="1" applyAlignment="1">
      <alignment horizontal="center" vertical="center"/>
    </xf>
    <xf numFmtId="0" fontId="0" fillId="0" borderId="25" xfId="0" applyFont="1" applyBorder="1" applyAlignment="1">
      <alignment horizontal="center" vertical="center"/>
    </xf>
    <xf numFmtId="0" fontId="0" fillId="0" borderId="92" xfId="0" applyFont="1" applyBorder="1" applyAlignment="1">
      <alignment horizontal="center" vertical="center"/>
    </xf>
    <xf numFmtId="177" fontId="78" fillId="0" borderId="32" xfId="0" applyNumberFormat="1" applyFont="1" applyBorder="1" applyAlignment="1">
      <alignment horizontal="center" vertical="center"/>
    </xf>
    <xf numFmtId="177" fontId="78" fillId="0" borderId="44" xfId="0" applyNumberFormat="1" applyFont="1" applyBorder="1" applyAlignment="1">
      <alignment horizontal="center" vertical="center"/>
    </xf>
    <xf numFmtId="177" fontId="78" fillId="0" borderId="28" xfId="0" applyNumberFormat="1" applyFont="1" applyBorder="1" applyAlignment="1">
      <alignment horizontal="center" vertical="center"/>
    </xf>
    <xf numFmtId="0" fontId="78" fillId="0" borderId="32" xfId="0" applyFont="1" applyBorder="1" applyAlignment="1">
      <alignment horizontal="center" vertical="center"/>
    </xf>
    <xf numFmtId="0" fontId="78" fillId="0" borderId="44" xfId="0" applyFont="1" applyBorder="1" applyAlignment="1">
      <alignment horizontal="center" vertical="center"/>
    </xf>
    <xf numFmtId="0" fontId="78" fillId="0" borderId="28" xfId="0" applyFont="1" applyBorder="1" applyAlignment="1">
      <alignment horizontal="center" vertical="center"/>
    </xf>
    <xf numFmtId="0" fontId="49" fillId="0" borderId="0" xfId="0" applyFont="1" applyBorder="1" applyAlignment="1">
      <alignment horizontal="center" vertical="center"/>
    </xf>
    <xf numFmtId="0" fontId="49" fillId="0" borderId="35" xfId="0" applyFont="1" applyBorder="1" applyAlignment="1">
      <alignment horizontal="center" vertical="center"/>
    </xf>
    <xf numFmtId="182" fontId="78" fillId="0" borderId="32" xfId="66" applyNumberFormat="1" applyFont="1" applyBorder="1" applyAlignment="1">
      <alignment horizontal="right" vertical="center"/>
    </xf>
    <xf numFmtId="182" fontId="78" fillId="0" borderId="44" xfId="66" applyNumberFormat="1" applyFont="1" applyBorder="1" applyAlignment="1">
      <alignment horizontal="right" vertical="center"/>
    </xf>
    <xf numFmtId="182" fontId="78" fillId="0" borderId="28" xfId="66" applyNumberFormat="1" applyFont="1" applyBorder="1" applyAlignment="1">
      <alignment horizontal="right" vertical="center"/>
    </xf>
    <xf numFmtId="0" fontId="78" fillId="0" borderId="17" xfId="0" applyFont="1" applyBorder="1" applyAlignment="1">
      <alignment horizontal="distributed" vertical="center" indent="2"/>
    </xf>
    <xf numFmtId="0" fontId="78" fillId="0" borderId="83" xfId="0" applyFont="1" applyBorder="1" applyAlignment="1">
      <alignment horizontal="distributed" vertical="center" indent="2"/>
    </xf>
    <xf numFmtId="0" fontId="78" fillId="0" borderId="13" xfId="0" applyFont="1" applyBorder="1" applyAlignment="1">
      <alignment horizontal="distributed" vertical="center" indent="2"/>
    </xf>
    <xf numFmtId="0" fontId="78" fillId="0" borderId="92" xfId="0" applyFont="1" applyBorder="1" applyAlignment="1">
      <alignment horizontal="distributed" vertical="center" indent="2"/>
    </xf>
    <xf numFmtId="0" fontId="78" fillId="0" borderId="17" xfId="0" applyFont="1" applyBorder="1" applyAlignment="1">
      <alignment horizontal="center" vertical="center"/>
    </xf>
    <xf numFmtId="0" fontId="78" fillId="0" borderId="35" xfId="0" applyFont="1" applyBorder="1" applyAlignment="1">
      <alignment horizontal="center" vertical="center"/>
    </xf>
    <xf numFmtId="0" fontId="78" fillId="0" borderId="83" xfId="0" applyFont="1" applyBorder="1" applyAlignment="1">
      <alignment horizontal="center" vertical="center"/>
    </xf>
    <xf numFmtId="0" fontId="78" fillId="0" borderId="32" xfId="0" applyFont="1" applyBorder="1" applyAlignment="1">
      <alignment horizontal="center" vertical="center" shrinkToFit="1"/>
    </xf>
    <xf numFmtId="0" fontId="78" fillId="0" borderId="44" xfId="0" applyFont="1" applyBorder="1" applyAlignment="1">
      <alignment horizontal="center" vertical="center" shrinkToFit="1"/>
    </xf>
    <xf numFmtId="0" fontId="78" fillId="0" borderId="28" xfId="0" applyFont="1" applyBorder="1" applyAlignment="1">
      <alignment horizontal="center" vertical="center" shrinkToFit="1"/>
    </xf>
    <xf numFmtId="186" fontId="78" fillId="0" borderId="32" xfId="0" applyNumberFormat="1" applyFont="1" applyBorder="1" applyAlignment="1">
      <alignment horizontal="right" vertical="center"/>
    </xf>
    <xf numFmtId="186" fontId="78" fillId="0" borderId="44" xfId="0" applyNumberFormat="1" applyFont="1" applyBorder="1" applyAlignment="1">
      <alignment horizontal="right" vertical="center"/>
    </xf>
    <xf numFmtId="186" fontId="78" fillId="0" borderId="28" xfId="0" applyNumberFormat="1" applyFont="1" applyBorder="1" applyAlignment="1">
      <alignment horizontal="right" vertical="center"/>
    </xf>
    <xf numFmtId="182" fontId="78" fillId="0" borderId="32" xfId="0" applyNumberFormat="1" applyFont="1" applyBorder="1" applyAlignment="1">
      <alignment horizontal="right" vertical="center"/>
    </xf>
    <xf numFmtId="182" fontId="78" fillId="0" borderId="44" xfId="0" applyNumberFormat="1" applyFont="1" applyBorder="1" applyAlignment="1">
      <alignment horizontal="right" vertical="center"/>
    </xf>
    <xf numFmtId="182" fontId="78" fillId="0" borderId="28" xfId="0" applyNumberFormat="1" applyFont="1" applyBorder="1" applyAlignment="1">
      <alignment horizontal="right" vertical="center"/>
    </xf>
    <xf numFmtId="0" fontId="78" fillId="0" borderId="48" xfId="0" applyFont="1" applyBorder="1" applyAlignment="1">
      <alignment horizontal="distributed" vertical="distributed" indent="2"/>
    </xf>
    <xf numFmtId="0" fontId="78" fillId="0" borderId="47" xfId="0" applyFont="1" applyBorder="1" applyAlignment="1">
      <alignment horizontal="distributed" vertical="distributed" indent="2"/>
    </xf>
    <xf numFmtId="0" fontId="0" fillId="0" borderId="25" xfId="0" applyBorder="1" applyAlignment="1">
      <alignment vertical="center" wrapText="1"/>
    </xf>
    <xf numFmtId="0" fontId="0" fillId="0" borderId="25" xfId="0" applyBorder="1" applyAlignment="1">
      <alignment vertical="center"/>
    </xf>
    <xf numFmtId="0" fontId="28" fillId="0" borderId="32" xfId="0" applyFont="1" applyBorder="1" applyAlignment="1">
      <alignment horizontal="center" vertical="center"/>
    </xf>
    <xf numFmtId="0" fontId="28" fillId="0" borderId="28" xfId="0" applyFont="1" applyBorder="1" applyAlignment="1">
      <alignment horizontal="center" vertical="center"/>
    </xf>
    <xf numFmtId="0" fontId="49" fillId="0" borderId="0" xfId="0" applyFont="1" applyAlignment="1">
      <alignment horizontal="center" vertical="center"/>
    </xf>
    <xf numFmtId="0" fontId="11" fillId="0" borderId="35" xfId="0" applyFont="1" applyBorder="1" applyAlignment="1">
      <alignment horizontal="center" vertical="center"/>
    </xf>
    <xf numFmtId="186" fontId="31" fillId="34" borderId="27" xfId="66" applyNumberFormat="1" applyFont="1" applyFill="1" applyBorder="1" applyAlignment="1">
      <alignment horizontal="right" vertical="center" shrinkToFit="1"/>
    </xf>
    <xf numFmtId="186" fontId="31" fillId="34" borderId="166" xfId="66" applyNumberFormat="1" applyFont="1" applyFill="1" applyBorder="1" applyAlignment="1">
      <alignment horizontal="right" vertical="center" shrinkToFit="1"/>
    </xf>
    <xf numFmtId="0" fontId="11" fillId="0" borderId="103" xfId="0" applyFont="1" applyFill="1" applyBorder="1" applyAlignment="1">
      <alignment horizontal="left" vertical="center"/>
    </xf>
    <xf numFmtId="0" fontId="11" fillId="0" borderId="37" xfId="0" applyFont="1" applyFill="1" applyBorder="1" applyAlignment="1">
      <alignment horizontal="left" vertical="center"/>
    </xf>
    <xf numFmtId="0" fontId="11" fillId="0" borderId="174" xfId="0" applyFont="1" applyBorder="1" applyAlignment="1">
      <alignment horizontal="left" vertical="center"/>
    </xf>
    <xf numFmtId="0" fontId="11" fillId="0" borderId="59" xfId="0" applyFont="1" applyBorder="1" applyAlignment="1">
      <alignment horizontal="left" vertical="center"/>
    </xf>
    <xf numFmtId="0" fontId="0" fillId="33" borderId="0" xfId="0" applyFill="1" applyBorder="1" applyAlignment="1">
      <alignment horizontal="center" vertical="center"/>
    </xf>
    <xf numFmtId="193" fontId="31" fillId="35" borderId="94" xfId="66" applyNumberFormat="1" applyFont="1" applyFill="1" applyBorder="1" applyAlignment="1" applyProtection="1">
      <alignment horizontal="right" vertical="center" shrinkToFit="1"/>
    </xf>
    <xf numFmtId="193" fontId="31" fillId="35" borderId="203"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66" fillId="0" borderId="56" xfId="0" applyFont="1" applyBorder="1" applyAlignment="1">
      <alignment vertical="center" shrinkToFit="1"/>
    </xf>
    <xf numFmtId="0" fontId="66" fillId="0" borderId="0" xfId="0" applyFont="1" applyBorder="1" applyAlignment="1">
      <alignment vertical="center" shrinkToFit="1"/>
    </xf>
    <xf numFmtId="186" fontId="31" fillId="27" borderId="205" xfId="66" applyNumberFormat="1" applyFont="1" applyFill="1" applyBorder="1" applyAlignment="1">
      <alignment horizontal="right" vertical="center" shrinkToFit="1"/>
    </xf>
    <xf numFmtId="186" fontId="31" fillId="27" borderId="75" xfId="66" applyNumberFormat="1" applyFont="1" applyFill="1" applyBorder="1" applyAlignment="1">
      <alignment horizontal="right" vertical="center" shrinkToFit="1"/>
    </xf>
    <xf numFmtId="186" fontId="31" fillId="37" borderId="134" xfId="66" applyNumberFormat="1" applyFont="1" applyFill="1" applyBorder="1" applyAlignment="1" applyProtection="1">
      <alignment horizontal="right" vertical="center" shrinkToFit="1"/>
    </xf>
    <xf numFmtId="186" fontId="31" fillId="37" borderId="183" xfId="66" applyNumberFormat="1" applyFont="1" applyFill="1" applyBorder="1" applyAlignment="1" applyProtection="1">
      <alignment horizontal="right" vertical="center" shrinkToFit="1"/>
    </xf>
    <xf numFmtId="186" fontId="31" fillId="41" borderId="206" xfId="66" applyNumberFormat="1" applyFont="1" applyFill="1" applyBorder="1" applyAlignment="1">
      <alignment horizontal="right" vertical="center" shrinkToFit="1"/>
    </xf>
    <xf numFmtId="186" fontId="31" fillId="41" borderId="207" xfId="66" applyNumberFormat="1" applyFont="1" applyFill="1" applyBorder="1" applyAlignment="1">
      <alignment horizontal="right" vertical="center" shrinkToFit="1"/>
    </xf>
    <xf numFmtId="177" fontId="35" fillId="25" borderId="208" xfId="0" applyNumberFormat="1" applyFont="1" applyFill="1" applyBorder="1" applyAlignment="1">
      <alignment horizontal="center" vertical="center"/>
    </xf>
    <xf numFmtId="177" fontId="35" fillId="25" borderId="126" xfId="0" applyNumberFormat="1" applyFont="1" applyFill="1" applyBorder="1" applyAlignment="1">
      <alignment horizontal="center" vertical="center"/>
    </xf>
    <xf numFmtId="177" fontId="35" fillId="25" borderId="209" xfId="0" applyNumberFormat="1" applyFont="1" applyFill="1" applyBorder="1" applyAlignment="1">
      <alignment horizontal="center" vertical="center"/>
    </xf>
    <xf numFmtId="0" fontId="44" fillId="25" borderId="180" xfId="0" applyFont="1" applyFill="1" applyBorder="1" applyAlignment="1">
      <alignment horizontal="center" vertical="center" shrinkToFit="1"/>
    </xf>
    <xf numFmtId="0" fontId="44" fillId="25" borderId="188" xfId="0" applyFont="1" applyFill="1" applyBorder="1" applyAlignment="1">
      <alignment horizontal="center" vertical="center" shrinkToFit="1"/>
    </xf>
    <xf numFmtId="0" fontId="11" fillId="0" borderId="103" xfId="0" applyFont="1" applyBorder="1" applyAlignment="1">
      <alignment horizontal="left" vertical="center"/>
    </xf>
    <xf numFmtId="0" fontId="11" fillId="0" borderId="37" xfId="0" applyFont="1" applyBorder="1" applyAlignment="1">
      <alignment horizontal="left" vertical="center"/>
    </xf>
    <xf numFmtId="0" fontId="11" fillId="0" borderId="0" xfId="0" applyFont="1" applyFill="1" applyBorder="1" applyAlignment="1">
      <alignment horizontal="left" vertical="center"/>
    </xf>
    <xf numFmtId="0" fontId="11" fillId="0" borderId="195" xfId="0" applyFont="1" applyBorder="1" applyAlignment="1">
      <alignment horizontal="left" vertical="center" shrinkToFit="1"/>
    </xf>
    <xf numFmtId="0" fontId="11" fillId="0" borderId="112" xfId="0" applyFont="1" applyBorder="1" applyAlignment="1">
      <alignment horizontal="left" vertical="center" shrinkToFit="1"/>
    </xf>
    <xf numFmtId="0" fontId="11" fillId="0" borderId="67" xfId="0" applyFont="1" applyBorder="1" applyAlignment="1">
      <alignment horizontal="left" vertical="center"/>
    </xf>
    <xf numFmtId="186" fontId="31" fillId="38" borderId="27" xfId="66" applyNumberFormat="1" applyFont="1" applyFill="1" applyBorder="1" applyAlignment="1">
      <alignment horizontal="right" vertical="center" shrinkToFit="1"/>
    </xf>
    <xf numFmtId="186" fontId="31" fillId="38" borderId="166" xfId="66" applyNumberFormat="1" applyFont="1" applyFill="1" applyBorder="1" applyAlignment="1">
      <alignment horizontal="right" vertical="center" shrinkToFit="1"/>
    </xf>
    <xf numFmtId="0" fontId="11" fillId="0" borderId="119" xfId="0" applyFont="1" applyBorder="1" applyAlignment="1">
      <alignment horizontal="left" vertical="center"/>
    </xf>
    <xf numFmtId="189" fontId="31" fillId="25" borderId="27" xfId="66" applyNumberFormat="1" applyFont="1" applyFill="1" applyBorder="1" applyAlignment="1">
      <alignment horizontal="right" vertical="center" shrinkToFit="1"/>
    </xf>
    <xf numFmtId="189" fontId="31" fillId="25" borderId="166" xfId="66" applyNumberFormat="1" applyFont="1" applyFill="1" applyBorder="1" applyAlignment="1">
      <alignment horizontal="right" vertical="center" shrinkToFit="1"/>
    </xf>
    <xf numFmtId="0" fontId="22" fillId="0" borderId="0" xfId="0" applyFont="1" applyBorder="1" applyAlignment="1">
      <alignment horizontal="center" vertical="center"/>
    </xf>
    <xf numFmtId="0" fontId="31" fillId="25" borderId="94" xfId="0" applyFont="1" applyFill="1" applyBorder="1" applyAlignment="1">
      <alignment horizontal="center" vertical="center" shrinkToFit="1"/>
    </xf>
    <xf numFmtId="0" fontId="31" fillId="25" borderId="203" xfId="0" applyFont="1" applyFill="1" applyBorder="1" applyAlignment="1">
      <alignment horizontal="center" vertical="center" shrinkToFit="1"/>
    </xf>
    <xf numFmtId="0" fontId="29" fillId="0" borderId="204" xfId="0" applyFont="1" applyBorder="1" applyAlignment="1">
      <alignment horizontal="center" vertical="top"/>
    </xf>
    <xf numFmtId="0" fontId="29" fillId="0" borderId="132" xfId="0" applyFont="1" applyBorder="1" applyAlignment="1">
      <alignment horizontal="center" vertical="top"/>
    </xf>
    <xf numFmtId="0" fontId="28" fillId="25" borderId="35" xfId="0" applyFont="1" applyFill="1" applyBorder="1" applyAlignment="1">
      <alignment horizontal="center" vertical="center" shrinkToFit="1"/>
    </xf>
    <xf numFmtId="0" fontId="44" fillId="0" borderId="44" xfId="0" applyFont="1" applyFill="1" applyBorder="1" applyAlignment="1">
      <alignment horizontal="left" vertical="center"/>
    </xf>
    <xf numFmtId="0" fontId="2" fillId="27" borderId="202" xfId="0" applyNumberFormat="1" applyFont="1" applyFill="1" applyBorder="1" applyAlignment="1" applyProtection="1">
      <alignment horizontal="left" vertical="center"/>
      <protection locked="0"/>
    </xf>
    <xf numFmtId="0" fontId="2" fillId="27" borderId="44" xfId="0" applyNumberFormat="1" applyFont="1" applyFill="1" applyBorder="1" applyAlignment="1" applyProtection="1">
      <alignment horizontal="left" vertical="center"/>
      <protection locked="0"/>
    </xf>
    <xf numFmtId="0" fontId="2" fillId="32" borderId="60" xfId="0" applyFont="1" applyFill="1" applyBorder="1" applyAlignment="1">
      <alignment horizontal="left" vertical="center" wrapText="1"/>
    </xf>
    <xf numFmtId="0" fontId="2" fillId="32" borderId="121" xfId="0" applyFont="1" applyFill="1" applyBorder="1" applyAlignment="1">
      <alignment horizontal="left" vertical="center" wrapText="1"/>
    </xf>
    <xf numFmtId="0" fontId="11" fillId="0" borderId="29" xfId="0" applyFont="1" applyBorder="1" applyAlignment="1">
      <alignment vertical="center" wrapText="1"/>
    </xf>
    <xf numFmtId="0" fontId="11" fillId="0" borderId="29" xfId="0" applyFont="1" applyBorder="1" applyAlignment="1">
      <alignment vertical="center"/>
    </xf>
    <xf numFmtId="0" fontId="5" fillId="0" borderId="44" xfId="0" applyFont="1" applyFill="1" applyBorder="1" applyAlignment="1">
      <alignment horizontal="center" wrapText="1" shrinkToFit="1"/>
    </xf>
    <xf numFmtId="0" fontId="5" fillId="0" borderId="33" xfId="0" applyFont="1" applyFill="1" applyBorder="1" applyAlignment="1">
      <alignment horizontal="center" wrapText="1" shrinkToFit="1"/>
    </xf>
    <xf numFmtId="0" fontId="44" fillId="0" borderId="44" xfId="0" applyFont="1" applyFill="1" applyBorder="1" applyAlignment="1" applyProtection="1">
      <alignment horizontal="left" vertical="center"/>
      <protection locked="0"/>
    </xf>
    <xf numFmtId="0" fontId="44" fillId="0" borderId="0" xfId="0" applyFont="1" applyFill="1" applyBorder="1" applyAlignment="1" applyProtection="1">
      <alignment horizontal="left" vertical="center"/>
      <protection locked="0"/>
    </xf>
    <xf numFmtId="0" fontId="12" fillId="28" borderId="44" xfId="0" applyFont="1" applyFill="1" applyBorder="1" applyAlignment="1" applyProtection="1">
      <alignment horizontal="center" vertical="center" wrapText="1"/>
      <protection locked="0"/>
    </xf>
    <xf numFmtId="0" fontId="12" fillId="28" borderId="33" xfId="0" applyFont="1" applyFill="1" applyBorder="1" applyAlignment="1" applyProtection="1">
      <alignment horizontal="center" vertical="center" wrapText="1"/>
      <protection locked="0"/>
    </xf>
    <xf numFmtId="0" fontId="44" fillId="27" borderId="202" xfId="0" applyFont="1" applyFill="1" applyBorder="1" applyAlignment="1">
      <alignment horizontal="left" vertical="center" wrapText="1"/>
    </xf>
    <xf numFmtId="0" fontId="44" fillId="27" borderId="28" xfId="0" applyFont="1" applyFill="1" applyBorder="1" applyAlignment="1">
      <alignment horizontal="left" vertical="center" wrapText="1"/>
    </xf>
    <xf numFmtId="186" fontId="31" fillId="27" borderId="27" xfId="66" applyNumberFormat="1" applyFont="1" applyFill="1" applyBorder="1" applyAlignment="1" applyProtection="1">
      <alignment horizontal="right" vertical="center" shrinkToFit="1"/>
    </xf>
    <xf numFmtId="186" fontId="31" fillId="27" borderId="166" xfId="66" applyNumberFormat="1" applyFont="1" applyFill="1" applyBorder="1" applyAlignment="1" applyProtection="1">
      <alignment horizontal="right" vertical="center" shrinkToFit="1"/>
    </xf>
    <xf numFmtId="186" fontId="31" fillId="25" borderId="27" xfId="66" applyNumberFormat="1" applyFont="1" applyFill="1" applyBorder="1" applyAlignment="1">
      <alignment horizontal="right" vertical="center" shrinkToFit="1"/>
    </xf>
    <xf numFmtId="186" fontId="31" fillId="25" borderId="166" xfId="66" applyNumberFormat="1" applyFont="1" applyFill="1" applyBorder="1" applyAlignment="1">
      <alignment horizontal="right" vertical="center" shrinkToFit="1"/>
    </xf>
    <xf numFmtId="49" fontId="35" fillId="27" borderId="199" xfId="0" applyNumberFormat="1" applyFont="1" applyFill="1" applyBorder="1" applyAlignment="1" applyProtection="1">
      <alignment horizontal="center" vertical="center" wrapText="1"/>
      <protection locked="0"/>
    </xf>
    <xf numFmtId="49" fontId="35" fillId="27" borderId="200" xfId="0" applyNumberFormat="1" applyFont="1" applyFill="1" applyBorder="1" applyAlignment="1" applyProtection="1">
      <alignment horizontal="center" vertical="center" wrapText="1"/>
      <protection locked="0"/>
    </xf>
    <xf numFmtId="0" fontId="2" fillId="0" borderId="201" xfId="0" applyNumberFormat="1" applyFont="1" applyFill="1" applyBorder="1" applyAlignment="1">
      <alignment horizontal="left" vertical="center"/>
    </xf>
    <xf numFmtId="0" fontId="2" fillId="0" borderId="73" xfId="0" applyNumberFormat="1" applyFont="1" applyFill="1" applyBorder="1" applyAlignment="1">
      <alignment horizontal="left" vertical="center"/>
    </xf>
    <xf numFmtId="0" fontId="2" fillId="0" borderId="74" xfId="0" applyNumberFormat="1" applyFont="1" applyFill="1" applyBorder="1" applyAlignment="1">
      <alignment horizontal="left" vertical="center"/>
    </xf>
    <xf numFmtId="0" fontId="44" fillId="27" borderId="202" xfId="0" applyFont="1" applyFill="1" applyBorder="1" applyAlignment="1" applyProtection="1">
      <alignment vertical="center" wrapText="1"/>
      <protection locked="0"/>
    </xf>
    <xf numFmtId="0" fontId="44" fillId="27" borderId="28" xfId="0" applyFont="1" applyFill="1" applyBorder="1" applyAlignment="1" applyProtection="1">
      <alignment vertical="center" wrapText="1"/>
      <protection locked="0"/>
    </xf>
    <xf numFmtId="0" fontId="34" fillId="28" borderId="44" xfId="0" applyFont="1" applyFill="1" applyBorder="1" applyAlignment="1" applyProtection="1">
      <alignment horizontal="center" vertical="center" wrapText="1"/>
      <protection locked="0"/>
    </xf>
    <xf numFmtId="0" fontId="34" fillId="28" borderId="33" xfId="0" applyFont="1" applyFill="1" applyBorder="1" applyAlignment="1" applyProtection="1">
      <alignment horizontal="center" vertical="center" wrapText="1"/>
      <protection locked="0"/>
    </xf>
    <xf numFmtId="0" fontId="28" fillId="27" borderId="202" xfId="0" applyNumberFormat="1" applyFont="1" applyFill="1" applyBorder="1" applyAlignment="1" applyProtection="1">
      <alignment horizontal="left" vertical="center" wrapText="1"/>
      <protection locked="0"/>
    </xf>
    <xf numFmtId="0" fontId="28" fillId="27" borderId="44" xfId="0" applyNumberFormat="1" applyFont="1" applyFill="1" applyBorder="1" applyAlignment="1">
      <alignment horizontal="left" vertical="center"/>
    </xf>
    <xf numFmtId="0" fontId="28" fillId="27" borderId="33" xfId="0" applyNumberFormat="1" applyFont="1" applyFill="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78" fillId="0" borderId="45" xfId="0" applyFont="1" applyBorder="1" applyAlignment="1">
      <alignment horizontal="center" vertical="center"/>
    </xf>
    <xf numFmtId="0" fontId="78" fillId="0" borderId="45" xfId="0" applyFont="1" applyBorder="1" applyAlignment="1">
      <alignment horizontal="distributed" vertical="center" indent="2"/>
    </xf>
    <xf numFmtId="0" fontId="0" fillId="0" borderId="25" xfId="0" applyBorder="1" applyAlignment="1">
      <alignment horizontal="center" vertical="center" wrapText="1"/>
    </xf>
    <xf numFmtId="0" fontId="0" fillId="0" borderId="25" xfId="0" applyBorder="1" applyAlignment="1">
      <alignment horizontal="center" vertical="center"/>
    </xf>
    <xf numFmtId="0" fontId="50" fillId="0" borderId="44" xfId="0" applyFont="1" applyBorder="1" applyAlignment="1">
      <alignment horizontal="center" vertical="center" justifyLastLine="1"/>
    </xf>
    <xf numFmtId="0" fontId="73" fillId="31" borderId="0" xfId="0" applyFont="1" applyFill="1" applyAlignment="1" applyProtection="1">
      <alignment vertical="top" wrapText="1"/>
    </xf>
    <xf numFmtId="0" fontId="46" fillId="26" borderId="156" xfId="0" applyFont="1" applyFill="1" applyBorder="1" applyAlignment="1" applyProtection="1">
      <alignment horizontal="center" vertical="center"/>
      <protection locked="0"/>
    </xf>
    <xf numFmtId="0" fontId="46" fillId="26" borderId="210" xfId="0" applyFont="1" applyFill="1" applyBorder="1" applyAlignment="1" applyProtection="1">
      <alignment horizontal="center" vertical="center"/>
      <protection locked="0"/>
    </xf>
    <xf numFmtId="0" fontId="46" fillId="26" borderId="211" xfId="0" applyFont="1" applyFill="1" applyBorder="1" applyAlignment="1" applyProtection="1">
      <alignment horizontal="center" vertical="center"/>
      <protection locked="0"/>
    </xf>
    <xf numFmtId="0" fontId="82" fillId="0" borderId="0" xfId="0" applyFont="1" applyBorder="1">
      <alignment vertical="center"/>
    </xf>
    <xf numFmtId="0" fontId="83" fillId="0" borderId="0" xfId="0" applyFont="1" applyBorder="1" applyAlignment="1">
      <alignment vertical="center"/>
    </xf>
    <xf numFmtId="0" fontId="83" fillId="0" borderId="0" xfId="0" applyFont="1" applyBorder="1" applyAlignment="1">
      <alignment horizontal="distributed" vertical="center"/>
    </xf>
    <xf numFmtId="0" fontId="81" fillId="0" borderId="0" xfId="0" applyFont="1" applyBorder="1" applyAlignment="1">
      <alignment vertical="center"/>
    </xf>
    <xf numFmtId="49" fontId="83" fillId="0" borderId="16" xfId="0" applyNumberFormat="1" applyFont="1" applyBorder="1" applyAlignment="1">
      <alignment vertical="center"/>
    </xf>
    <xf numFmtId="0" fontId="83" fillId="0" borderId="0" xfId="0" applyFont="1" applyBorder="1" applyAlignment="1">
      <alignment horizontal="left" vertical="center"/>
    </xf>
    <xf numFmtId="0" fontId="83" fillId="0" borderId="80" xfId="0" applyFont="1" applyBorder="1" applyAlignment="1">
      <alignment vertical="center"/>
    </xf>
    <xf numFmtId="0" fontId="83" fillId="0" borderId="16" xfId="0" applyFont="1" applyBorder="1" applyAlignment="1">
      <alignment vertical="center"/>
    </xf>
    <xf numFmtId="0" fontId="83" fillId="0" borderId="0" xfId="0" applyFont="1" applyBorder="1" applyAlignment="1">
      <alignment horizontal="distributed" vertical="center"/>
    </xf>
    <xf numFmtId="0" fontId="133" fillId="0" borderId="0" xfId="0" applyFont="1" applyBorder="1" applyAlignment="1">
      <alignment vertical="center"/>
    </xf>
    <xf numFmtId="0" fontId="84" fillId="0" borderId="0" xfId="0" applyFont="1" applyBorder="1" applyAlignment="1">
      <alignment vertical="center"/>
    </xf>
    <xf numFmtId="0" fontId="84" fillId="0" borderId="69" xfId="0" applyFont="1" applyFill="1" applyBorder="1" applyAlignment="1">
      <alignment horizontal="center" vertical="center" wrapText="1"/>
    </xf>
    <xf numFmtId="0" fontId="84" fillId="0" borderId="70" xfId="0" applyFont="1" applyFill="1" applyBorder="1" applyAlignment="1">
      <alignment horizontal="center" vertical="center" wrapText="1"/>
    </xf>
    <xf numFmtId="0" fontId="84" fillId="0" borderId="71" xfId="0" applyFont="1" applyFill="1" applyBorder="1" applyAlignment="1">
      <alignment horizontal="center" vertical="center" wrapText="1"/>
    </xf>
    <xf numFmtId="0" fontId="82" fillId="0" borderId="136" xfId="0" applyFont="1" applyFill="1" applyBorder="1" applyAlignment="1">
      <alignment horizontal="center" vertical="center" wrapText="1"/>
    </xf>
    <xf numFmtId="0" fontId="82" fillId="0" borderId="137" xfId="0" applyFont="1" applyFill="1" applyBorder="1" applyAlignment="1">
      <alignment horizontal="center" vertical="center" wrapText="1"/>
    </xf>
    <xf numFmtId="0" fontId="82" fillId="0" borderId="140" xfId="0" applyFont="1" applyFill="1" applyBorder="1" applyAlignment="1">
      <alignment horizontal="center" vertical="center" wrapText="1"/>
    </xf>
    <xf numFmtId="0" fontId="84" fillId="0" borderId="136" xfId="0" applyFont="1" applyFill="1" applyBorder="1" applyAlignment="1">
      <alignment vertical="center" wrapText="1"/>
    </xf>
    <xf numFmtId="0" fontId="84" fillId="0" borderId="137" xfId="0" applyFont="1" applyFill="1" applyBorder="1" applyAlignment="1">
      <alignment vertical="center" wrapText="1"/>
    </xf>
    <xf numFmtId="0" fontId="82" fillId="0" borderId="137" xfId="0" applyFont="1" applyFill="1" applyBorder="1">
      <alignment vertical="center"/>
    </xf>
    <xf numFmtId="0" fontId="82" fillId="0" borderId="16" xfId="0" applyFont="1" applyFill="1" applyBorder="1" applyAlignment="1">
      <alignment horizontal="center" vertical="center" wrapText="1"/>
    </xf>
    <xf numFmtId="0" fontId="82" fillId="0" borderId="0" xfId="0" applyFont="1" applyFill="1" applyBorder="1" applyAlignment="1">
      <alignment horizontal="center" vertical="center" wrapText="1"/>
    </xf>
    <xf numFmtId="0" fontId="82" fillId="0" borderId="80" xfId="0" applyFont="1" applyFill="1" applyBorder="1" applyAlignment="1">
      <alignment horizontal="center" vertical="center" wrapText="1"/>
    </xf>
    <xf numFmtId="0" fontId="82" fillId="0" borderId="0" xfId="0" applyFont="1" applyBorder="1" applyAlignment="1">
      <alignment horizontal="center" vertical="center"/>
    </xf>
    <xf numFmtId="0" fontId="82" fillId="0" borderId="17" xfId="0" applyFont="1" applyFill="1" applyBorder="1" applyAlignment="1">
      <alignment horizontal="center" vertical="center" wrapText="1"/>
    </xf>
    <xf numFmtId="0" fontId="82" fillId="0" borderId="35" xfId="0" applyFont="1" applyFill="1" applyBorder="1" applyAlignment="1">
      <alignment horizontal="center" vertical="center" wrapText="1"/>
    </xf>
    <xf numFmtId="0" fontId="82" fillId="0" borderId="83" xfId="0" applyFont="1" applyFill="1" applyBorder="1" applyAlignment="1">
      <alignment horizontal="center" vertical="center" wrapText="1"/>
    </xf>
    <xf numFmtId="0" fontId="82" fillId="0" borderId="0" xfId="0" applyFont="1" applyBorder="1" applyAlignment="1">
      <alignment vertical="center"/>
    </xf>
    <xf numFmtId="0" fontId="82" fillId="0" borderId="13" xfId="0" applyFont="1" applyFill="1" applyBorder="1" applyAlignment="1">
      <alignment horizontal="center" vertical="center" wrapText="1"/>
    </xf>
    <xf numFmtId="0" fontId="82" fillId="0" borderId="25" xfId="0" applyFont="1" applyFill="1" applyBorder="1" applyAlignment="1">
      <alignment horizontal="center" vertical="center"/>
    </xf>
    <xf numFmtId="0" fontId="82" fillId="0" borderId="92" xfId="0" applyFont="1" applyFill="1" applyBorder="1" applyAlignment="1">
      <alignment horizontal="center" vertical="center"/>
    </xf>
    <xf numFmtId="0" fontId="82" fillId="0" borderId="16" xfId="0" applyFont="1" applyFill="1" applyBorder="1" applyAlignment="1">
      <alignment horizontal="center" vertical="center"/>
    </xf>
    <xf numFmtId="0" fontId="82" fillId="0" borderId="0" xfId="0" applyFont="1" applyFill="1" applyBorder="1" applyAlignment="1">
      <alignment horizontal="center" vertical="center"/>
    </xf>
    <xf numFmtId="0" fontId="82" fillId="0" borderId="80" xfId="0" applyFont="1" applyFill="1" applyBorder="1" applyAlignment="1">
      <alignment horizontal="center" vertical="center"/>
    </xf>
    <xf numFmtId="0" fontId="82" fillId="0" borderId="17" xfId="0" applyFont="1" applyFill="1" applyBorder="1" applyAlignment="1">
      <alignment horizontal="center" vertical="center"/>
    </xf>
    <xf numFmtId="0" fontId="82" fillId="0" borderId="35" xfId="0" applyFont="1" applyFill="1" applyBorder="1" applyAlignment="1">
      <alignment horizontal="center" vertical="center"/>
    </xf>
    <xf numFmtId="0" fontId="82" fillId="0" borderId="83" xfId="0" applyFont="1" applyFill="1" applyBorder="1" applyAlignment="1">
      <alignment horizontal="center" vertical="center"/>
    </xf>
    <xf numFmtId="0" fontId="134" fillId="0" borderId="45" xfId="0" applyFont="1" applyFill="1" applyBorder="1" applyAlignment="1">
      <alignment horizontal="center" vertical="center" wrapText="1"/>
    </xf>
    <xf numFmtId="0" fontId="134" fillId="0" borderId="45" xfId="0" applyFont="1" applyFill="1" applyBorder="1" applyAlignment="1">
      <alignment horizontal="center" vertical="center"/>
    </xf>
    <xf numFmtId="0" fontId="134" fillId="0" borderId="32" xfId="0" applyFont="1" applyFill="1" applyBorder="1" applyAlignment="1">
      <alignment horizontal="center" vertical="center"/>
    </xf>
    <xf numFmtId="0" fontId="136" fillId="0" borderId="0" xfId="0" applyFont="1" applyFill="1" applyBorder="1" applyAlignment="1">
      <alignment horizontal="center" vertical="center"/>
    </xf>
    <xf numFmtId="0" fontId="136" fillId="0" borderId="0" xfId="0" applyFont="1" applyFill="1" applyBorder="1" applyAlignment="1">
      <alignment horizontal="left" vertical="center"/>
    </xf>
    <xf numFmtId="0" fontId="82" fillId="0" borderId="0" xfId="0" applyFont="1" applyBorder="1" applyAlignment="1">
      <alignment horizontal="center" vertical="center" wrapText="1"/>
    </xf>
    <xf numFmtId="0" fontId="82" fillId="0" borderId="0" xfId="0" applyFont="1" applyBorder="1" applyAlignment="1">
      <alignment horizontal="center" vertical="center"/>
    </xf>
    <xf numFmtId="0" fontId="82" fillId="0" borderId="0" xfId="0" applyFont="1" applyBorder="1" applyAlignment="1">
      <alignment vertical="top"/>
    </xf>
    <xf numFmtId="0" fontId="82" fillId="0" borderId="0" xfId="0" applyFont="1" applyBorder="1" applyAlignment="1">
      <alignment vertical="center"/>
    </xf>
    <xf numFmtId="0" fontId="137" fillId="0" borderId="0" xfId="0" applyFont="1" applyBorder="1" applyAlignment="1">
      <alignment horizontal="right" vertical="center"/>
    </xf>
    <xf numFmtId="0" fontId="82" fillId="0" borderId="0" xfId="0" applyFont="1" applyBorder="1" applyAlignment="1">
      <alignment horizontal="left" vertical="center"/>
    </xf>
    <xf numFmtId="0" fontId="82" fillId="0" borderId="144" xfId="0" applyFont="1" applyBorder="1" applyAlignment="1">
      <alignment horizontal="left" vertical="center" wrapText="1"/>
    </xf>
    <xf numFmtId="0" fontId="82" fillId="0" borderId="141" xfId="0" applyFont="1" applyBorder="1" applyAlignment="1">
      <alignment horizontal="left" vertical="center" wrapText="1"/>
    </xf>
    <xf numFmtId="0" fontId="82" fillId="0" borderId="142" xfId="0" applyFont="1" applyBorder="1" applyAlignment="1">
      <alignment horizontal="left" vertical="center" wrapText="1"/>
    </xf>
    <xf numFmtId="0" fontId="82" fillId="0" borderId="145" xfId="0" applyFont="1" applyBorder="1" applyAlignment="1">
      <alignment horizontal="left" vertical="center" wrapText="1"/>
    </xf>
    <xf numFmtId="0" fontId="82" fillId="0" borderId="0" xfId="0" applyFont="1" applyBorder="1" applyAlignment="1">
      <alignment horizontal="left" vertical="center" wrapText="1"/>
    </xf>
    <xf numFmtId="0" fontId="82" fillId="0" borderId="143" xfId="0" applyFont="1" applyBorder="1" applyAlignment="1">
      <alignment horizontal="left" vertical="center" wrapText="1"/>
    </xf>
    <xf numFmtId="0" fontId="84" fillId="0" borderId="0" xfId="0" applyFont="1" applyBorder="1">
      <alignment vertical="center"/>
    </xf>
    <xf numFmtId="0" fontId="85" fillId="0" borderId="145" xfId="0" applyFont="1" applyBorder="1" applyAlignment="1">
      <alignment horizontal="left" vertical="center"/>
    </xf>
    <xf numFmtId="0" fontId="85" fillId="0" borderId="0" xfId="0" applyFont="1" applyBorder="1" applyAlignment="1">
      <alignment horizontal="left" vertical="center"/>
    </xf>
    <xf numFmtId="0" fontId="86" fillId="0" borderId="0" xfId="0" applyFont="1" applyBorder="1" applyAlignment="1">
      <alignment horizontal="left" vertical="center" wrapText="1"/>
    </xf>
    <xf numFmtId="0" fontId="86" fillId="0" borderId="143" xfId="0" applyFont="1" applyBorder="1" applyAlignment="1">
      <alignment horizontal="left" vertical="center" wrapText="1"/>
    </xf>
    <xf numFmtId="0" fontId="86" fillId="0" borderId="0" xfId="0" applyFont="1" applyBorder="1" applyAlignment="1">
      <alignment vertical="top" wrapText="1"/>
    </xf>
    <xf numFmtId="0" fontId="86" fillId="0" borderId="135" xfId="0" applyFont="1" applyBorder="1" applyAlignment="1">
      <alignment vertical="top" wrapText="1"/>
    </xf>
    <xf numFmtId="0" fontId="86" fillId="0" borderId="0" xfId="0" applyFont="1" applyBorder="1" applyAlignment="1">
      <alignment horizontal="center" vertical="top" wrapText="1"/>
    </xf>
    <xf numFmtId="0" fontId="86" fillId="0" borderId="143" xfId="0" applyFont="1" applyBorder="1" applyAlignment="1">
      <alignment horizontal="center" vertical="top" wrapText="1"/>
    </xf>
    <xf numFmtId="0" fontId="82" fillId="0" borderId="212" xfId="0" applyFont="1" applyBorder="1" applyAlignment="1">
      <alignment horizontal="left" vertical="center" wrapText="1"/>
    </xf>
    <xf numFmtId="0" fontId="82" fillId="0" borderId="213" xfId="0" applyFont="1" applyBorder="1" applyAlignment="1">
      <alignment horizontal="left" vertical="center" wrapText="1"/>
    </xf>
    <xf numFmtId="0" fontId="82" fillId="0" borderId="214" xfId="0" applyFont="1" applyBorder="1" applyAlignment="1">
      <alignment horizontal="left" vertical="center" wrapText="1"/>
    </xf>
    <xf numFmtId="0" fontId="82" fillId="0" borderId="144" xfId="0" applyFont="1" applyBorder="1" applyAlignment="1">
      <alignment horizontal="center" vertical="center"/>
    </xf>
    <xf numFmtId="0" fontId="87" fillId="0" borderId="0" xfId="0" applyFont="1" applyBorder="1" applyAlignment="1">
      <alignment vertical="center"/>
    </xf>
    <xf numFmtId="0" fontId="87" fillId="0" borderId="0" xfId="0" applyFont="1" applyBorder="1" applyAlignment="1">
      <alignment horizontal="center" vertical="center"/>
    </xf>
    <xf numFmtId="0" fontId="82" fillId="0" borderId="141" xfId="0" applyFont="1" applyBorder="1" applyAlignment="1">
      <alignment vertical="center"/>
    </xf>
    <xf numFmtId="0" fontId="82" fillId="0" borderId="13" xfId="0" applyFont="1" applyFill="1" applyBorder="1" applyAlignment="1">
      <alignment horizontal="distributed" vertical="center" wrapText="1"/>
    </xf>
    <xf numFmtId="0" fontId="82" fillId="0" borderId="25" xfId="0" applyFont="1" applyFill="1" applyBorder="1" applyAlignment="1">
      <alignment horizontal="distributed" vertical="center"/>
    </xf>
    <xf numFmtId="0" fontId="82" fillId="0" borderId="92" xfId="0" applyFont="1" applyFill="1" applyBorder="1" applyAlignment="1">
      <alignment horizontal="distributed" vertical="center"/>
    </xf>
    <xf numFmtId="0" fontId="82" fillId="0" borderId="32" xfId="0" applyFont="1" applyFill="1" applyBorder="1" applyAlignment="1">
      <alignment horizontal="center" vertical="center" shrinkToFit="1"/>
    </xf>
    <xf numFmtId="0" fontId="82" fillId="0" borderId="44" xfId="0" applyFont="1" applyFill="1" applyBorder="1" applyAlignment="1">
      <alignment horizontal="center" vertical="center" shrinkToFit="1"/>
    </xf>
    <xf numFmtId="0" fontId="82" fillId="0" borderId="28" xfId="0" applyFont="1" applyFill="1" applyBorder="1" applyAlignment="1">
      <alignment horizontal="center" vertical="center" shrinkToFit="1"/>
    </xf>
    <xf numFmtId="0" fontId="82" fillId="0" borderId="32" xfId="0" applyFont="1" applyFill="1" applyBorder="1" applyAlignment="1">
      <alignment horizontal="center" vertical="center"/>
    </xf>
    <xf numFmtId="0" fontId="82" fillId="0" borderId="44" xfId="0" applyFont="1" applyFill="1" applyBorder="1" applyAlignment="1">
      <alignment horizontal="center" vertical="center"/>
    </xf>
    <xf numFmtId="0" fontId="82" fillId="0" borderId="28" xfId="0" applyFont="1" applyFill="1" applyBorder="1" applyAlignment="1">
      <alignment horizontal="center" vertical="center"/>
    </xf>
    <xf numFmtId="0" fontId="82" fillId="0" borderId="16" xfId="0" applyFont="1" applyFill="1" applyBorder="1" applyAlignment="1">
      <alignment horizontal="distributed" vertical="center"/>
    </xf>
    <xf numFmtId="0" fontId="82" fillId="0" borderId="0" xfId="0" applyFont="1" applyFill="1" applyBorder="1" applyAlignment="1">
      <alignment horizontal="distributed" vertical="center"/>
    </xf>
    <xf numFmtId="0" fontId="82" fillId="0" borderId="80" xfId="0" applyFont="1" applyFill="1" applyBorder="1" applyAlignment="1">
      <alignment horizontal="distributed" vertical="center"/>
    </xf>
    <xf numFmtId="0" fontId="82" fillId="0" borderId="13" xfId="0" applyFont="1" applyFill="1" applyBorder="1" applyAlignment="1">
      <alignment horizontal="center" vertical="center"/>
    </xf>
    <xf numFmtId="0" fontId="82" fillId="0" borderId="0" xfId="0" applyFont="1" applyFill="1" applyBorder="1">
      <alignment vertical="center"/>
    </xf>
    <xf numFmtId="0" fontId="82" fillId="0" borderId="80" xfId="0" applyFont="1" applyFill="1" applyBorder="1">
      <alignment vertical="center"/>
    </xf>
    <xf numFmtId="0" fontId="87" fillId="0" borderId="0" xfId="0" applyFont="1" applyFill="1" applyBorder="1">
      <alignment vertical="center"/>
    </xf>
    <xf numFmtId="0" fontId="82" fillId="0" borderId="17" xfId="0" applyFont="1" applyFill="1" applyBorder="1" applyAlignment="1">
      <alignment horizontal="distributed" vertical="center"/>
    </xf>
    <xf numFmtId="0" fontId="82" fillId="0" borderId="35" xfId="0" applyFont="1" applyFill="1" applyBorder="1" applyAlignment="1">
      <alignment horizontal="distributed" vertical="center"/>
    </xf>
    <xf numFmtId="0" fontId="82" fillId="0" borderId="83" xfId="0" applyFont="1" applyFill="1" applyBorder="1" applyAlignment="1">
      <alignment horizontal="distributed" vertical="center"/>
    </xf>
    <xf numFmtId="0" fontId="82" fillId="0" borderId="35" xfId="0" applyFont="1" applyFill="1" applyBorder="1">
      <alignment vertical="center"/>
    </xf>
    <xf numFmtId="0" fontId="82" fillId="0" borderId="83" xfId="0" applyFont="1" applyFill="1" applyBorder="1">
      <alignment vertical="center"/>
    </xf>
    <xf numFmtId="49" fontId="82" fillId="0" borderId="0" xfId="0" applyNumberFormat="1" applyFont="1" applyBorder="1">
      <alignment vertical="center"/>
    </xf>
    <xf numFmtId="49" fontId="88" fillId="0" borderId="0" xfId="0" applyNumberFormat="1" applyFont="1" applyBorder="1">
      <alignment vertical="center"/>
    </xf>
    <xf numFmtId="49" fontId="84" fillId="0" borderId="0" xfId="0" applyNumberFormat="1" applyFont="1" applyBorder="1">
      <alignment vertical="center"/>
    </xf>
    <xf numFmtId="0" fontId="84" fillId="0" borderId="0" xfId="0" applyFont="1" applyBorder="1" applyAlignment="1">
      <alignment vertical="top" wrapText="1"/>
    </xf>
    <xf numFmtId="0" fontId="84" fillId="0" borderId="0" xfId="0" applyFont="1" applyBorder="1" applyAlignment="1">
      <alignment horizontal="left" vertical="center"/>
    </xf>
    <xf numFmtId="49" fontId="84" fillId="0" borderId="0" xfId="0" applyNumberFormat="1" applyFont="1" applyBorder="1" applyAlignment="1">
      <alignment horizontal="left" vertical="center"/>
    </xf>
    <xf numFmtId="0" fontId="84" fillId="0" borderId="0" xfId="0" applyFont="1" applyBorder="1" applyAlignment="1">
      <alignment horizontal="justify" vertical="top" wrapText="1"/>
    </xf>
    <xf numFmtId="0" fontId="84" fillId="0" borderId="0" xfId="0" applyFont="1" applyBorder="1" applyAlignment="1">
      <alignment vertical="center" wrapText="1"/>
    </xf>
    <xf numFmtId="49" fontId="84" fillId="0" borderId="0" xfId="0" applyNumberFormat="1" applyFont="1" applyBorder="1" applyAlignment="1">
      <alignment horizontal="justify" vertical="center"/>
    </xf>
    <xf numFmtId="0" fontId="84" fillId="0" borderId="0" xfId="0" applyFont="1" applyBorder="1" applyAlignment="1">
      <alignment horizontal="justify" vertical="center"/>
    </xf>
    <xf numFmtId="0" fontId="84" fillId="0" borderId="0" xfId="0" applyFont="1" applyBorder="1" applyAlignment="1">
      <alignment horizontal="left" vertical="center"/>
    </xf>
    <xf numFmtId="0" fontId="84" fillId="0" borderId="0" xfId="0" applyFont="1" applyFill="1" applyBorder="1" applyAlignment="1">
      <alignment horizontal="justify" vertical="top" wrapText="1"/>
    </xf>
    <xf numFmtId="0" fontId="84" fillId="0" borderId="0" xfId="0" applyFont="1" applyBorder="1" applyAlignment="1">
      <alignment horizontal="justify" vertical="top" wrapText="1"/>
    </xf>
    <xf numFmtId="49" fontId="84" fillId="0" borderId="0" xfId="0" applyNumberFormat="1" applyFont="1" applyBorder="1" applyAlignment="1">
      <alignment horizontal="left" vertical="top"/>
    </xf>
    <xf numFmtId="0" fontId="138" fillId="0" borderId="0" xfId="0" applyFont="1" applyBorder="1" applyAlignment="1">
      <alignment horizontal="left" vertical="top" wrapText="1"/>
    </xf>
    <xf numFmtId="49" fontId="139" fillId="0" borderId="0" xfId="0" applyNumberFormat="1" applyFont="1" applyBorder="1" applyAlignment="1">
      <alignment horizontal="left" vertical="center"/>
    </xf>
    <xf numFmtId="0" fontId="84" fillId="0" borderId="0" xfId="0" applyFont="1" applyBorder="1" applyAlignment="1">
      <alignment horizontal="justify" vertical="center"/>
    </xf>
    <xf numFmtId="0" fontId="84" fillId="0" borderId="0" xfId="0" applyFont="1" applyBorder="1" applyAlignment="1">
      <alignment horizontal="justify" vertical="center" wrapText="1"/>
    </xf>
    <xf numFmtId="0" fontId="84" fillId="0" borderId="0" xfId="0" applyFont="1" applyBorder="1" applyAlignment="1">
      <alignment horizontal="left" vertical="center" wrapText="1"/>
    </xf>
    <xf numFmtId="0" fontId="84" fillId="0" borderId="0" xfId="0" applyFont="1" applyBorder="1" applyAlignment="1">
      <alignment horizontal="left" vertical="center" wrapText="1"/>
    </xf>
    <xf numFmtId="0" fontId="84" fillId="0" borderId="0" xfId="0" applyFont="1" applyBorder="1" applyAlignment="1">
      <alignment horizontal="justify" vertical="center" wrapText="1"/>
    </xf>
    <xf numFmtId="49" fontId="84" fillId="0" borderId="0" xfId="0" applyNumberFormat="1" applyFont="1" applyBorder="1" applyAlignment="1">
      <alignment horizontal="justify" vertical="top" wrapText="1"/>
    </xf>
    <xf numFmtId="49" fontId="84" fillId="0" borderId="0" xfId="0" applyNumberFormat="1" applyFont="1" applyBorder="1" applyAlignment="1">
      <alignment horizontal="justify" vertical="center" wrapText="1"/>
    </xf>
    <xf numFmtId="49" fontId="84" fillId="0" borderId="0" xfId="0" applyNumberFormat="1" applyFont="1" applyBorder="1" applyAlignment="1">
      <alignment horizontal="justify" vertical="center" wrapText="1"/>
    </xf>
    <xf numFmtId="49" fontId="139" fillId="0" borderId="0" xfId="0" applyNumberFormat="1" applyFont="1">
      <alignment vertical="center"/>
    </xf>
    <xf numFmtId="49" fontId="84" fillId="0" borderId="0" xfId="0" applyNumberFormat="1" applyFont="1" applyFill="1" applyBorder="1" applyAlignment="1">
      <alignment horizontal="justify" vertical="top" wrapText="1"/>
    </xf>
    <xf numFmtId="0" fontId="84" fillId="0" borderId="0" xfId="0" applyFont="1" applyAlignment="1">
      <alignment horizontal="justify" vertical="center"/>
    </xf>
    <xf numFmtId="0" fontId="82" fillId="35" borderId="16" xfId="0" applyFont="1" applyFill="1" applyBorder="1" applyAlignment="1">
      <alignment horizontal="center" vertical="center" wrapText="1"/>
    </xf>
    <xf numFmtId="0" fontId="82" fillId="35" borderId="0" xfId="0" applyFont="1" applyFill="1" applyBorder="1" applyAlignment="1">
      <alignment horizontal="center" vertical="center" wrapText="1"/>
    </xf>
    <xf numFmtId="0" fontId="82" fillId="35" borderId="143" xfId="0" applyFont="1" applyFill="1" applyBorder="1" applyAlignment="1">
      <alignment horizontal="center" vertical="center" wrapText="1"/>
    </xf>
    <xf numFmtId="0" fontId="82" fillId="35" borderId="145" xfId="0" applyFont="1" applyFill="1" applyBorder="1" applyAlignment="1">
      <alignment horizontal="center" vertical="center"/>
    </xf>
    <xf numFmtId="0" fontId="82" fillId="35" borderId="0" xfId="0" applyFont="1" applyFill="1" applyBorder="1" applyAlignment="1">
      <alignment horizontal="center" vertical="center"/>
    </xf>
    <xf numFmtId="0" fontId="82" fillId="35" borderId="143" xfId="0" applyFont="1" applyFill="1" applyBorder="1" applyAlignment="1">
      <alignment horizontal="center" vertical="center"/>
    </xf>
    <xf numFmtId="0" fontId="82" fillId="35" borderId="80" xfId="0" applyFont="1" applyFill="1" applyBorder="1" applyAlignment="1">
      <alignment horizontal="center" vertical="center"/>
    </xf>
    <xf numFmtId="0" fontId="82" fillId="35" borderId="17" xfId="0" applyFont="1" applyFill="1" applyBorder="1" applyAlignment="1">
      <alignment horizontal="center" vertical="center" wrapText="1"/>
    </xf>
    <xf numFmtId="0" fontId="82" fillId="35" borderId="35" xfId="0" applyFont="1" applyFill="1" applyBorder="1" applyAlignment="1">
      <alignment horizontal="center" vertical="center" wrapText="1"/>
    </xf>
    <xf numFmtId="0" fontId="82" fillId="35" borderId="216" xfId="0" applyFont="1" applyFill="1" applyBorder="1" applyAlignment="1">
      <alignment horizontal="center" vertical="center" wrapText="1"/>
    </xf>
    <xf numFmtId="0" fontId="82" fillId="35" borderId="217" xfId="0" applyFont="1" applyFill="1" applyBorder="1" applyAlignment="1">
      <alignment horizontal="center" vertical="center"/>
    </xf>
    <xf numFmtId="0" fontId="82" fillId="35" borderId="35" xfId="0" applyFont="1" applyFill="1" applyBorder="1" applyAlignment="1">
      <alignment horizontal="center" vertical="center"/>
    </xf>
    <xf numFmtId="0" fontId="82" fillId="35" borderId="216" xfId="0" applyFont="1" applyFill="1" applyBorder="1" applyAlignment="1">
      <alignment horizontal="center" vertical="center"/>
    </xf>
    <xf numFmtId="0" fontId="82" fillId="35" borderId="83" xfId="0" applyFont="1" applyFill="1" applyBorder="1" applyAlignment="1">
      <alignment horizontal="center" vertical="center"/>
    </xf>
    <xf numFmtId="0" fontId="84" fillId="35" borderId="69" xfId="0" applyFont="1" applyFill="1" applyBorder="1" applyAlignment="1">
      <alignment horizontal="center" vertical="center" wrapText="1"/>
    </xf>
    <xf numFmtId="0" fontId="84" fillId="35" borderId="70" xfId="0" applyFont="1" applyFill="1" applyBorder="1" applyAlignment="1">
      <alignment horizontal="center" vertical="center" wrapText="1"/>
    </xf>
    <xf numFmtId="0" fontId="84" fillId="35" borderId="215" xfId="0" applyFont="1" applyFill="1" applyBorder="1" applyAlignment="1">
      <alignment horizontal="center" vertical="center" wrapText="1"/>
    </xf>
    <xf numFmtId="0" fontId="82" fillId="35" borderId="255" xfId="0" applyFont="1" applyFill="1" applyBorder="1" applyAlignment="1">
      <alignment horizontal="center" vertical="center"/>
    </xf>
    <xf numFmtId="0" fontId="82" fillId="35" borderId="70" xfId="0" applyFont="1" applyFill="1" applyBorder="1" applyAlignment="1">
      <alignment horizontal="center" vertical="center"/>
    </xf>
    <xf numFmtId="0" fontId="82" fillId="35" borderId="215" xfId="0" applyFont="1" applyFill="1" applyBorder="1" applyAlignment="1">
      <alignment horizontal="center" vertical="center"/>
    </xf>
    <xf numFmtId="0" fontId="82" fillId="35" borderId="71" xfId="0" applyFont="1" applyFill="1" applyBorder="1" applyAlignment="1">
      <alignment horizontal="center" vertical="center"/>
    </xf>
    <xf numFmtId="0" fontId="82" fillId="35" borderId="13" xfId="0" applyFont="1" applyFill="1" applyBorder="1" applyAlignment="1">
      <alignment horizontal="center" vertical="center"/>
    </xf>
    <xf numFmtId="0" fontId="82" fillId="35" borderId="25" xfId="0" applyFont="1" applyFill="1" applyBorder="1" applyAlignment="1">
      <alignment horizontal="center" vertical="center"/>
    </xf>
    <xf numFmtId="0" fontId="82" fillId="35" borderId="92" xfId="0" applyFont="1" applyFill="1" applyBorder="1" applyAlignment="1">
      <alignment horizontal="center" vertical="center"/>
    </xf>
    <xf numFmtId="0" fontId="82" fillId="35" borderId="16" xfId="0" applyFont="1" applyFill="1" applyBorder="1" applyAlignment="1">
      <alignment horizontal="center" vertical="center"/>
    </xf>
    <xf numFmtId="0" fontId="82" fillId="35" borderId="17" xfId="0" applyFont="1" applyFill="1" applyBorder="1" applyAlignment="1">
      <alignment horizontal="center" vertical="center"/>
    </xf>
    <xf numFmtId="0" fontId="82" fillId="35" borderId="256" xfId="0" applyFont="1" applyFill="1" applyBorder="1" applyAlignment="1">
      <alignment horizontal="center" vertical="center"/>
    </xf>
    <xf numFmtId="0" fontId="82" fillId="35" borderId="257" xfId="0" applyFont="1" applyFill="1" applyBorder="1" applyAlignment="1">
      <alignment horizontal="center" vertical="center"/>
    </xf>
    <xf numFmtId="0" fontId="82" fillId="35" borderId="258" xfId="0" applyFont="1" applyFill="1" applyBorder="1" applyAlignment="1">
      <alignment horizontal="center" vertical="center"/>
    </xf>
    <xf numFmtId="0" fontId="134" fillId="35" borderId="259" xfId="0" applyFont="1" applyFill="1" applyBorder="1" applyAlignment="1">
      <alignment horizontal="distributed" vertical="center" indent="1"/>
    </xf>
    <xf numFmtId="0" fontId="134" fillId="35" borderId="260" xfId="0" applyFont="1" applyFill="1" applyBorder="1" applyAlignment="1">
      <alignment horizontal="distributed" vertical="center" indent="1"/>
    </xf>
    <xf numFmtId="0" fontId="134" fillId="35" borderId="261" xfId="0" applyFont="1" applyFill="1" applyBorder="1" applyAlignment="1">
      <alignment horizontal="distributed" vertical="center" indent="1"/>
    </xf>
    <xf numFmtId="0" fontId="134" fillId="35" borderId="262" xfId="0" applyFont="1" applyFill="1" applyBorder="1" applyAlignment="1">
      <alignment horizontal="distributed" vertical="center" indent="1"/>
    </xf>
    <xf numFmtId="0" fontId="134" fillId="35" borderId="263" xfId="0" applyFont="1" applyFill="1" applyBorder="1" applyAlignment="1">
      <alignment horizontal="distributed" vertical="center" indent="1"/>
    </xf>
    <xf numFmtId="0" fontId="134" fillId="35" borderId="264" xfId="0" applyFont="1" applyFill="1" applyBorder="1" applyAlignment="1">
      <alignment horizontal="distributed" vertical="center" indent="1"/>
    </xf>
    <xf numFmtId="0" fontId="134" fillId="35" borderId="265" xfId="0" applyFont="1" applyFill="1" applyBorder="1" applyAlignment="1">
      <alignment horizontal="distributed" vertical="center" indent="1"/>
    </xf>
    <xf numFmtId="0" fontId="134" fillId="35" borderId="266" xfId="0" applyFont="1" applyFill="1" applyBorder="1" applyAlignment="1">
      <alignment horizontal="distributed" vertical="center" indent="1"/>
    </xf>
    <xf numFmtId="0" fontId="134" fillId="35" borderId="267" xfId="0" applyFont="1" applyFill="1" applyBorder="1" applyAlignment="1">
      <alignment horizontal="distributed" vertical="center" indent="1"/>
    </xf>
    <xf numFmtId="0" fontId="82" fillId="35" borderId="0" xfId="0" applyFont="1" applyFill="1" applyBorder="1" applyAlignment="1">
      <alignment vertical="top"/>
    </xf>
  </cellXfs>
  <cellStyles count="97">
    <cellStyle name="20% - アクセント 1" xfId="1" builtinId="30" customBuiltin="1"/>
    <cellStyle name="20% - アクセント 1 2" xfId="2"/>
    <cellStyle name="20% - アクセント 2" xfId="3" builtinId="34" customBuiltin="1"/>
    <cellStyle name="20% - アクセント 2 2" xfId="4"/>
    <cellStyle name="20% - アクセント 3" xfId="5" builtinId="38" customBuiltin="1"/>
    <cellStyle name="20% - アクセント 3 2" xfId="6"/>
    <cellStyle name="20% - アクセント 4" xfId="7" builtinId="42" customBuiltin="1"/>
    <cellStyle name="20% - アクセント 4 2" xfId="8"/>
    <cellStyle name="20% - アクセント 5" xfId="9" builtinId="46" customBuiltin="1"/>
    <cellStyle name="20% - アクセント 5 2" xfId="10"/>
    <cellStyle name="20% - アクセント 6" xfId="11" builtinId="50" customBuiltin="1"/>
    <cellStyle name="20% - アクセント 6 2" xfId="12"/>
    <cellStyle name="40% - アクセント 1" xfId="13" builtinId="31" customBuiltin="1"/>
    <cellStyle name="40% - アクセント 1 2" xfId="14"/>
    <cellStyle name="40% - アクセント 2" xfId="15" builtinId="35" customBuiltin="1"/>
    <cellStyle name="40% - アクセント 2 2" xfId="16"/>
    <cellStyle name="40% - アクセント 3" xfId="17" builtinId="39" customBuiltin="1"/>
    <cellStyle name="40% - アクセント 3 2" xfId="18"/>
    <cellStyle name="40% - アクセント 4" xfId="19" builtinId="43" customBuiltin="1"/>
    <cellStyle name="40% - アクセント 4 2" xfId="20"/>
    <cellStyle name="40% - アクセント 5" xfId="21" builtinId="47" customBuiltin="1"/>
    <cellStyle name="40% - アクセント 5 2" xfId="22"/>
    <cellStyle name="40% - アクセント 6" xfId="23" builtinId="51" customBuiltin="1"/>
    <cellStyle name="40% - アクセント 6 2" xfId="24"/>
    <cellStyle name="60% - アクセント 1" xfId="25" builtinId="32" customBuiltin="1"/>
    <cellStyle name="60% - アクセント 1 2" xfId="26"/>
    <cellStyle name="60% - アクセント 2" xfId="27" builtinId="36" customBuiltin="1"/>
    <cellStyle name="60% - アクセント 2 2" xfId="28"/>
    <cellStyle name="60% - アクセント 3" xfId="29" builtinId="40" customBuiltin="1"/>
    <cellStyle name="60% - アクセント 3 2" xfId="30"/>
    <cellStyle name="60% - アクセント 4" xfId="31" builtinId="44" customBuiltin="1"/>
    <cellStyle name="60% - アクセント 4 2" xfId="32"/>
    <cellStyle name="60% - アクセント 5" xfId="33" builtinId="48" customBuiltin="1"/>
    <cellStyle name="60% - アクセント 5 2" xfId="34"/>
    <cellStyle name="60% - アクセント 6" xfId="35" builtinId="52" customBuiltin="1"/>
    <cellStyle name="60% - アクセント 6 2" xfId="36"/>
    <cellStyle name="Background" xfId="37"/>
    <cellStyle name="アクセント 1" xfId="38" builtinId="29" customBuiltin="1"/>
    <cellStyle name="アクセント 1 2" xfId="39"/>
    <cellStyle name="アクセント 2" xfId="40" builtinId="33" customBuiltin="1"/>
    <cellStyle name="アクセント 2 2" xfId="41"/>
    <cellStyle name="アクセント 3" xfId="42" builtinId="37" customBuiltin="1"/>
    <cellStyle name="アクセント 3 2" xfId="43"/>
    <cellStyle name="アクセント 4" xfId="44" builtinId="41" customBuiltin="1"/>
    <cellStyle name="アクセント 4 2" xfId="45"/>
    <cellStyle name="アクセント 5" xfId="46" builtinId="45" customBuiltin="1"/>
    <cellStyle name="アクセント 5 2" xfId="47"/>
    <cellStyle name="アクセント 6" xfId="48" builtinId="49" customBuiltin="1"/>
    <cellStyle name="アクセント 6 2" xfId="49"/>
    <cellStyle name="タイトル" xfId="50" builtinId="15" customBuiltin="1"/>
    <cellStyle name="タイトル 2" xfId="51"/>
    <cellStyle name="チェック セル" xfId="52" builtinId="23" customBuiltin="1"/>
    <cellStyle name="チェック セル 2" xfId="53"/>
    <cellStyle name="どちらでもない" xfId="54" builtinId="28" customBuiltin="1"/>
    <cellStyle name="どちらでもない 2" xfId="55"/>
    <cellStyle name="メモ" xfId="56" builtinId="10" customBuiltin="1"/>
    <cellStyle name="メモ 2" xfId="57"/>
    <cellStyle name="リンク セル" xfId="58" builtinId="24" customBuiltin="1"/>
    <cellStyle name="リンク セル 2" xfId="59"/>
    <cellStyle name="悪い" xfId="60" builtinId="27" customBuiltin="1"/>
    <cellStyle name="悪い 2" xfId="61"/>
    <cellStyle name="計算" xfId="62" builtinId="22" customBuiltin="1"/>
    <cellStyle name="計算 2" xfId="63"/>
    <cellStyle name="警告文" xfId="64" builtinId="11" customBuiltin="1"/>
    <cellStyle name="警告文 2" xfId="65"/>
    <cellStyle name="桁区切り" xfId="66" builtinId="6"/>
    <cellStyle name="桁区切り 2" xfId="67"/>
    <cellStyle name="桁区切り 2 2" xfId="68"/>
    <cellStyle name="桁区切り 2 3" xfId="69"/>
    <cellStyle name="見出し 1" xfId="70" builtinId="16" customBuiltin="1"/>
    <cellStyle name="見出し 1 2" xfId="71"/>
    <cellStyle name="見出し 2" xfId="72" builtinId="17" customBuiltin="1"/>
    <cellStyle name="見出し 2 2" xfId="73"/>
    <cellStyle name="見出し 3" xfId="74" builtinId="18" customBuiltin="1"/>
    <cellStyle name="見出し 3 2" xfId="75"/>
    <cellStyle name="見出し 4" xfId="76" builtinId="19" customBuiltin="1"/>
    <cellStyle name="見出し 4 2" xfId="77"/>
    <cellStyle name="集計" xfId="78" builtinId="25" customBuiltin="1"/>
    <cellStyle name="集計 2" xfId="79"/>
    <cellStyle name="出力" xfId="80" builtinId="21" customBuiltin="1"/>
    <cellStyle name="出力 2" xfId="81"/>
    <cellStyle name="説明文" xfId="82" builtinId="53" customBuiltin="1"/>
    <cellStyle name="説明文 2" xfId="83"/>
    <cellStyle name="通貨 2" xfId="84"/>
    <cellStyle name="入力" xfId="85" builtinId="20" customBuiltin="1"/>
    <cellStyle name="入力 2" xfId="86"/>
    <cellStyle name="標準" xfId="0" builtinId="0"/>
    <cellStyle name="標準 2" xfId="87"/>
    <cellStyle name="標準 3" xfId="88"/>
    <cellStyle name="標準 4" xfId="89"/>
    <cellStyle name="標準 4 2" xfId="90"/>
    <cellStyle name="標準 5" xfId="91"/>
    <cellStyle name="標準_01_21" xfId="92"/>
    <cellStyle name="標準_一括支払用特例起案帳票" xfId="93"/>
    <cellStyle name="標準_購入依頼書(研究費編）" xfId="94"/>
    <cellStyle name="良い" xfId="95" builtinId="26" customBuiltin="1"/>
    <cellStyle name="良い 2" xfId="96"/>
  </cellStyles>
  <dxfs count="0"/>
  <tableStyles count="0" defaultTableStyle="TableStyleMedium9" defaultPivotStyle="PivotStyleLight16"/>
  <colors>
    <mruColors>
      <color rgb="FFFF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31</xdr:col>
      <xdr:colOff>0</xdr:colOff>
      <xdr:row>1</xdr:row>
      <xdr:rowOff>0</xdr:rowOff>
    </xdr:from>
    <xdr:to>
      <xdr:col>37</xdr:col>
      <xdr:colOff>161925</xdr:colOff>
      <xdr:row>6</xdr:row>
      <xdr:rowOff>247650</xdr:rowOff>
    </xdr:to>
    <xdr:sp macro="" textlink="">
      <xdr:nvSpPr>
        <xdr:cNvPr id="2" name="Rectangle 19">
          <a:extLst>
            <a:ext uri="{FF2B5EF4-FFF2-40B4-BE49-F238E27FC236}">
              <a16:creationId xmlns:a16="http://schemas.microsoft.com/office/drawing/2014/main" id="{00000000-0008-0000-0000-000002000000}"/>
            </a:ext>
          </a:extLst>
        </xdr:cNvPr>
        <xdr:cNvSpPr>
          <a:spLocks noChangeArrowheads="1"/>
        </xdr:cNvSpPr>
      </xdr:nvSpPr>
      <xdr:spPr bwMode="auto">
        <a:xfrm>
          <a:off x="6200775" y="276225"/>
          <a:ext cx="1362075" cy="1762125"/>
        </a:xfrm>
        <a:prstGeom prst="rect">
          <a:avLst/>
        </a:prstGeom>
        <a:noFill/>
        <a:ln w="3175" cap="rnd">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Century"/>
            </a:rPr>
            <a:t> </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　 （写真貼付）</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Century"/>
            </a:rPr>
            <a:t> </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上半身、脱帽及び　　　　   正面向きのもので最近</a:t>
          </a:r>
          <a:r>
            <a:rPr lang="ja-JP" altLang="en-US" sz="900" b="0" i="0" u="none" strike="noStrike" baseline="0">
              <a:solidFill>
                <a:srgbClr val="000000"/>
              </a:solidFill>
              <a:latin typeface="Century"/>
              <a:ea typeface="ＭＳ 明朝"/>
            </a:rPr>
            <a:t>3</a:t>
          </a:r>
          <a:r>
            <a:rPr lang="ja-JP" altLang="en-US" sz="900" b="0" i="0" u="none" strike="noStrike" baseline="0">
              <a:solidFill>
                <a:srgbClr val="000000"/>
              </a:solidFill>
              <a:latin typeface="ＭＳ 明朝"/>
              <a:ea typeface="ＭＳ 明朝"/>
            </a:rPr>
            <a:t>ヶ月以内に撮影したもの</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（縦４㎝×横３</a:t>
          </a:r>
          <a:r>
            <a:rPr lang="ja-JP" altLang="en-US" sz="900" b="0" i="0" u="none" strike="noStrike" baseline="0">
              <a:solidFill>
                <a:srgbClr val="000000"/>
              </a:solidFill>
              <a:latin typeface="Century"/>
              <a:ea typeface="ＭＳ 明朝"/>
            </a:rPr>
            <a:t>m</a:t>
          </a:r>
          <a:r>
            <a:rPr lang="ja-JP" altLang="en-US" sz="900" b="0" i="0" u="none" strike="noStrike" baseline="0">
              <a:solidFill>
                <a:srgbClr val="000000"/>
              </a:solidFill>
              <a:latin typeface="ＭＳ 明朝"/>
              <a:ea typeface="ＭＳ 明朝"/>
            </a:rPr>
            <a:t>）</a:t>
          </a:r>
        </a:p>
      </xdr:txBody>
    </xdr:sp>
    <xdr:clientData/>
  </xdr:twoCellAnchor>
  <xdr:twoCellAnchor>
    <xdr:from>
      <xdr:col>5</xdr:col>
      <xdr:colOff>104774</xdr:colOff>
      <xdr:row>7</xdr:row>
      <xdr:rowOff>85725</xdr:rowOff>
    </xdr:from>
    <xdr:to>
      <xdr:col>28</xdr:col>
      <xdr:colOff>123825</xdr:colOff>
      <xdr:row>10</xdr:row>
      <xdr:rowOff>76199</xdr:rowOff>
    </xdr:to>
    <xdr:sp macro="" textlink="">
      <xdr:nvSpPr>
        <xdr:cNvPr id="3" name="角丸四角形 2">
          <a:extLst>
            <a:ext uri="{FF2B5EF4-FFF2-40B4-BE49-F238E27FC236}">
              <a16:creationId xmlns:a16="http://schemas.microsoft.com/office/drawing/2014/main" id="{00000000-0008-0000-0000-000003000000}"/>
            </a:ext>
          </a:extLst>
        </xdr:cNvPr>
        <xdr:cNvSpPr/>
      </xdr:nvSpPr>
      <xdr:spPr>
        <a:xfrm>
          <a:off x="1104899" y="2219325"/>
          <a:ext cx="4619626" cy="876299"/>
        </a:xfrm>
        <a:prstGeom prst="roundRect">
          <a:avLst>
            <a:gd name="adj" fmla="val 3333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　　     すべて「元号」で記入ください。</a:t>
          </a:r>
        </a:p>
      </xdr:txBody>
    </xdr:sp>
    <xdr:clientData/>
  </xdr:twoCellAnchor>
  <xdr:twoCellAnchor>
    <xdr:from>
      <xdr:col>18</xdr:col>
      <xdr:colOff>123825</xdr:colOff>
      <xdr:row>19</xdr:row>
      <xdr:rowOff>200024</xdr:rowOff>
    </xdr:from>
    <xdr:to>
      <xdr:col>33</xdr:col>
      <xdr:colOff>123825</xdr:colOff>
      <xdr:row>21</xdr:row>
      <xdr:rowOff>200025</xdr:rowOff>
    </xdr:to>
    <xdr:sp macro="" textlink="">
      <xdr:nvSpPr>
        <xdr:cNvPr id="4" name="角丸四角形吹き出し 3">
          <a:extLst>
            <a:ext uri="{FF2B5EF4-FFF2-40B4-BE49-F238E27FC236}">
              <a16:creationId xmlns:a16="http://schemas.microsoft.com/office/drawing/2014/main" id="{00000000-0008-0000-0000-000004000000}"/>
            </a:ext>
          </a:extLst>
        </xdr:cNvPr>
        <xdr:cNvSpPr/>
      </xdr:nvSpPr>
      <xdr:spPr>
        <a:xfrm>
          <a:off x="3724275" y="5972174"/>
          <a:ext cx="3000375" cy="685801"/>
        </a:xfrm>
        <a:prstGeom prst="wedgeRoundRectCallout">
          <a:avLst>
            <a:gd name="adj1" fmla="val -41452"/>
            <a:gd name="adj2" fmla="val 107706"/>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法人での雇用職歴を記入ください。　　　　　　　　　　　　　　（</a:t>
          </a:r>
          <a:r>
            <a:rPr kumimoji="1" lang="en-US" altLang="ja-JP" sz="1400" b="1">
              <a:solidFill>
                <a:sysClr val="windowText" lastClr="000000"/>
              </a:solidFill>
            </a:rPr>
            <a:t>TA</a:t>
          </a:r>
          <a:r>
            <a:rPr kumimoji="1" lang="ja-JP" altLang="en-US" sz="1400" b="1">
              <a:solidFill>
                <a:sysClr val="windowText" lastClr="000000"/>
              </a:solidFill>
            </a:rPr>
            <a:t>などは除く）</a:t>
          </a:r>
        </a:p>
      </xdr:txBody>
    </xdr:sp>
    <xdr:clientData/>
  </xdr:twoCellAnchor>
  <xdr:twoCellAnchor>
    <xdr:from>
      <xdr:col>10</xdr:col>
      <xdr:colOff>66674</xdr:colOff>
      <xdr:row>0</xdr:row>
      <xdr:rowOff>200025</xdr:rowOff>
    </xdr:from>
    <xdr:to>
      <xdr:col>25</xdr:col>
      <xdr:colOff>180974</xdr:colOff>
      <xdr:row>3</xdr:row>
      <xdr:rowOff>123825</xdr:rowOff>
    </xdr:to>
    <xdr:sp macro="" textlink="">
      <xdr:nvSpPr>
        <xdr:cNvPr id="5" name="円/楕円 4">
          <a:extLst>
            <a:ext uri="{FF2B5EF4-FFF2-40B4-BE49-F238E27FC236}">
              <a16:creationId xmlns:a16="http://schemas.microsoft.com/office/drawing/2014/main" id="{00000000-0008-0000-0000-000005000000}"/>
            </a:ext>
          </a:extLst>
        </xdr:cNvPr>
        <xdr:cNvSpPr/>
      </xdr:nvSpPr>
      <xdr:spPr>
        <a:xfrm>
          <a:off x="2066924" y="200025"/>
          <a:ext cx="3114675" cy="838200"/>
        </a:xfrm>
        <a:prstGeom prst="ellipse">
          <a:avLst/>
        </a:prstGeom>
        <a:solidFill>
          <a:srgbClr val="00FFFF"/>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　履歴書　記入例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31</xdr:col>
      <xdr:colOff>0</xdr:colOff>
      <xdr:row>1</xdr:row>
      <xdr:rowOff>0</xdr:rowOff>
    </xdr:from>
    <xdr:to>
      <xdr:col>37</xdr:col>
      <xdr:colOff>161925</xdr:colOff>
      <xdr:row>6</xdr:row>
      <xdr:rowOff>247650</xdr:rowOff>
    </xdr:to>
    <xdr:sp macro="" textlink="">
      <xdr:nvSpPr>
        <xdr:cNvPr id="2" name="Rectangle 19">
          <a:extLst>
            <a:ext uri="{FF2B5EF4-FFF2-40B4-BE49-F238E27FC236}">
              <a16:creationId xmlns:a16="http://schemas.microsoft.com/office/drawing/2014/main" id="{00000000-0008-0000-0100-000002000000}"/>
            </a:ext>
          </a:extLst>
        </xdr:cNvPr>
        <xdr:cNvSpPr>
          <a:spLocks noChangeArrowheads="1"/>
        </xdr:cNvSpPr>
      </xdr:nvSpPr>
      <xdr:spPr bwMode="auto">
        <a:xfrm>
          <a:off x="6200775" y="276225"/>
          <a:ext cx="1362075" cy="1762125"/>
        </a:xfrm>
        <a:prstGeom prst="rect">
          <a:avLst/>
        </a:prstGeom>
        <a:noFill/>
        <a:ln w="3175" cap="rnd">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Century"/>
            </a:rPr>
            <a:t> </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　 （写真貼付）</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Century"/>
            </a:rPr>
            <a:t> </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上半身、脱帽及び　　　　   正面向きのもので最近</a:t>
          </a:r>
          <a:r>
            <a:rPr lang="ja-JP" altLang="en-US" sz="900" b="0" i="0" u="none" strike="noStrike" baseline="0">
              <a:solidFill>
                <a:srgbClr val="000000"/>
              </a:solidFill>
              <a:latin typeface="Century"/>
              <a:ea typeface="ＭＳ 明朝"/>
            </a:rPr>
            <a:t>3</a:t>
          </a:r>
          <a:r>
            <a:rPr lang="ja-JP" altLang="en-US" sz="900" b="0" i="0" u="none" strike="noStrike" baseline="0">
              <a:solidFill>
                <a:srgbClr val="000000"/>
              </a:solidFill>
              <a:latin typeface="ＭＳ 明朝"/>
              <a:ea typeface="ＭＳ 明朝"/>
            </a:rPr>
            <a:t>ヶ月以内に撮影したもの</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（縦４㎝×横３</a:t>
          </a:r>
          <a:r>
            <a:rPr lang="ja-JP" altLang="en-US" sz="900" b="0" i="0" u="none" strike="noStrike" baseline="0">
              <a:solidFill>
                <a:srgbClr val="000000"/>
              </a:solidFill>
              <a:latin typeface="Century"/>
              <a:ea typeface="ＭＳ 明朝"/>
            </a:rPr>
            <a:t>m</a:t>
          </a:r>
          <a:r>
            <a:rPr lang="ja-JP" altLang="en-US" sz="900" b="0" i="0" u="none" strike="noStrike" baseline="0">
              <a:solidFill>
                <a:srgbClr val="000000"/>
              </a:solidFill>
              <a:latin typeface="ＭＳ 明朝"/>
              <a:ea typeface="ＭＳ 明朝"/>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11</xdr:row>
      <xdr:rowOff>133350</xdr:rowOff>
    </xdr:from>
    <xdr:to>
      <xdr:col>4</xdr:col>
      <xdr:colOff>238125</xdr:colOff>
      <xdr:row>11</xdr:row>
      <xdr:rowOff>133350</xdr:rowOff>
    </xdr:to>
    <xdr:sp macro="" textlink="">
      <xdr:nvSpPr>
        <xdr:cNvPr id="2" name="Line 6">
          <a:extLst>
            <a:ext uri="{FF2B5EF4-FFF2-40B4-BE49-F238E27FC236}">
              <a16:creationId xmlns:a16="http://schemas.microsoft.com/office/drawing/2014/main" id="{00000000-0008-0000-0300-000002000000}"/>
            </a:ext>
          </a:extLst>
        </xdr:cNvPr>
        <xdr:cNvSpPr>
          <a:spLocks noChangeShapeType="1"/>
        </xdr:cNvSpPr>
      </xdr:nvSpPr>
      <xdr:spPr bwMode="auto">
        <a:xfrm>
          <a:off x="1485900" y="2600325"/>
          <a:ext cx="200025"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28575</xdr:colOff>
      <xdr:row>15</xdr:row>
      <xdr:rowOff>38100</xdr:rowOff>
    </xdr:from>
    <xdr:to>
      <xdr:col>4</xdr:col>
      <xdr:colOff>219075</xdr:colOff>
      <xdr:row>15</xdr:row>
      <xdr:rowOff>38100</xdr:rowOff>
    </xdr:to>
    <xdr:sp macro="" textlink="">
      <xdr:nvSpPr>
        <xdr:cNvPr id="3" name="Line 2">
          <a:extLst>
            <a:ext uri="{FF2B5EF4-FFF2-40B4-BE49-F238E27FC236}">
              <a16:creationId xmlns:a16="http://schemas.microsoft.com/office/drawing/2014/main" id="{00000000-0008-0000-0300-000003000000}"/>
            </a:ext>
          </a:extLst>
        </xdr:cNvPr>
        <xdr:cNvSpPr>
          <a:spLocks noChangeShapeType="1"/>
        </xdr:cNvSpPr>
      </xdr:nvSpPr>
      <xdr:spPr bwMode="auto">
        <a:xfrm>
          <a:off x="1476375" y="31908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19</xdr:row>
      <xdr:rowOff>38100</xdr:rowOff>
    </xdr:from>
    <xdr:to>
      <xdr:col>4</xdr:col>
      <xdr:colOff>228600</xdr:colOff>
      <xdr:row>19</xdr:row>
      <xdr:rowOff>38100</xdr:rowOff>
    </xdr:to>
    <xdr:sp macro="" textlink="">
      <xdr:nvSpPr>
        <xdr:cNvPr id="4" name="Line 3">
          <a:extLst>
            <a:ext uri="{FF2B5EF4-FFF2-40B4-BE49-F238E27FC236}">
              <a16:creationId xmlns:a16="http://schemas.microsoft.com/office/drawing/2014/main" id="{00000000-0008-0000-0300-000004000000}"/>
            </a:ext>
          </a:extLst>
        </xdr:cNvPr>
        <xdr:cNvSpPr>
          <a:spLocks noChangeShapeType="1"/>
        </xdr:cNvSpPr>
      </xdr:nvSpPr>
      <xdr:spPr bwMode="auto">
        <a:xfrm>
          <a:off x="1485900" y="38766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23</xdr:row>
      <xdr:rowOff>57150</xdr:rowOff>
    </xdr:from>
    <xdr:to>
      <xdr:col>4</xdr:col>
      <xdr:colOff>228600</xdr:colOff>
      <xdr:row>23</xdr:row>
      <xdr:rowOff>57150</xdr:rowOff>
    </xdr:to>
    <xdr:sp macro="" textlink="">
      <xdr:nvSpPr>
        <xdr:cNvPr id="5" name="Line 4">
          <a:extLst>
            <a:ext uri="{FF2B5EF4-FFF2-40B4-BE49-F238E27FC236}">
              <a16:creationId xmlns:a16="http://schemas.microsoft.com/office/drawing/2014/main" id="{00000000-0008-0000-0300-000005000000}"/>
            </a:ext>
          </a:extLst>
        </xdr:cNvPr>
        <xdr:cNvSpPr>
          <a:spLocks noChangeShapeType="1"/>
        </xdr:cNvSpPr>
      </xdr:nvSpPr>
      <xdr:spPr bwMode="auto">
        <a:xfrm>
          <a:off x="1485900" y="45815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57150</xdr:colOff>
      <xdr:row>27</xdr:row>
      <xdr:rowOff>66675</xdr:rowOff>
    </xdr:from>
    <xdr:to>
      <xdr:col>4</xdr:col>
      <xdr:colOff>247650</xdr:colOff>
      <xdr:row>27</xdr:row>
      <xdr:rowOff>66675</xdr:rowOff>
    </xdr:to>
    <xdr:sp macro="" textlink="">
      <xdr:nvSpPr>
        <xdr:cNvPr id="6" name="Line 5">
          <a:extLst>
            <a:ext uri="{FF2B5EF4-FFF2-40B4-BE49-F238E27FC236}">
              <a16:creationId xmlns:a16="http://schemas.microsoft.com/office/drawing/2014/main" id="{00000000-0008-0000-0300-000006000000}"/>
            </a:ext>
          </a:extLst>
        </xdr:cNvPr>
        <xdr:cNvSpPr>
          <a:spLocks noChangeShapeType="1"/>
        </xdr:cNvSpPr>
      </xdr:nvSpPr>
      <xdr:spPr bwMode="auto">
        <a:xfrm>
          <a:off x="1504950" y="52768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13</xdr:row>
      <xdr:rowOff>76200</xdr:rowOff>
    </xdr:from>
    <xdr:to>
      <xdr:col>4</xdr:col>
      <xdr:colOff>200025</xdr:colOff>
      <xdr:row>13</xdr:row>
      <xdr:rowOff>76200</xdr:rowOff>
    </xdr:to>
    <xdr:sp macro="" textlink="">
      <xdr:nvSpPr>
        <xdr:cNvPr id="7" name="Line 7">
          <a:extLst>
            <a:ext uri="{FF2B5EF4-FFF2-40B4-BE49-F238E27FC236}">
              <a16:creationId xmlns:a16="http://schemas.microsoft.com/office/drawing/2014/main" id="{00000000-0008-0000-0300-000007000000}"/>
            </a:ext>
          </a:extLst>
        </xdr:cNvPr>
        <xdr:cNvSpPr>
          <a:spLocks noChangeShapeType="1"/>
        </xdr:cNvSpPr>
      </xdr:nvSpPr>
      <xdr:spPr bwMode="auto">
        <a:xfrm flipH="1">
          <a:off x="1457325" y="28860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3</xdr:col>
      <xdr:colOff>352425</xdr:colOff>
      <xdr:row>17</xdr:row>
      <xdr:rowOff>76200</xdr:rowOff>
    </xdr:from>
    <xdr:to>
      <xdr:col>4</xdr:col>
      <xdr:colOff>180975</xdr:colOff>
      <xdr:row>17</xdr:row>
      <xdr:rowOff>76200</xdr:rowOff>
    </xdr:to>
    <xdr:sp macro="" textlink="">
      <xdr:nvSpPr>
        <xdr:cNvPr id="8" name="Line 8">
          <a:extLst>
            <a:ext uri="{FF2B5EF4-FFF2-40B4-BE49-F238E27FC236}">
              <a16:creationId xmlns:a16="http://schemas.microsoft.com/office/drawing/2014/main" id="{00000000-0008-0000-0300-000008000000}"/>
            </a:ext>
          </a:extLst>
        </xdr:cNvPr>
        <xdr:cNvSpPr>
          <a:spLocks noChangeShapeType="1"/>
        </xdr:cNvSpPr>
      </xdr:nvSpPr>
      <xdr:spPr bwMode="auto">
        <a:xfrm flipH="1">
          <a:off x="1438275" y="35718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21</xdr:row>
      <xdr:rowOff>28575</xdr:rowOff>
    </xdr:from>
    <xdr:to>
      <xdr:col>4</xdr:col>
      <xdr:colOff>200025</xdr:colOff>
      <xdr:row>21</xdr:row>
      <xdr:rowOff>28575</xdr:rowOff>
    </xdr:to>
    <xdr:sp macro="" textlink="">
      <xdr:nvSpPr>
        <xdr:cNvPr id="9" name="Line 9">
          <a:extLst>
            <a:ext uri="{FF2B5EF4-FFF2-40B4-BE49-F238E27FC236}">
              <a16:creationId xmlns:a16="http://schemas.microsoft.com/office/drawing/2014/main" id="{00000000-0008-0000-0300-000009000000}"/>
            </a:ext>
          </a:extLst>
        </xdr:cNvPr>
        <xdr:cNvSpPr>
          <a:spLocks noChangeShapeType="1"/>
        </xdr:cNvSpPr>
      </xdr:nvSpPr>
      <xdr:spPr bwMode="auto">
        <a:xfrm flipH="1">
          <a:off x="1457325" y="42100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25</xdr:row>
      <xdr:rowOff>38100</xdr:rowOff>
    </xdr:from>
    <xdr:to>
      <xdr:col>4</xdr:col>
      <xdr:colOff>209550</xdr:colOff>
      <xdr:row>25</xdr:row>
      <xdr:rowOff>38100</xdr:rowOff>
    </xdr:to>
    <xdr:sp macro="" textlink="">
      <xdr:nvSpPr>
        <xdr:cNvPr id="10" name="Line 10">
          <a:extLst>
            <a:ext uri="{FF2B5EF4-FFF2-40B4-BE49-F238E27FC236}">
              <a16:creationId xmlns:a16="http://schemas.microsoft.com/office/drawing/2014/main" id="{00000000-0008-0000-0300-00000A000000}"/>
            </a:ext>
          </a:extLst>
        </xdr:cNvPr>
        <xdr:cNvSpPr>
          <a:spLocks noChangeShapeType="1"/>
        </xdr:cNvSpPr>
      </xdr:nvSpPr>
      <xdr:spPr bwMode="auto">
        <a:xfrm flipH="1">
          <a:off x="1466850" y="49053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29</xdr:row>
      <xdr:rowOff>57150</xdr:rowOff>
    </xdr:from>
    <xdr:to>
      <xdr:col>4</xdr:col>
      <xdr:colOff>209550</xdr:colOff>
      <xdr:row>29</xdr:row>
      <xdr:rowOff>57150</xdr:rowOff>
    </xdr:to>
    <xdr:sp macro="" textlink="">
      <xdr:nvSpPr>
        <xdr:cNvPr id="11" name="Line 11">
          <a:extLst>
            <a:ext uri="{FF2B5EF4-FFF2-40B4-BE49-F238E27FC236}">
              <a16:creationId xmlns:a16="http://schemas.microsoft.com/office/drawing/2014/main" id="{00000000-0008-0000-0300-00000B000000}"/>
            </a:ext>
          </a:extLst>
        </xdr:cNvPr>
        <xdr:cNvSpPr>
          <a:spLocks noChangeShapeType="1"/>
        </xdr:cNvSpPr>
      </xdr:nvSpPr>
      <xdr:spPr bwMode="auto">
        <a:xfrm flipH="1">
          <a:off x="1466850" y="56102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12</xdr:row>
      <xdr:rowOff>133350</xdr:rowOff>
    </xdr:from>
    <xdr:to>
      <xdr:col>4</xdr:col>
      <xdr:colOff>238125</xdr:colOff>
      <xdr:row>12</xdr:row>
      <xdr:rowOff>133350</xdr:rowOff>
    </xdr:to>
    <xdr:sp macro="" textlink="">
      <xdr:nvSpPr>
        <xdr:cNvPr id="2" name="Line 6">
          <a:extLst>
            <a:ext uri="{FF2B5EF4-FFF2-40B4-BE49-F238E27FC236}">
              <a16:creationId xmlns:a16="http://schemas.microsoft.com/office/drawing/2014/main" id="{00000000-0008-0000-0400-000002000000}"/>
            </a:ext>
          </a:extLst>
        </xdr:cNvPr>
        <xdr:cNvSpPr>
          <a:spLocks noChangeShapeType="1"/>
        </xdr:cNvSpPr>
      </xdr:nvSpPr>
      <xdr:spPr bwMode="auto">
        <a:xfrm>
          <a:off x="1485900" y="2600325"/>
          <a:ext cx="200025"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28575</xdr:colOff>
      <xdr:row>16</xdr:row>
      <xdr:rowOff>38100</xdr:rowOff>
    </xdr:from>
    <xdr:to>
      <xdr:col>4</xdr:col>
      <xdr:colOff>219075</xdr:colOff>
      <xdr:row>16</xdr:row>
      <xdr:rowOff>38100</xdr:rowOff>
    </xdr:to>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a:off x="1476375" y="32004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20</xdr:row>
      <xdr:rowOff>38100</xdr:rowOff>
    </xdr:from>
    <xdr:to>
      <xdr:col>4</xdr:col>
      <xdr:colOff>228600</xdr:colOff>
      <xdr:row>20</xdr:row>
      <xdr:rowOff>38100</xdr:rowOff>
    </xdr:to>
    <xdr:sp macro="" textlink="">
      <xdr:nvSpPr>
        <xdr:cNvPr id="4" name="Line 3">
          <a:extLst>
            <a:ext uri="{FF2B5EF4-FFF2-40B4-BE49-F238E27FC236}">
              <a16:creationId xmlns:a16="http://schemas.microsoft.com/office/drawing/2014/main" id="{00000000-0008-0000-0400-000004000000}"/>
            </a:ext>
          </a:extLst>
        </xdr:cNvPr>
        <xdr:cNvSpPr>
          <a:spLocks noChangeShapeType="1"/>
        </xdr:cNvSpPr>
      </xdr:nvSpPr>
      <xdr:spPr bwMode="auto">
        <a:xfrm>
          <a:off x="1485900" y="38957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24</xdr:row>
      <xdr:rowOff>57150</xdr:rowOff>
    </xdr:from>
    <xdr:to>
      <xdr:col>4</xdr:col>
      <xdr:colOff>228600</xdr:colOff>
      <xdr:row>24</xdr:row>
      <xdr:rowOff>57150</xdr:rowOff>
    </xdr:to>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a:off x="1485900" y="46101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57150</xdr:colOff>
      <xdr:row>28</xdr:row>
      <xdr:rowOff>66675</xdr:rowOff>
    </xdr:from>
    <xdr:to>
      <xdr:col>4</xdr:col>
      <xdr:colOff>247650</xdr:colOff>
      <xdr:row>28</xdr:row>
      <xdr:rowOff>66675</xdr:rowOff>
    </xdr:to>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a:off x="1504950" y="53149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14</xdr:row>
      <xdr:rowOff>76200</xdr:rowOff>
    </xdr:from>
    <xdr:to>
      <xdr:col>4</xdr:col>
      <xdr:colOff>200025</xdr:colOff>
      <xdr:row>14</xdr:row>
      <xdr:rowOff>76200</xdr:rowOff>
    </xdr:to>
    <xdr:sp macro="" textlink="">
      <xdr:nvSpPr>
        <xdr:cNvPr id="7" name="Line 7">
          <a:extLst>
            <a:ext uri="{FF2B5EF4-FFF2-40B4-BE49-F238E27FC236}">
              <a16:creationId xmlns:a16="http://schemas.microsoft.com/office/drawing/2014/main" id="{00000000-0008-0000-0400-000007000000}"/>
            </a:ext>
          </a:extLst>
        </xdr:cNvPr>
        <xdr:cNvSpPr>
          <a:spLocks noChangeShapeType="1"/>
        </xdr:cNvSpPr>
      </xdr:nvSpPr>
      <xdr:spPr bwMode="auto">
        <a:xfrm flipH="1">
          <a:off x="1457325" y="28860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3</xdr:col>
      <xdr:colOff>352425</xdr:colOff>
      <xdr:row>18</xdr:row>
      <xdr:rowOff>76200</xdr:rowOff>
    </xdr:from>
    <xdr:to>
      <xdr:col>4</xdr:col>
      <xdr:colOff>180975</xdr:colOff>
      <xdr:row>18</xdr:row>
      <xdr:rowOff>76200</xdr:rowOff>
    </xdr:to>
    <xdr:sp macro="" textlink="">
      <xdr:nvSpPr>
        <xdr:cNvPr id="8" name="Line 8">
          <a:extLst>
            <a:ext uri="{FF2B5EF4-FFF2-40B4-BE49-F238E27FC236}">
              <a16:creationId xmlns:a16="http://schemas.microsoft.com/office/drawing/2014/main" id="{00000000-0008-0000-0400-000008000000}"/>
            </a:ext>
          </a:extLst>
        </xdr:cNvPr>
        <xdr:cNvSpPr>
          <a:spLocks noChangeShapeType="1"/>
        </xdr:cNvSpPr>
      </xdr:nvSpPr>
      <xdr:spPr bwMode="auto">
        <a:xfrm flipH="1">
          <a:off x="1438275" y="35814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22</xdr:row>
      <xdr:rowOff>28575</xdr:rowOff>
    </xdr:from>
    <xdr:to>
      <xdr:col>4</xdr:col>
      <xdr:colOff>200025</xdr:colOff>
      <xdr:row>22</xdr:row>
      <xdr:rowOff>28575</xdr:rowOff>
    </xdr:to>
    <xdr:sp macro="" textlink="">
      <xdr:nvSpPr>
        <xdr:cNvPr id="9" name="Line 9">
          <a:extLst>
            <a:ext uri="{FF2B5EF4-FFF2-40B4-BE49-F238E27FC236}">
              <a16:creationId xmlns:a16="http://schemas.microsoft.com/office/drawing/2014/main" id="{00000000-0008-0000-0400-000009000000}"/>
            </a:ext>
          </a:extLst>
        </xdr:cNvPr>
        <xdr:cNvSpPr>
          <a:spLocks noChangeShapeType="1"/>
        </xdr:cNvSpPr>
      </xdr:nvSpPr>
      <xdr:spPr bwMode="auto">
        <a:xfrm flipH="1">
          <a:off x="1457325" y="42291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26</xdr:row>
      <xdr:rowOff>38100</xdr:rowOff>
    </xdr:from>
    <xdr:to>
      <xdr:col>4</xdr:col>
      <xdr:colOff>209550</xdr:colOff>
      <xdr:row>26</xdr:row>
      <xdr:rowOff>38100</xdr:rowOff>
    </xdr:to>
    <xdr:sp macro="" textlink="">
      <xdr:nvSpPr>
        <xdr:cNvPr id="10" name="Line 10">
          <a:extLst>
            <a:ext uri="{FF2B5EF4-FFF2-40B4-BE49-F238E27FC236}">
              <a16:creationId xmlns:a16="http://schemas.microsoft.com/office/drawing/2014/main" id="{00000000-0008-0000-0400-00000A000000}"/>
            </a:ext>
          </a:extLst>
        </xdr:cNvPr>
        <xdr:cNvSpPr>
          <a:spLocks noChangeShapeType="1"/>
        </xdr:cNvSpPr>
      </xdr:nvSpPr>
      <xdr:spPr bwMode="auto">
        <a:xfrm flipH="1">
          <a:off x="1466850" y="49339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30</xdr:row>
      <xdr:rowOff>57150</xdr:rowOff>
    </xdr:from>
    <xdr:to>
      <xdr:col>4</xdr:col>
      <xdr:colOff>209550</xdr:colOff>
      <xdr:row>30</xdr:row>
      <xdr:rowOff>57150</xdr:rowOff>
    </xdr:to>
    <xdr:sp macro="" textlink="">
      <xdr:nvSpPr>
        <xdr:cNvPr id="11" name="Line 11">
          <a:extLst>
            <a:ext uri="{FF2B5EF4-FFF2-40B4-BE49-F238E27FC236}">
              <a16:creationId xmlns:a16="http://schemas.microsoft.com/office/drawing/2014/main" id="{00000000-0008-0000-0400-00000B000000}"/>
            </a:ext>
          </a:extLst>
        </xdr:cNvPr>
        <xdr:cNvSpPr>
          <a:spLocks noChangeShapeType="1"/>
        </xdr:cNvSpPr>
      </xdr:nvSpPr>
      <xdr:spPr bwMode="auto">
        <a:xfrm flipH="1">
          <a:off x="1466850" y="56483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14</xdr:col>
      <xdr:colOff>447675</xdr:colOff>
      <xdr:row>1</xdr:row>
      <xdr:rowOff>47625</xdr:rowOff>
    </xdr:from>
    <xdr:to>
      <xdr:col>17</xdr:col>
      <xdr:colOff>552449</xdr:colOff>
      <xdr:row>6</xdr:row>
      <xdr:rowOff>57150</xdr:rowOff>
    </xdr:to>
    <xdr:sp macro="" textlink="">
      <xdr:nvSpPr>
        <xdr:cNvPr id="12" name="円形吹き出し 11">
          <a:extLst>
            <a:ext uri="{FF2B5EF4-FFF2-40B4-BE49-F238E27FC236}">
              <a16:creationId xmlns:a16="http://schemas.microsoft.com/office/drawing/2014/main" id="{00000000-0008-0000-0400-00000C000000}"/>
            </a:ext>
          </a:extLst>
        </xdr:cNvPr>
        <xdr:cNvSpPr/>
      </xdr:nvSpPr>
      <xdr:spPr>
        <a:xfrm>
          <a:off x="5791200" y="266700"/>
          <a:ext cx="1981199" cy="866775"/>
        </a:xfrm>
        <a:prstGeom prst="wedgeEllipseCallout">
          <a:avLst>
            <a:gd name="adj1" fmla="val -35556"/>
            <a:gd name="adj2" fmla="val 36127"/>
          </a:avLst>
        </a:prstGeom>
        <a:solidFill>
          <a:schemeClr val="bg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400" b="1" cap="none" spc="0">
              <a:ln w="12700">
                <a:solidFill>
                  <a:srgbClr val="FF0000"/>
                </a:solidFill>
                <a:prstDash val="solid"/>
              </a:ln>
              <a:solidFill>
                <a:schemeClr val="bg2">
                  <a:tint val="85000"/>
                  <a:satMod val="155000"/>
                </a:schemeClr>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記 入 例</a:t>
          </a:r>
        </a:p>
      </xdr:txBody>
    </xdr:sp>
    <xdr:clientData/>
  </xdr:twoCellAnchor>
  <xdr:twoCellAnchor>
    <xdr:from>
      <xdr:col>10</xdr:col>
      <xdr:colOff>342900</xdr:colOff>
      <xdr:row>2</xdr:row>
      <xdr:rowOff>85726</xdr:rowOff>
    </xdr:from>
    <xdr:to>
      <xdr:col>13</xdr:col>
      <xdr:colOff>295275</xdr:colOff>
      <xdr:row>4</xdr:row>
      <xdr:rowOff>85726</xdr:rowOff>
    </xdr:to>
    <xdr:sp macro="" textlink="">
      <xdr:nvSpPr>
        <xdr:cNvPr id="13" name="線吹き出し 1 (枠付き) 12">
          <a:extLst>
            <a:ext uri="{FF2B5EF4-FFF2-40B4-BE49-F238E27FC236}">
              <a16:creationId xmlns:a16="http://schemas.microsoft.com/office/drawing/2014/main" id="{00000000-0008-0000-0400-00000D000000}"/>
            </a:ext>
          </a:extLst>
        </xdr:cNvPr>
        <xdr:cNvSpPr/>
      </xdr:nvSpPr>
      <xdr:spPr>
        <a:xfrm>
          <a:off x="4200525" y="476251"/>
          <a:ext cx="1123950" cy="342900"/>
        </a:xfrm>
        <a:prstGeom prst="borderCallout1">
          <a:avLst>
            <a:gd name="adj1" fmla="val 18750"/>
            <a:gd name="adj2" fmla="val -8333"/>
            <a:gd name="adj3" fmla="val -74038"/>
            <a:gd name="adj4" fmla="val -23926"/>
          </a:avLst>
        </a:prstGeom>
        <a:solidFill>
          <a:sysClr val="window" lastClr="FFFFFF"/>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どちらかにチェック</a:t>
          </a:r>
        </a:p>
      </xdr:txBody>
    </xdr:sp>
    <xdr:clientData/>
  </xdr:twoCellAnchor>
  <xdr:twoCellAnchor>
    <xdr:from>
      <xdr:col>15</xdr:col>
      <xdr:colOff>533400</xdr:colOff>
      <xdr:row>6</xdr:row>
      <xdr:rowOff>209550</xdr:rowOff>
    </xdr:from>
    <xdr:to>
      <xdr:col>16</xdr:col>
      <xdr:colOff>295275</xdr:colOff>
      <xdr:row>9</xdr:row>
      <xdr:rowOff>133350</xdr:rowOff>
    </xdr:to>
    <xdr:sp macro="" textlink="">
      <xdr:nvSpPr>
        <xdr:cNvPr id="14" name="円形吹き出し 13">
          <a:extLst>
            <a:ext uri="{FF2B5EF4-FFF2-40B4-BE49-F238E27FC236}">
              <a16:creationId xmlns:a16="http://schemas.microsoft.com/office/drawing/2014/main" id="{00000000-0008-0000-0400-00000E000000}"/>
            </a:ext>
          </a:extLst>
        </xdr:cNvPr>
        <xdr:cNvSpPr/>
      </xdr:nvSpPr>
      <xdr:spPr>
        <a:xfrm>
          <a:off x="6534150" y="1285875"/>
          <a:ext cx="419100" cy="552450"/>
        </a:xfrm>
        <a:prstGeom prst="wedgeEllipseCallout">
          <a:avLst>
            <a:gd name="adj1" fmla="val -6547"/>
            <a:gd name="adj2" fmla="val 41346"/>
          </a:avLst>
        </a:prstGeom>
        <a:solidFill>
          <a:sysClr val="window" lastClr="FFFFFF"/>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chemeClr val="tx1"/>
              </a:solidFill>
            </a:rPr>
            <a:t>押印</a:t>
          </a:r>
          <a:endParaRPr kumimoji="1" lang="en-US" altLang="ja-JP" sz="900">
            <a:solidFill>
              <a:schemeClr val="tx1"/>
            </a:solidFill>
          </a:endParaRPr>
        </a:p>
      </xdr:txBody>
    </xdr:sp>
    <xdr:clientData/>
  </xdr:twoCellAnchor>
  <xdr:twoCellAnchor>
    <xdr:from>
      <xdr:col>1</xdr:col>
      <xdr:colOff>180975</xdr:colOff>
      <xdr:row>34</xdr:row>
      <xdr:rowOff>38099</xdr:rowOff>
    </xdr:from>
    <xdr:to>
      <xdr:col>14</xdr:col>
      <xdr:colOff>321317</xdr:colOff>
      <xdr:row>34</xdr:row>
      <xdr:rowOff>2524124</xdr:rowOff>
    </xdr:to>
    <xdr:pic>
      <xdr:nvPicPr>
        <xdr:cNvPr id="15" name="図 29" descr="無題">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6391274"/>
          <a:ext cx="5121917" cy="2486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38</xdr:col>
      <xdr:colOff>57150</xdr:colOff>
      <xdr:row>67</xdr:row>
      <xdr:rowOff>28575</xdr:rowOff>
    </xdr:from>
    <xdr:to>
      <xdr:col>39</xdr:col>
      <xdr:colOff>114300</xdr:colOff>
      <xdr:row>68</xdr:row>
      <xdr:rowOff>114300</xdr:rowOff>
    </xdr:to>
    <xdr:sp macro="" textlink="">
      <xdr:nvSpPr>
        <xdr:cNvPr id="2" name="Oval 1"/>
        <xdr:cNvSpPr>
          <a:spLocks noChangeArrowheads="1"/>
        </xdr:cNvSpPr>
      </xdr:nvSpPr>
      <xdr:spPr bwMode="auto">
        <a:xfrm>
          <a:off x="6429375" y="9810750"/>
          <a:ext cx="219075" cy="2190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26</xdr:col>
      <xdr:colOff>133350</xdr:colOff>
      <xdr:row>74</xdr:row>
      <xdr:rowOff>104775</xdr:rowOff>
    </xdr:from>
    <xdr:to>
      <xdr:col>28</xdr:col>
      <xdr:colOff>28575</xdr:colOff>
      <xdr:row>76</xdr:row>
      <xdr:rowOff>38100</xdr:rowOff>
    </xdr:to>
    <xdr:sp macro="" textlink="">
      <xdr:nvSpPr>
        <xdr:cNvPr id="3" name="Oval 1"/>
        <xdr:cNvSpPr>
          <a:spLocks noChangeArrowheads="1"/>
        </xdr:cNvSpPr>
      </xdr:nvSpPr>
      <xdr:spPr bwMode="auto">
        <a:xfrm>
          <a:off x="4562475" y="10934700"/>
          <a:ext cx="219075" cy="23812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26</xdr:col>
      <xdr:colOff>82501</xdr:colOff>
      <xdr:row>31</xdr:row>
      <xdr:rowOff>3448</xdr:rowOff>
    </xdr:from>
    <xdr:to>
      <xdr:col>26</xdr:col>
      <xdr:colOff>82501</xdr:colOff>
      <xdr:row>35</xdr:row>
      <xdr:rowOff>123265</xdr:rowOff>
    </xdr:to>
    <xdr:cxnSp macro="">
      <xdr:nvCxnSpPr>
        <xdr:cNvPr id="4" name="直線コネクタ 3"/>
        <xdr:cNvCxnSpPr/>
      </xdr:nvCxnSpPr>
      <xdr:spPr>
        <a:xfrm flipV="1">
          <a:off x="4511626" y="4556398"/>
          <a:ext cx="0" cy="710367"/>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59951</xdr:colOff>
      <xdr:row>31</xdr:row>
      <xdr:rowOff>0</xdr:rowOff>
    </xdr:from>
    <xdr:to>
      <xdr:col>18</xdr:col>
      <xdr:colOff>61460</xdr:colOff>
      <xdr:row>36</xdr:row>
      <xdr:rowOff>5604</xdr:rowOff>
    </xdr:to>
    <xdr:cxnSp macro="">
      <xdr:nvCxnSpPr>
        <xdr:cNvPr id="5" name="直線コネクタ 4"/>
        <xdr:cNvCxnSpPr/>
      </xdr:nvCxnSpPr>
      <xdr:spPr>
        <a:xfrm flipH="1" flipV="1">
          <a:off x="3193676" y="4552950"/>
          <a:ext cx="1509" cy="729504"/>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125170</xdr:colOff>
      <xdr:row>31</xdr:row>
      <xdr:rowOff>896</xdr:rowOff>
    </xdr:from>
    <xdr:to>
      <xdr:col>12</xdr:col>
      <xdr:colOff>125170</xdr:colOff>
      <xdr:row>36</xdr:row>
      <xdr:rowOff>45</xdr:rowOff>
    </xdr:to>
    <xdr:cxnSp macro="">
      <xdr:nvCxnSpPr>
        <xdr:cNvPr id="6" name="直線コネクタ 5"/>
        <xdr:cNvCxnSpPr/>
      </xdr:nvCxnSpPr>
      <xdr:spPr>
        <a:xfrm flipV="1">
          <a:off x="2287345" y="4553846"/>
          <a:ext cx="0" cy="723049"/>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106680</xdr:colOff>
      <xdr:row>31</xdr:row>
      <xdr:rowOff>7328</xdr:rowOff>
    </xdr:from>
    <xdr:to>
      <xdr:col>15</xdr:col>
      <xdr:colOff>106680</xdr:colOff>
      <xdr:row>36</xdr:row>
      <xdr:rowOff>5603</xdr:rowOff>
    </xdr:to>
    <xdr:cxnSp macro="">
      <xdr:nvCxnSpPr>
        <xdr:cNvPr id="7" name="直線コネクタ 6"/>
        <xdr:cNvCxnSpPr/>
      </xdr:nvCxnSpPr>
      <xdr:spPr>
        <a:xfrm flipV="1">
          <a:off x="2754630" y="4560278"/>
          <a:ext cx="0" cy="722175"/>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21</xdr:col>
      <xdr:colOff>5569</xdr:colOff>
      <xdr:row>31</xdr:row>
      <xdr:rowOff>5861</xdr:rowOff>
    </xdr:from>
    <xdr:to>
      <xdr:col>21</xdr:col>
      <xdr:colOff>5569</xdr:colOff>
      <xdr:row>35</xdr:row>
      <xdr:rowOff>123091</xdr:rowOff>
    </xdr:to>
    <xdr:cxnSp macro="">
      <xdr:nvCxnSpPr>
        <xdr:cNvPr id="8" name="直線コネクタ 7"/>
        <xdr:cNvCxnSpPr/>
      </xdr:nvCxnSpPr>
      <xdr:spPr>
        <a:xfrm flipV="1">
          <a:off x="3625069" y="4558811"/>
          <a:ext cx="0" cy="707780"/>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118111</xdr:colOff>
      <xdr:row>31</xdr:row>
      <xdr:rowOff>6120</xdr:rowOff>
    </xdr:from>
    <xdr:to>
      <xdr:col>23</xdr:col>
      <xdr:colOff>118111</xdr:colOff>
      <xdr:row>35</xdr:row>
      <xdr:rowOff>123350</xdr:rowOff>
    </xdr:to>
    <xdr:cxnSp macro="">
      <xdr:nvCxnSpPr>
        <xdr:cNvPr id="9" name="直線コネクタ 8"/>
        <xdr:cNvCxnSpPr/>
      </xdr:nvCxnSpPr>
      <xdr:spPr>
        <a:xfrm flipV="1">
          <a:off x="4061461" y="4559070"/>
          <a:ext cx="0" cy="707780"/>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102758</xdr:colOff>
      <xdr:row>31</xdr:row>
      <xdr:rowOff>896</xdr:rowOff>
    </xdr:from>
    <xdr:to>
      <xdr:col>34</xdr:col>
      <xdr:colOff>103017</xdr:colOff>
      <xdr:row>36</xdr:row>
      <xdr:rowOff>6422</xdr:rowOff>
    </xdr:to>
    <xdr:cxnSp macro="">
      <xdr:nvCxnSpPr>
        <xdr:cNvPr id="10" name="直線コネクタ 9"/>
        <xdr:cNvCxnSpPr/>
      </xdr:nvCxnSpPr>
      <xdr:spPr>
        <a:xfrm flipH="1" flipV="1">
          <a:off x="5827283" y="4553846"/>
          <a:ext cx="259" cy="729426"/>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29</xdr:col>
      <xdr:colOff>34876</xdr:colOff>
      <xdr:row>31</xdr:row>
      <xdr:rowOff>7585</xdr:rowOff>
    </xdr:from>
    <xdr:to>
      <xdr:col>29</xdr:col>
      <xdr:colOff>34876</xdr:colOff>
      <xdr:row>35</xdr:row>
      <xdr:rowOff>124815</xdr:rowOff>
    </xdr:to>
    <xdr:cxnSp macro="">
      <xdr:nvCxnSpPr>
        <xdr:cNvPr id="11" name="直線コネクタ 10"/>
        <xdr:cNvCxnSpPr/>
      </xdr:nvCxnSpPr>
      <xdr:spPr>
        <a:xfrm flipV="1">
          <a:off x="4949776" y="4560535"/>
          <a:ext cx="0" cy="707780"/>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146685</xdr:colOff>
      <xdr:row>31</xdr:row>
      <xdr:rowOff>5861</xdr:rowOff>
    </xdr:from>
    <xdr:to>
      <xdr:col>31</xdr:col>
      <xdr:colOff>146685</xdr:colOff>
      <xdr:row>35</xdr:row>
      <xdr:rowOff>123091</xdr:rowOff>
    </xdr:to>
    <xdr:cxnSp macro="">
      <xdr:nvCxnSpPr>
        <xdr:cNvPr id="12" name="直線コネクタ 11"/>
        <xdr:cNvCxnSpPr/>
      </xdr:nvCxnSpPr>
      <xdr:spPr>
        <a:xfrm flipV="1">
          <a:off x="5385435" y="4558811"/>
          <a:ext cx="0" cy="707780"/>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37</xdr:col>
      <xdr:colOff>73709</xdr:colOff>
      <xdr:row>31</xdr:row>
      <xdr:rowOff>6724</xdr:rowOff>
    </xdr:from>
    <xdr:to>
      <xdr:col>37</xdr:col>
      <xdr:colOff>73709</xdr:colOff>
      <xdr:row>35</xdr:row>
      <xdr:rowOff>121368</xdr:rowOff>
    </xdr:to>
    <xdr:cxnSp macro="">
      <xdr:nvCxnSpPr>
        <xdr:cNvPr id="13" name="直線コネクタ 12"/>
        <xdr:cNvCxnSpPr/>
      </xdr:nvCxnSpPr>
      <xdr:spPr>
        <a:xfrm flipV="1">
          <a:off x="6284009" y="4559674"/>
          <a:ext cx="0" cy="705194"/>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40</xdr:col>
      <xdr:colOff>59055</xdr:colOff>
      <xdr:row>31</xdr:row>
      <xdr:rowOff>20990</xdr:rowOff>
    </xdr:from>
    <xdr:to>
      <xdr:col>40</xdr:col>
      <xdr:colOff>59055</xdr:colOff>
      <xdr:row>36</xdr:row>
      <xdr:rowOff>4794</xdr:rowOff>
    </xdr:to>
    <xdr:cxnSp macro="">
      <xdr:nvCxnSpPr>
        <xdr:cNvPr id="14" name="直線コネクタ 13"/>
        <xdr:cNvCxnSpPr/>
      </xdr:nvCxnSpPr>
      <xdr:spPr>
        <a:xfrm flipV="1">
          <a:off x="6755130" y="4573940"/>
          <a:ext cx="0" cy="707704"/>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37186" name="Oval 106">
          <a:extLst>
            <a:ext uri="{FF2B5EF4-FFF2-40B4-BE49-F238E27FC236}">
              <a16:creationId xmlns:a16="http://schemas.microsoft.com/office/drawing/2014/main" id="{00000000-0008-0000-0600-0000829E03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1000125</xdr:colOff>
      <xdr:row>19</xdr:row>
      <xdr:rowOff>95251</xdr:rowOff>
    </xdr:from>
    <xdr:to>
      <xdr:col>1</xdr:col>
      <xdr:colOff>1219200</xdr:colOff>
      <xdr:row>20</xdr:row>
      <xdr:rowOff>142876</xdr:rowOff>
    </xdr:to>
    <xdr:sp macro="" textlink="">
      <xdr:nvSpPr>
        <xdr:cNvPr id="48241" name="Oval 113">
          <a:extLst>
            <a:ext uri="{FF2B5EF4-FFF2-40B4-BE49-F238E27FC236}">
              <a16:creationId xmlns:a16="http://schemas.microsoft.com/office/drawing/2014/main" id="{00000000-0008-0000-06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657224</xdr:colOff>
      <xdr:row>19</xdr:row>
      <xdr:rowOff>104776</xdr:rowOff>
    </xdr:from>
    <xdr:to>
      <xdr:col>2</xdr:col>
      <xdr:colOff>847724</xdr:colOff>
      <xdr:row>20</xdr:row>
      <xdr:rowOff>152401</xdr:rowOff>
    </xdr:to>
    <xdr:sp macro="" textlink="">
      <xdr:nvSpPr>
        <xdr:cNvPr id="48243" name="Oval 115">
          <a:extLst>
            <a:ext uri="{FF2B5EF4-FFF2-40B4-BE49-F238E27FC236}">
              <a16:creationId xmlns:a16="http://schemas.microsoft.com/office/drawing/2014/main" id="{00000000-0008-0000-06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38100</xdr:colOff>
      <xdr:row>68</xdr:row>
      <xdr:rowOff>38100</xdr:rowOff>
    </xdr:from>
    <xdr:to>
      <xdr:col>1</xdr:col>
      <xdr:colOff>447675</xdr:colOff>
      <xdr:row>70</xdr:row>
      <xdr:rowOff>152400</xdr:rowOff>
    </xdr:to>
    <xdr:sp macro="" textlink="">
      <xdr:nvSpPr>
        <xdr:cNvPr id="48253" name="Rectangle 125">
          <a:extLst>
            <a:ext uri="{FF2B5EF4-FFF2-40B4-BE49-F238E27FC236}">
              <a16:creationId xmlns:a16="http://schemas.microsoft.com/office/drawing/2014/main" id="{00000000-0008-0000-06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2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152400</xdr:rowOff>
    </xdr:to>
    <xdr:sp macro="" textlink="">
      <xdr:nvSpPr>
        <xdr:cNvPr id="237190" name="Line 126">
          <a:extLst>
            <a:ext uri="{FF2B5EF4-FFF2-40B4-BE49-F238E27FC236}">
              <a16:creationId xmlns:a16="http://schemas.microsoft.com/office/drawing/2014/main" id="{00000000-0008-0000-0600-0000869E0300}"/>
            </a:ext>
          </a:extLst>
        </xdr:cNvPr>
        <xdr:cNvSpPr>
          <a:spLocks noChangeShapeType="1"/>
        </xdr:cNvSpPr>
      </xdr:nvSpPr>
      <xdr:spPr bwMode="auto">
        <a:xfrm>
          <a:off x="838200" y="12982575"/>
          <a:ext cx="0" cy="4476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1628775</xdr:colOff>
      <xdr:row>13</xdr:row>
      <xdr:rowOff>104775</xdr:rowOff>
    </xdr:from>
    <xdr:to>
      <xdr:col>5</xdr:col>
      <xdr:colOff>1600200</xdr:colOff>
      <xdr:row>13</xdr:row>
      <xdr:rowOff>104775</xdr:rowOff>
    </xdr:to>
    <xdr:cxnSp macro="">
      <xdr:nvCxnSpPr>
        <xdr:cNvPr id="14" name="直線コネクタ 13">
          <a:extLst>
            <a:ext uri="{FF2B5EF4-FFF2-40B4-BE49-F238E27FC236}">
              <a16:creationId xmlns:a16="http://schemas.microsoft.com/office/drawing/2014/main" id="{00000000-0008-0000-06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476250</xdr:colOff>
      <xdr:row>21</xdr:row>
      <xdr:rowOff>0</xdr:rowOff>
    </xdr:from>
    <xdr:to>
      <xdr:col>11</xdr:col>
      <xdr:colOff>266700</xdr:colOff>
      <xdr:row>25</xdr:row>
      <xdr:rowOff>57150</xdr:rowOff>
    </xdr:to>
    <xdr:sp macro="" textlink="">
      <xdr:nvSpPr>
        <xdr:cNvPr id="12" name="テキスト ボックス 11">
          <a:extLst>
            <a:ext uri="{FF2B5EF4-FFF2-40B4-BE49-F238E27FC236}">
              <a16:creationId xmlns:a16="http://schemas.microsoft.com/office/drawing/2014/main" id="{00000000-0008-0000-06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133350</xdr:colOff>
      <xdr:row>21</xdr:row>
      <xdr:rowOff>0</xdr:rowOff>
    </xdr:from>
    <xdr:to>
      <xdr:col>6</xdr:col>
      <xdr:colOff>457200</xdr:colOff>
      <xdr:row>22</xdr:row>
      <xdr:rowOff>28575</xdr:rowOff>
    </xdr:to>
    <xdr:sp macro="" textlink="">
      <xdr:nvSpPr>
        <xdr:cNvPr id="16" name="左矢印 15">
          <a:extLst>
            <a:ext uri="{FF2B5EF4-FFF2-40B4-BE49-F238E27FC236}">
              <a16:creationId xmlns:a16="http://schemas.microsoft.com/office/drawing/2014/main" id="{00000000-0008-0000-06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95250</xdr:colOff>
      <xdr:row>19</xdr:row>
      <xdr:rowOff>114300</xdr:rowOff>
    </xdr:from>
    <xdr:to>
      <xdr:col>1</xdr:col>
      <xdr:colOff>285750</xdr:colOff>
      <xdr:row>20</xdr:row>
      <xdr:rowOff>152400</xdr:rowOff>
    </xdr:to>
    <xdr:sp macro="" textlink="">
      <xdr:nvSpPr>
        <xdr:cNvPr id="18" name="Oval 113">
          <a:extLst>
            <a:ext uri="{FF2B5EF4-FFF2-40B4-BE49-F238E27FC236}">
              <a16:creationId xmlns:a16="http://schemas.microsoft.com/office/drawing/2014/main" id="{00000000-0008-0000-06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133350</xdr:colOff>
      <xdr:row>10</xdr:row>
      <xdr:rowOff>76200</xdr:rowOff>
    </xdr:from>
    <xdr:to>
      <xdr:col>10</xdr:col>
      <xdr:colOff>790575</xdr:colOff>
      <xdr:row>12</xdr:row>
      <xdr:rowOff>47625</xdr:rowOff>
    </xdr:to>
    <xdr:sp macro="" textlink="">
      <xdr:nvSpPr>
        <xdr:cNvPr id="17" name="円形吹き出し 16">
          <a:extLst>
            <a:ext uri="{FF2B5EF4-FFF2-40B4-BE49-F238E27FC236}">
              <a16:creationId xmlns:a16="http://schemas.microsoft.com/office/drawing/2014/main" id="{00000000-0008-0000-06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195365" name="Picture 2">
          <a:extLst>
            <a:ext uri="{FF2B5EF4-FFF2-40B4-BE49-F238E27FC236}">
              <a16:creationId xmlns:a16="http://schemas.microsoft.com/office/drawing/2014/main" id="{00000000-0008-0000-0700-000025FB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171449</xdr:rowOff>
    </xdr:from>
    <xdr:to>
      <xdr:col>4</xdr:col>
      <xdr:colOff>752475</xdr:colOff>
      <xdr:row>25</xdr:row>
      <xdr:rowOff>238124</xdr:rowOff>
    </xdr:to>
    <xdr:sp macro="" textlink="">
      <xdr:nvSpPr>
        <xdr:cNvPr id="4" name="Text Box 1">
          <a:extLst>
            <a:ext uri="{FF2B5EF4-FFF2-40B4-BE49-F238E27FC236}">
              <a16:creationId xmlns:a16="http://schemas.microsoft.com/office/drawing/2014/main" id="{00000000-0008-0000-07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447675</xdr:colOff>
      <xdr:row>32</xdr:row>
      <xdr:rowOff>0</xdr:rowOff>
    </xdr:from>
    <xdr:to>
      <xdr:col>0</xdr:col>
      <xdr:colOff>1419225</xdr:colOff>
      <xdr:row>35</xdr:row>
      <xdr:rowOff>323850</xdr:rowOff>
    </xdr:to>
    <xdr:sp macro="" textlink="">
      <xdr:nvSpPr>
        <xdr:cNvPr id="79888" name="Rectangle 16">
          <a:extLst>
            <a:ext uri="{FF2B5EF4-FFF2-40B4-BE49-F238E27FC236}">
              <a16:creationId xmlns:a16="http://schemas.microsoft.com/office/drawing/2014/main" id="{00000000-0008-0000-08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3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171450</xdr:rowOff>
    </xdr:from>
    <xdr:to>
      <xdr:col>0</xdr:col>
      <xdr:colOff>1419225</xdr:colOff>
      <xdr:row>33</xdr:row>
      <xdr:rowOff>171450</xdr:rowOff>
    </xdr:to>
    <xdr:sp macro="" textlink="">
      <xdr:nvSpPr>
        <xdr:cNvPr id="237807" name="Line 17">
          <a:extLst>
            <a:ext uri="{FF2B5EF4-FFF2-40B4-BE49-F238E27FC236}">
              <a16:creationId xmlns:a16="http://schemas.microsoft.com/office/drawing/2014/main" id="{00000000-0008-0000-0800-0000EFA00300}"/>
            </a:ext>
          </a:extLst>
        </xdr:cNvPr>
        <xdr:cNvSpPr>
          <a:spLocks noChangeShapeType="1"/>
        </xdr:cNvSpPr>
      </xdr:nvSpPr>
      <xdr:spPr bwMode="auto">
        <a:xfrm>
          <a:off x="447675" y="10772775"/>
          <a:ext cx="971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247650</xdr:colOff>
      <xdr:row>0</xdr:row>
      <xdr:rowOff>28575</xdr:rowOff>
    </xdr:from>
    <xdr:to>
      <xdr:col>5</xdr:col>
      <xdr:colOff>771525</xdr:colOff>
      <xdr:row>1</xdr:row>
      <xdr:rowOff>342900</xdr:rowOff>
    </xdr:to>
    <xdr:sp macro="" textlink="">
      <xdr:nvSpPr>
        <xdr:cNvPr id="237808" name="Oval 24">
          <a:extLst>
            <a:ext uri="{FF2B5EF4-FFF2-40B4-BE49-F238E27FC236}">
              <a16:creationId xmlns:a16="http://schemas.microsoft.com/office/drawing/2014/main" id="{00000000-0008-0000-0800-0000F0A00300}"/>
            </a:ext>
          </a:extLst>
        </xdr:cNvPr>
        <xdr:cNvSpPr>
          <a:spLocks noChangeAspect="1" noChangeArrowheads="1"/>
        </xdr:cNvSpPr>
      </xdr:nvSpPr>
      <xdr:spPr bwMode="auto">
        <a:xfrm>
          <a:off x="6991350" y="28575"/>
          <a:ext cx="52387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533400</xdr:colOff>
      <xdr:row>22</xdr:row>
      <xdr:rowOff>114300</xdr:rowOff>
    </xdr:from>
    <xdr:to>
      <xdr:col>12</xdr:col>
      <xdr:colOff>152400</xdr:colOff>
      <xdr:row>25</xdr:row>
      <xdr:rowOff>104776</xdr:rowOff>
    </xdr:to>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180975</xdr:colOff>
      <xdr:row>23</xdr:row>
      <xdr:rowOff>114301</xdr:rowOff>
    </xdr:from>
    <xdr:to>
      <xdr:col>6</xdr:col>
      <xdr:colOff>504825</xdr:colOff>
      <xdr:row>23</xdr:row>
      <xdr:rowOff>352426</xdr:rowOff>
    </xdr:to>
    <xdr:sp macro="" textlink="">
      <xdr:nvSpPr>
        <xdr:cNvPr id="6" name="左矢印 5">
          <a:extLst>
            <a:ext uri="{FF2B5EF4-FFF2-40B4-BE49-F238E27FC236}">
              <a16:creationId xmlns:a16="http://schemas.microsoft.com/office/drawing/2014/main" id="{00000000-0008-0000-08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197413" name="Picture 2">
          <a:extLst>
            <a:ext uri="{FF2B5EF4-FFF2-40B4-BE49-F238E27FC236}">
              <a16:creationId xmlns:a16="http://schemas.microsoft.com/office/drawing/2014/main" id="{00000000-0008-0000-0900-000025030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238126</xdr:rowOff>
    </xdr:from>
    <xdr:to>
      <xdr:col>4</xdr:col>
      <xdr:colOff>695325</xdr:colOff>
      <xdr:row>25</xdr:row>
      <xdr:rowOff>228600</xdr:rowOff>
    </xdr:to>
    <xdr:sp macro="" textlink="">
      <xdr:nvSpPr>
        <xdr:cNvPr id="91137" name="Text Box 1">
          <a:extLst>
            <a:ext uri="{FF2B5EF4-FFF2-40B4-BE49-F238E27FC236}">
              <a16:creationId xmlns:a16="http://schemas.microsoft.com/office/drawing/2014/main" id="{00000000-0008-0000-09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Q59"/>
  <sheetViews>
    <sheetView workbookViewId="0">
      <selection activeCell="AN25" sqref="AN25"/>
    </sheetView>
  </sheetViews>
  <sheetFormatPr defaultColWidth="8.625" defaultRowHeight="12.75"/>
  <cols>
    <col min="1" max="39" width="2.625" style="450" customWidth="1"/>
    <col min="40" max="42" width="13.625" style="452" customWidth="1"/>
    <col min="43" max="43" width="9.375" style="452" bestFit="1" customWidth="1"/>
    <col min="44" max="16384" width="8.625" style="452"/>
  </cols>
  <sheetData>
    <row r="1" spans="1:39" ht="21.75" customHeight="1">
      <c r="A1" s="449"/>
      <c r="AB1" s="552"/>
      <c r="AC1" s="552"/>
      <c r="AD1" s="451"/>
      <c r="AE1" s="451"/>
      <c r="AF1" s="451"/>
      <c r="AM1" s="451"/>
    </row>
    <row r="2" spans="1:39" ht="30" customHeight="1" thickBot="1">
      <c r="A2" s="453" t="s">
        <v>298</v>
      </c>
      <c r="Q2" s="553"/>
      <c r="R2" s="553"/>
      <c r="S2" s="553"/>
      <c r="T2" s="553"/>
      <c r="U2" s="553"/>
      <c r="V2" s="553"/>
      <c r="W2" s="548"/>
      <c r="X2" s="553"/>
      <c r="Y2" s="553"/>
      <c r="Z2" s="548"/>
      <c r="AA2" s="553"/>
      <c r="AB2" s="553"/>
      <c r="AC2" s="548"/>
      <c r="AD2" s="548"/>
      <c r="AG2"/>
    </row>
    <row r="3" spans="1:39" ht="20.25" customHeight="1">
      <c r="A3" s="554" t="s">
        <v>299</v>
      </c>
      <c r="B3" s="555"/>
      <c r="C3" s="556"/>
      <c r="D3" s="557"/>
      <c r="E3" s="558"/>
      <c r="F3" s="558"/>
      <c r="G3" s="558"/>
      <c r="H3" s="558"/>
      <c r="I3" s="558"/>
      <c r="J3" s="558"/>
      <c r="K3" s="558"/>
      <c r="L3" s="558"/>
      <c r="M3" s="558"/>
      <c r="N3" s="558"/>
      <c r="O3" s="558"/>
      <c r="P3" s="558"/>
      <c r="Q3" s="558"/>
      <c r="R3" s="558"/>
      <c r="S3" s="558"/>
      <c r="T3" s="558"/>
      <c r="U3" s="558"/>
      <c r="V3" s="558"/>
      <c r="W3" s="558"/>
      <c r="X3" s="558"/>
      <c r="Y3" s="558"/>
      <c r="Z3" s="558"/>
      <c r="AA3" s="558"/>
      <c r="AB3" s="558"/>
      <c r="AC3" s="558"/>
      <c r="AD3" s="559"/>
      <c r="AE3" s="454"/>
      <c r="AF3" s="454"/>
      <c r="AM3" s="455"/>
    </row>
    <row r="4" spans="1:39" ht="18" customHeight="1">
      <c r="A4" s="560" t="s">
        <v>300</v>
      </c>
      <c r="B4" s="561"/>
      <c r="C4" s="562"/>
      <c r="D4" s="566"/>
      <c r="E4" s="567"/>
      <c r="F4" s="567"/>
      <c r="G4" s="567"/>
      <c r="H4" s="567"/>
      <c r="I4" s="567"/>
      <c r="J4" s="567"/>
      <c r="K4" s="567"/>
      <c r="L4" s="567"/>
      <c r="M4" s="567"/>
      <c r="N4" s="567"/>
      <c r="O4" s="567"/>
      <c r="P4" s="567"/>
      <c r="Q4" s="567"/>
      <c r="R4" s="567"/>
      <c r="S4" s="567"/>
      <c r="T4" s="567"/>
      <c r="U4" s="567"/>
      <c r="V4" s="567"/>
      <c r="W4" s="567"/>
      <c r="X4" s="567"/>
      <c r="Y4" s="567"/>
      <c r="Z4" s="567"/>
      <c r="AA4" s="567"/>
      <c r="AB4" s="567"/>
      <c r="AC4" s="567"/>
      <c r="AD4" s="568"/>
      <c r="AE4" s="456"/>
      <c r="AF4" s="456"/>
      <c r="AM4" s="456"/>
    </row>
    <row r="5" spans="1:39" ht="24" customHeight="1">
      <c r="A5" s="563"/>
      <c r="B5" s="564"/>
      <c r="C5" s="565"/>
      <c r="D5" s="569"/>
      <c r="E5" s="570"/>
      <c r="F5" s="570"/>
      <c r="G5" s="570"/>
      <c r="H5" s="570"/>
      <c r="I5" s="570"/>
      <c r="J5" s="570"/>
      <c r="K5" s="570"/>
      <c r="L5" s="570"/>
      <c r="M5" s="570"/>
      <c r="N5" s="570"/>
      <c r="O5" s="570"/>
      <c r="P5" s="570"/>
      <c r="Q5" s="570"/>
      <c r="R5" s="570"/>
      <c r="S5" s="570"/>
      <c r="T5" s="570"/>
      <c r="U5" s="570"/>
      <c r="V5" s="570"/>
      <c r="W5" s="570"/>
      <c r="X5" s="570"/>
      <c r="Y5" s="570"/>
      <c r="Z5" s="570"/>
      <c r="AA5" s="570"/>
      <c r="AB5" s="570"/>
      <c r="AC5" s="570"/>
      <c r="AD5" s="571"/>
      <c r="AE5" s="456"/>
      <c r="AF5" s="456"/>
      <c r="AM5" s="456"/>
    </row>
    <row r="6" spans="1:39" ht="27" customHeight="1">
      <c r="A6" s="609" t="s">
        <v>392</v>
      </c>
      <c r="B6" s="610"/>
      <c r="C6" s="610"/>
      <c r="D6" s="610"/>
      <c r="E6" s="613" t="s">
        <v>8</v>
      </c>
      <c r="F6" s="613"/>
      <c r="G6" s="613"/>
      <c r="H6" s="610"/>
      <c r="I6" s="610"/>
      <c r="J6" s="615" t="s">
        <v>281</v>
      </c>
      <c r="K6" s="615"/>
      <c r="L6" s="610"/>
      <c r="M6" s="610"/>
      <c r="N6" s="617" t="s">
        <v>301</v>
      </c>
      <c r="O6" s="617"/>
      <c r="P6" s="617"/>
      <c r="Q6" s="617"/>
      <c r="R6" s="610" t="s">
        <v>302</v>
      </c>
      <c r="S6" s="610"/>
      <c r="T6" s="610"/>
      <c r="U6" s="610"/>
      <c r="V6" s="610"/>
      <c r="W6" s="610"/>
      <c r="X6" s="610"/>
      <c r="Y6" s="619"/>
      <c r="Z6" s="621" t="s">
        <v>303</v>
      </c>
      <c r="AA6" s="622"/>
      <c r="AB6" s="622"/>
      <c r="AC6" s="622"/>
      <c r="AD6" s="623"/>
      <c r="AE6" s="456"/>
      <c r="AF6" s="456"/>
      <c r="AM6" s="456"/>
    </row>
    <row r="7" spans="1:39" ht="27" customHeight="1" thickBot="1">
      <c r="A7" s="611"/>
      <c r="B7" s="612"/>
      <c r="C7" s="612"/>
      <c r="D7" s="612"/>
      <c r="E7" s="614"/>
      <c r="F7" s="614"/>
      <c r="G7" s="614"/>
      <c r="H7" s="612"/>
      <c r="I7" s="612"/>
      <c r="J7" s="616"/>
      <c r="K7" s="616"/>
      <c r="L7" s="612"/>
      <c r="M7" s="612"/>
      <c r="N7" s="618"/>
      <c r="O7" s="618"/>
      <c r="P7" s="618"/>
      <c r="Q7" s="618"/>
      <c r="R7" s="612"/>
      <c r="S7" s="612"/>
      <c r="T7" s="612"/>
      <c r="U7" s="612"/>
      <c r="V7" s="612"/>
      <c r="W7" s="612"/>
      <c r="X7" s="612"/>
      <c r="Y7" s="620"/>
      <c r="Z7" s="588"/>
      <c r="AA7" s="589"/>
      <c r="AB7" s="589"/>
      <c r="AC7" s="589"/>
      <c r="AD7" s="590"/>
      <c r="AE7" s="456"/>
      <c r="AF7" s="456"/>
      <c r="AG7" s="456"/>
      <c r="AH7" s="456"/>
      <c r="AI7" s="456"/>
      <c r="AJ7" s="456"/>
      <c r="AK7" s="456"/>
      <c r="AL7" s="456"/>
      <c r="AM7" s="456"/>
    </row>
    <row r="8" spans="1:39" ht="23.25" customHeight="1">
      <c r="A8" s="591" t="s">
        <v>304</v>
      </c>
      <c r="B8" s="592"/>
      <c r="C8" s="592"/>
      <c r="D8" s="593"/>
      <c r="E8" s="593"/>
      <c r="F8" s="593"/>
      <c r="G8" s="593"/>
      <c r="H8" s="593"/>
      <c r="I8" s="593"/>
      <c r="J8" s="593"/>
      <c r="K8" s="593"/>
      <c r="L8" s="593"/>
      <c r="M8" s="593"/>
      <c r="N8" s="593"/>
      <c r="O8" s="593"/>
      <c r="P8" s="593"/>
      <c r="Q8" s="593"/>
      <c r="R8" s="593"/>
      <c r="S8" s="593"/>
      <c r="T8" s="593"/>
      <c r="U8" s="593"/>
      <c r="V8" s="593"/>
      <c r="W8" s="593"/>
      <c r="X8" s="593"/>
      <c r="Y8" s="593"/>
      <c r="Z8" s="593"/>
      <c r="AA8" s="593"/>
      <c r="AB8" s="593"/>
      <c r="AC8" s="593"/>
      <c r="AD8" s="594"/>
      <c r="AE8" s="595" t="s">
        <v>305</v>
      </c>
      <c r="AF8" s="596"/>
      <c r="AG8" s="597"/>
      <c r="AH8" s="597"/>
      <c r="AI8" s="597"/>
      <c r="AJ8" s="597"/>
      <c r="AK8" s="597"/>
      <c r="AL8" s="597"/>
      <c r="AM8" s="598"/>
    </row>
    <row r="9" spans="1:39" ht="23.25" customHeight="1">
      <c r="A9" s="599" t="s">
        <v>306</v>
      </c>
      <c r="B9" s="600"/>
      <c r="C9" s="600"/>
      <c r="D9" s="603" t="s">
        <v>307</v>
      </c>
      <c r="E9" s="603"/>
      <c r="F9" s="603"/>
      <c r="G9" s="603"/>
      <c r="H9" s="603"/>
      <c r="I9" s="603"/>
      <c r="J9" s="603"/>
      <c r="K9" s="603"/>
      <c r="L9" s="603"/>
      <c r="M9" s="603"/>
      <c r="N9" s="603"/>
      <c r="O9" s="603"/>
      <c r="P9" s="603"/>
      <c r="Q9" s="603"/>
      <c r="R9" s="603"/>
      <c r="S9" s="603"/>
      <c r="T9" s="603"/>
      <c r="U9" s="603"/>
      <c r="V9" s="603"/>
      <c r="W9" s="603"/>
      <c r="X9" s="603"/>
      <c r="Y9" s="603"/>
      <c r="Z9" s="603"/>
      <c r="AA9" s="603"/>
      <c r="AB9" s="603"/>
      <c r="AC9" s="603"/>
      <c r="AD9" s="604"/>
      <c r="AE9" s="605" t="s">
        <v>308</v>
      </c>
      <c r="AF9" s="606"/>
      <c r="AG9" s="572"/>
      <c r="AH9" s="572"/>
      <c r="AI9" s="572"/>
      <c r="AJ9" s="572"/>
      <c r="AK9" s="572"/>
      <c r="AL9" s="572"/>
      <c r="AM9" s="573"/>
    </row>
    <row r="10" spans="1:39" ht="23.25" customHeight="1">
      <c r="A10" s="601"/>
      <c r="B10" s="602"/>
      <c r="C10" s="602"/>
      <c r="D10" s="607"/>
      <c r="E10" s="607"/>
      <c r="F10" s="607"/>
      <c r="G10" s="607"/>
      <c r="H10" s="607"/>
      <c r="I10" s="607"/>
      <c r="J10" s="607"/>
      <c r="K10" s="607"/>
      <c r="L10" s="607"/>
      <c r="M10" s="607"/>
      <c r="N10" s="607"/>
      <c r="O10" s="607"/>
      <c r="P10" s="607"/>
      <c r="Q10" s="607"/>
      <c r="R10" s="607"/>
      <c r="S10" s="607"/>
      <c r="T10" s="607"/>
      <c r="U10" s="607"/>
      <c r="V10" s="607"/>
      <c r="W10" s="607"/>
      <c r="X10" s="607"/>
      <c r="Y10" s="607"/>
      <c r="Z10" s="607"/>
      <c r="AA10" s="607"/>
      <c r="AB10" s="607"/>
      <c r="AC10" s="607"/>
      <c r="AD10" s="608"/>
      <c r="AE10" s="550" t="s">
        <v>309</v>
      </c>
      <c r="AF10" s="551"/>
      <c r="AG10" s="572"/>
      <c r="AH10" s="572"/>
      <c r="AI10" s="572"/>
      <c r="AJ10" s="572"/>
      <c r="AK10" s="572"/>
      <c r="AL10" s="572"/>
      <c r="AM10" s="573"/>
    </row>
    <row r="11" spans="1:39" ht="16.5" customHeight="1">
      <c r="A11" s="574" t="s">
        <v>304</v>
      </c>
      <c r="B11" s="575"/>
      <c r="C11" s="575"/>
      <c r="D11" s="576"/>
      <c r="E11" s="576"/>
      <c r="F11" s="576"/>
      <c r="G11" s="576"/>
      <c r="H11" s="576"/>
      <c r="I11" s="576"/>
      <c r="J11" s="576"/>
      <c r="K11" s="576"/>
      <c r="L11" s="576"/>
      <c r="M11" s="576"/>
      <c r="N11" s="576"/>
      <c r="O11" s="576"/>
      <c r="P11" s="576"/>
      <c r="Q11" s="576"/>
      <c r="R11" s="576"/>
      <c r="S11" s="576"/>
      <c r="T11" s="576"/>
      <c r="U11" s="576"/>
      <c r="V11" s="576"/>
      <c r="W11" s="576"/>
      <c r="X11" s="576"/>
      <c r="Y11" s="576"/>
      <c r="Z11" s="576"/>
      <c r="AA11" s="576"/>
      <c r="AB11" s="576"/>
      <c r="AC11" s="576"/>
      <c r="AD11" s="576"/>
      <c r="AE11" s="576"/>
      <c r="AF11" s="577"/>
      <c r="AG11" s="578" t="s">
        <v>310</v>
      </c>
      <c r="AH11" s="579"/>
      <c r="AI11" s="579"/>
      <c r="AJ11" s="579"/>
      <c r="AK11" s="579"/>
      <c r="AL11" s="579"/>
      <c r="AM11" s="580"/>
    </row>
    <row r="12" spans="1:39" ht="35.25" customHeight="1" thickBot="1">
      <c r="A12" s="584" t="s">
        <v>311</v>
      </c>
      <c r="B12" s="585"/>
      <c r="C12" s="585"/>
      <c r="D12" s="586" t="s">
        <v>312</v>
      </c>
      <c r="E12" s="586"/>
      <c r="F12" s="586"/>
      <c r="G12" s="586"/>
      <c r="H12" s="586"/>
      <c r="I12" s="586"/>
      <c r="J12" s="586"/>
      <c r="K12" s="586"/>
      <c r="L12" s="586"/>
      <c r="M12" s="586"/>
      <c r="N12" s="586"/>
      <c r="O12" s="586"/>
      <c r="P12" s="586"/>
      <c r="Q12" s="586"/>
      <c r="R12" s="586"/>
      <c r="S12" s="586"/>
      <c r="T12" s="586"/>
      <c r="U12" s="586"/>
      <c r="V12" s="586"/>
      <c r="W12" s="586"/>
      <c r="X12" s="586"/>
      <c r="Y12" s="586"/>
      <c r="Z12" s="586"/>
      <c r="AA12" s="586"/>
      <c r="AB12" s="586"/>
      <c r="AC12" s="586"/>
      <c r="AD12" s="586"/>
      <c r="AE12" s="586"/>
      <c r="AF12" s="587"/>
      <c r="AG12" s="581"/>
      <c r="AH12" s="582"/>
      <c r="AI12" s="582"/>
      <c r="AJ12" s="582"/>
      <c r="AK12" s="582"/>
      <c r="AL12" s="582"/>
      <c r="AM12" s="583"/>
    </row>
    <row r="13" spans="1:39" ht="18.75" customHeight="1" thickBot="1">
      <c r="A13" s="636" t="s">
        <v>399</v>
      </c>
      <c r="B13" s="636"/>
      <c r="C13" s="636"/>
      <c r="D13" s="637"/>
      <c r="E13" s="637"/>
      <c r="F13" s="637"/>
      <c r="G13" s="637"/>
      <c r="H13" s="637"/>
      <c r="I13" s="637"/>
      <c r="J13" s="637"/>
      <c r="K13" s="637"/>
      <c r="L13" s="637"/>
      <c r="M13" s="637"/>
      <c r="N13" s="637"/>
      <c r="O13" s="637"/>
      <c r="P13" s="637"/>
      <c r="Q13" s="637"/>
      <c r="R13" s="637"/>
      <c r="S13" s="637"/>
      <c r="T13" s="637"/>
      <c r="U13" s="637"/>
      <c r="V13" s="637"/>
      <c r="W13" s="637"/>
      <c r="X13" s="637"/>
      <c r="Y13" s="637"/>
      <c r="Z13" s="637"/>
      <c r="AA13" s="637"/>
      <c r="AB13" s="637"/>
      <c r="AC13" s="637"/>
      <c r="AD13" s="637"/>
      <c r="AE13" s="637"/>
      <c r="AF13" s="637"/>
      <c r="AG13" s="636"/>
      <c r="AH13" s="636"/>
      <c r="AI13" s="636"/>
      <c r="AJ13" s="636"/>
      <c r="AK13" s="636"/>
      <c r="AL13" s="636"/>
      <c r="AM13" s="636"/>
    </row>
    <row r="14" spans="1:39" ht="27" customHeight="1" thickBot="1">
      <c r="A14" s="457"/>
      <c r="B14" s="458"/>
      <c r="C14" s="459"/>
      <c r="D14" s="459" t="s">
        <v>313</v>
      </c>
      <c r="E14" s="459"/>
      <c r="F14" s="459"/>
      <c r="G14" s="459"/>
      <c r="H14" s="459"/>
      <c r="I14" s="459"/>
      <c r="J14" s="459"/>
      <c r="K14" s="459"/>
      <c r="L14" s="459"/>
      <c r="M14" s="459" t="s">
        <v>314</v>
      </c>
      <c r="N14" s="459"/>
      <c r="O14" s="459"/>
      <c r="P14" s="459"/>
      <c r="Q14" s="460"/>
      <c r="R14" s="461"/>
      <c r="S14" s="461"/>
      <c r="T14" s="461"/>
      <c r="U14" s="461"/>
      <c r="V14" s="461"/>
      <c r="W14" s="461" t="s">
        <v>315</v>
      </c>
      <c r="X14" s="461"/>
      <c r="Y14" s="461"/>
      <c r="Z14" s="461"/>
      <c r="AA14" s="461"/>
      <c r="AB14" s="461" t="s">
        <v>316</v>
      </c>
      <c r="AC14" s="461"/>
      <c r="AD14" s="461"/>
      <c r="AE14" s="461"/>
      <c r="AF14" s="462"/>
      <c r="AG14" s="462"/>
      <c r="AH14" s="462"/>
      <c r="AI14" s="462"/>
      <c r="AJ14" s="462"/>
      <c r="AK14" s="462"/>
      <c r="AL14" s="462"/>
      <c r="AM14" s="463"/>
    </row>
    <row r="15" spans="1:39" ht="27" customHeight="1" thickTop="1">
      <c r="A15" s="638"/>
      <c r="B15" s="639"/>
      <c r="C15" s="639"/>
      <c r="D15" s="464" t="s">
        <v>317</v>
      </c>
      <c r="E15" s="465"/>
      <c r="F15" s="464" t="s">
        <v>318</v>
      </c>
      <c r="G15" s="465"/>
      <c r="H15" s="464" t="s">
        <v>319</v>
      </c>
      <c r="I15" s="464" t="s">
        <v>320</v>
      </c>
      <c r="J15" s="640"/>
      <c r="K15" s="640"/>
      <c r="L15" s="640"/>
      <c r="M15" s="464" t="s">
        <v>317</v>
      </c>
      <c r="N15" s="465"/>
      <c r="O15" s="464" t="s">
        <v>318</v>
      </c>
      <c r="P15" s="465"/>
      <c r="Q15" s="467" t="s">
        <v>319</v>
      </c>
      <c r="R15" s="641"/>
      <c r="S15" s="642"/>
      <c r="T15" s="642"/>
      <c r="U15" s="642"/>
      <c r="V15" s="642"/>
      <c r="W15" s="642"/>
      <c r="X15" s="642"/>
      <c r="Y15" s="642"/>
      <c r="Z15" s="642"/>
      <c r="AA15" s="642"/>
      <c r="AB15" s="642"/>
      <c r="AC15" s="642"/>
      <c r="AD15" s="642"/>
      <c r="AE15" s="642"/>
      <c r="AF15" s="642"/>
      <c r="AG15" s="642"/>
      <c r="AH15" s="642"/>
      <c r="AI15" s="643"/>
      <c r="AJ15" s="644" t="s">
        <v>321</v>
      </c>
      <c r="AK15" s="645"/>
      <c r="AL15" s="645"/>
      <c r="AM15" s="646"/>
    </row>
    <row r="16" spans="1:39" ht="27" customHeight="1">
      <c r="A16" s="647"/>
      <c r="B16" s="648"/>
      <c r="C16" s="648"/>
      <c r="D16" s="469" t="s">
        <v>317</v>
      </c>
      <c r="E16" s="545"/>
      <c r="F16" s="469" t="s">
        <v>318</v>
      </c>
      <c r="G16" s="545"/>
      <c r="H16" s="469" t="s">
        <v>319</v>
      </c>
      <c r="I16" s="469" t="s">
        <v>322</v>
      </c>
      <c r="J16" s="648"/>
      <c r="K16" s="648"/>
      <c r="L16" s="648"/>
      <c r="M16" s="469" t="s">
        <v>317</v>
      </c>
      <c r="N16" s="545"/>
      <c r="O16" s="469" t="s">
        <v>318</v>
      </c>
      <c r="P16" s="545"/>
      <c r="Q16" s="470" t="s">
        <v>319</v>
      </c>
      <c r="R16" s="649"/>
      <c r="S16" s="650"/>
      <c r="T16" s="650"/>
      <c r="U16" s="650"/>
      <c r="V16" s="650"/>
      <c r="W16" s="650"/>
      <c r="X16" s="650"/>
      <c r="Y16" s="650"/>
      <c r="Z16" s="650"/>
      <c r="AA16" s="650"/>
      <c r="AB16" s="650"/>
      <c r="AC16" s="650"/>
      <c r="AD16" s="650"/>
      <c r="AE16" s="650"/>
      <c r="AF16" s="650"/>
      <c r="AG16" s="650"/>
      <c r="AH16" s="650"/>
      <c r="AI16" s="651"/>
      <c r="AJ16" s="652" t="s">
        <v>321</v>
      </c>
      <c r="AK16" s="653"/>
      <c r="AL16" s="653"/>
      <c r="AM16" s="654"/>
    </row>
    <row r="17" spans="1:40" ht="27" customHeight="1" thickBot="1">
      <c r="A17" s="624"/>
      <c r="B17" s="625"/>
      <c r="C17" s="625"/>
      <c r="D17" s="472" t="s">
        <v>317</v>
      </c>
      <c r="E17" s="473"/>
      <c r="F17" s="472" t="s">
        <v>318</v>
      </c>
      <c r="G17" s="473"/>
      <c r="H17" s="472" t="s">
        <v>319</v>
      </c>
      <c r="I17" s="472" t="s">
        <v>323</v>
      </c>
      <c r="J17" s="625"/>
      <c r="K17" s="625"/>
      <c r="L17" s="625"/>
      <c r="M17" s="472" t="s">
        <v>317</v>
      </c>
      <c r="N17" s="473"/>
      <c r="O17" s="472" t="s">
        <v>318</v>
      </c>
      <c r="P17" s="473"/>
      <c r="Q17" s="474" t="s">
        <v>319</v>
      </c>
      <c r="R17" s="626"/>
      <c r="S17" s="627"/>
      <c r="T17" s="627"/>
      <c r="U17" s="627"/>
      <c r="V17" s="627"/>
      <c r="W17" s="627"/>
      <c r="X17" s="627"/>
      <c r="Y17" s="627"/>
      <c r="Z17" s="627"/>
      <c r="AA17" s="627"/>
      <c r="AB17" s="627"/>
      <c r="AC17" s="627"/>
      <c r="AD17" s="627"/>
      <c r="AE17" s="627"/>
      <c r="AF17" s="627"/>
      <c r="AG17" s="627"/>
      <c r="AH17" s="627"/>
      <c r="AI17" s="628"/>
      <c r="AJ17" s="629" t="s">
        <v>321</v>
      </c>
      <c r="AK17" s="630"/>
      <c r="AL17" s="630"/>
      <c r="AM17" s="631"/>
    </row>
    <row r="18" spans="1:40" ht="11.25" customHeight="1" thickBot="1">
      <c r="A18" s="632"/>
      <c r="B18" s="632"/>
      <c r="C18" s="632"/>
      <c r="D18" s="632"/>
      <c r="E18" s="632"/>
      <c r="F18" s="632"/>
      <c r="G18" s="632"/>
      <c r="H18" s="632"/>
      <c r="I18" s="632"/>
      <c r="J18" s="632"/>
      <c r="K18" s="632"/>
      <c r="L18" s="632"/>
      <c r="M18" s="632"/>
      <c r="N18" s="632"/>
      <c r="O18" s="632"/>
      <c r="P18" s="632"/>
      <c r="Q18" s="632"/>
      <c r="R18" s="632"/>
      <c r="S18" s="632"/>
      <c r="T18" s="632"/>
      <c r="U18" s="632"/>
      <c r="V18" s="632"/>
      <c r="W18" s="632"/>
      <c r="X18" s="632"/>
      <c r="Y18" s="632"/>
      <c r="Z18" s="632"/>
      <c r="AA18" s="632"/>
      <c r="AB18" s="632"/>
      <c r="AC18" s="632"/>
      <c r="AD18" s="632"/>
      <c r="AE18" s="632"/>
      <c r="AF18" s="632"/>
      <c r="AG18" s="632"/>
      <c r="AH18" s="632"/>
      <c r="AI18" s="632"/>
      <c r="AJ18" s="632"/>
      <c r="AK18" s="632"/>
      <c r="AL18" s="632"/>
      <c r="AM18" s="632"/>
      <c r="AN18" s="632"/>
    </row>
    <row r="19" spans="1:40" ht="27" customHeight="1" thickBot="1">
      <c r="A19" s="457"/>
      <c r="B19" s="458"/>
      <c r="C19" s="458"/>
      <c r="D19" s="459" t="s">
        <v>313</v>
      </c>
      <c r="E19" s="459"/>
      <c r="F19" s="459"/>
      <c r="G19" s="459"/>
      <c r="H19" s="459"/>
      <c r="I19" s="459"/>
      <c r="J19" s="459"/>
      <c r="K19" s="459"/>
      <c r="L19" s="459"/>
      <c r="M19" s="459" t="s">
        <v>314</v>
      </c>
      <c r="N19" s="459"/>
      <c r="O19" s="459"/>
      <c r="P19" s="459"/>
      <c r="Q19" s="460"/>
      <c r="R19" s="633" t="s">
        <v>400</v>
      </c>
      <c r="S19" s="634"/>
      <c r="T19" s="634"/>
      <c r="U19" s="634"/>
      <c r="V19" s="634"/>
      <c r="W19" s="634"/>
      <c r="X19" s="634"/>
      <c r="Y19" s="634"/>
      <c r="Z19" s="634"/>
      <c r="AA19" s="634"/>
      <c r="AB19" s="634"/>
      <c r="AC19" s="634"/>
      <c r="AD19" s="634"/>
      <c r="AE19" s="634"/>
      <c r="AF19" s="634"/>
      <c r="AG19" s="634"/>
      <c r="AH19" s="634"/>
      <c r="AI19" s="634"/>
      <c r="AJ19" s="634"/>
      <c r="AK19" s="634"/>
      <c r="AL19" s="634"/>
      <c r="AM19" s="635"/>
    </row>
    <row r="20" spans="1:40" ht="27" customHeight="1" thickTop="1">
      <c r="A20" s="638"/>
      <c r="B20" s="639"/>
      <c r="C20" s="639"/>
      <c r="D20" s="475" t="s">
        <v>317</v>
      </c>
      <c r="E20" s="544"/>
      <c r="F20" s="475" t="s">
        <v>318</v>
      </c>
      <c r="G20" s="544"/>
      <c r="H20" s="475" t="s">
        <v>319</v>
      </c>
      <c r="I20" s="475" t="s">
        <v>323</v>
      </c>
      <c r="J20" s="640"/>
      <c r="K20" s="640"/>
      <c r="L20" s="640"/>
      <c r="M20" s="475" t="s">
        <v>317</v>
      </c>
      <c r="N20" s="544"/>
      <c r="O20" s="475" t="s">
        <v>318</v>
      </c>
      <c r="P20" s="544"/>
      <c r="Q20" s="476" t="s">
        <v>319</v>
      </c>
      <c r="R20" s="665"/>
      <c r="S20" s="666"/>
      <c r="T20" s="666"/>
      <c r="U20" s="666"/>
      <c r="V20" s="666"/>
      <c r="W20" s="666"/>
      <c r="X20" s="666"/>
      <c r="Y20" s="666"/>
      <c r="Z20" s="666"/>
      <c r="AA20" s="666"/>
      <c r="AB20" s="666"/>
      <c r="AC20" s="666"/>
      <c r="AD20" s="666"/>
      <c r="AE20" s="666"/>
      <c r="AF20" s="666"/>
      <c r="AG20" s="666"/>
      <c r="AH20" s="666"/>
      <c r="AI20" s="666"/>
      <c r="AJ20" s="666"/>
      <c r="AK20" s="666"/>
      <c r="AL20" s="666"/>
      <c r="AM20" s="667"/>
    </row>
    <row r="21" spans="1:40" ht="27" customHeight="1">
      <c r="A21" s="647"/>
      <c r="B21" s="648"/>
      <c r="C21" s="648"/>
      <c r="D21" s="469" t="s">
        <v>317</v>
      </c>
      <c r="E21" s="545"/>
      <c r="F21" s="469" t="s">
        <v>318</v>
      </c>
      <c r="G21" s="545"/>
      <c r="H21" s="469" t="s">
        <v>319</v>
      </c>
      <c r="I21" s="469" t="s">
        <v>324</v>
      </c>
      <c r="J21" s="648"/>
      <c r="K21" s="648"/>
      <c r="L21" s="648"/>
      <c r="M21" s="469" t="s">
        <v>317</v>
      </c>
      <c r="N21" s="545"/>
      <c r="O21" s="469" t="s">
        <v>318</v>
      </c>
      <c r="P21" s="545"/>
      <c r="Q21" s="470" t="s">
        <v>319</v>
      </c>
      <c r="R21" s="668"/>
      <c r="S21" s="669"/>
      <c r="T21" s="669"/>
      <c r="U21" s="669"/>
      <c r="V21" s="669"/>
      <c r="W21" s="669"/>
      <c r="X21" s="669"/>
      <c r="Y21" s="669"/>
      <c r="Z21" s="669"/>
      <c r="AA21" s="669"/>
      <c r="AB21" s="669"/>
      <c r="AC21" s="669"/>
      <c r="AD21" s="669"/>
      <c r="AE21" s="669"/>
      <c r="AF21" s="669"/>
      <c r="AG21" s="669"/>
      <c r="AH21" s="669"/>
      <c r="AI21" s="669"/>
      <c r="AJ21" s="669"/>
      <c r="AK21" s="669"/>
      <c r="AL21" s="669"/>
      <c r="AM21" s="670"/>
    </row>
    <row r="22" spans="1:40" ht="27" customHeight="1" thickBot="1">
      <c r="A22" s="624"/>
      <c r="B22" s="625"/>
      <c r="C22" s="625"/>
      <c r="D22" s="477" t="s">
        <v>317</v>
      </c>
      <c r="E22" s="546"/>
      <c r="F22" s="477" t="s">
        <v>318</v>
      </c>
      <c r="G22" s="546"/>
      <c r="H22" s="477" t="s">
        <v>319</v>
      </c>
      <c r="I22" s="477" t="s">
        <v>324</v>
      </c>
      <c r="J22" s="625"/>
      <c r="K22" s="625"/>
      <c r="L22" s="625"/>
      <c r="M22" s="477" t="s">
        <v>317</v>
      </c>
      <c r="N22" s="546"/>
      <c r="O22" s="477" t="s">
        <v>318</v>
      </c>
      <c r="P22" s="546"/>
      <c r="Q22" s="478" t="s">
        <v>319</v>
      </c>
      <c r="R22" s="655"/>
      <c r="S22" s="656"/>
      <c r="T22" s="656"/>
      <c r="U22" s="656"/>
      <c r="V22" s="656"/>
      <c r="W22" s="656"/>
      <c r="X22" s="656"/>
      <c r="Y22" s="656"/>
      <c r="Z22" s="656"/>
      <c r="AA22" s="656"/>
      <c r="AB22" s="656"/>
      <c r="AC22" s="656"/>
      <c r="AD22" s="656"/>
      <c r="AE22" s="656"/>
      <c r="AF22" s="656"/>
      <c r="AG22" s="656"/>
      <c r="AH22" s="656"/>
      <c r="AI22" s="656"/>
      <c r="AJ22" s="656"/>
      <c r="AK22" s="656"/>
      <c r="AL22" s="656"/>
      <c r="AM22" s="657"/>
    </row>
    <row r="23" spans="1:40" ht="10.5" customHeight="1" thickBot="1">
      <c r="A23" s="658"/>
      <c r="B23" s="658"/>
      <c r="C23" s="658"/>
      <c r="D23" s="658"/>
      <c r="E23" s="658"/>
      <c r="F23" s="658"/>
      <c r="G23" s="658"/>
      <c r="H23" s="658"/>
      <c r="I23" s="658"/>
      <c r="J23" s="658"/>
      <c r="K23" s="658"/>
      <c r="L23" s="658"/>
      <c r="M23" s="658"/>
      <c r="N23" s="658"/>
      <c r="O23" s="658"/>
      <c r="P23" s="658"/>
      <c r="Q23" s="658"/>
      <c r="R23" s="658"/>
      <c r="S23" s="658"/>
      <c r="T23" s="658"/>
      <c r="U23" s="658"/>
      <c r="V23" s="658"/>
      <c r="W23" s="658"/>
      <c r="X23" s="658"/>
      <c r="Y23" s="658"/>
      <c r="Z23" s="658"/>
      <c r="AA23" s="658"/>
      <c r="AB23" s="658"/>
      <c r="AC23" s="658"/>
      <c r="AD23" s="658"/>
      <c r="AE23" s="658"/>
      <c r="AF23" s="658"/>
      <c r="AG23" s="658"/>
      <c r="AH23" s="658"/>
      <c r="AI23" s="658"/>
      <c r="AJ23" s="658"/>
      <c r="AK23" s="658"/>
      <c r="AL23" s="658"/>
      <c r="AM23" s="658"/>
      <c r="AN23" s="658"/>
    </row>
    <row r="24" spans="1:40" ht="56.25" customHeight="1">
      <c r="A24" s="662" t="s">
        <v>325</v>
      </c>
      <c r="B24" s="663"/>
      <c r="C24" s="663"/>
      <c r="D24" s="663"/>
      <c r="E24" s="663"/>
      <c r="F24" s="663"/>
      <c r="G24" s="663"/>
      <c r="H24" s="663"/>
      <c r="I24" s="663"/>
      <c r="J24" s="663"/>
      <c r="K24" s="663"/>
      <c r="L24" s="663"/>
      <c r="M24" s="663"/>
      <c r="N24" s="664"/>
      <c r="O24" s="479"/>
      <c r="P24" s="659" t="s">
        <v>406</v>
      </c>
      <c r="Q24" s="660"/>
      <c r="R24" s="660"/>
      <c r="S24" s="660"/>
      <c r="T24" s="660"/>
      <c r="U24" s="660"/>
      <c r="V24" s="660"/>
      <c r="W24" s="660"/>
      <c r="X24" s="660"/>
      <c r="Y24" s="660"/>
      <c r="Z24" s="660"/>
      <c r="AA24" s="660"/>
      <c r="AB24" s="660"/>
      <c r="AC24" s="660"/>
      <c r="AD24" s="660"/>
      <c r="AE24" s="660"/>
      <c r="AF24" s="660"/>
      <c r="AG24" s="660"/>
      <c r="AH24" s="660"/>
      <c r="AI24" s="660"/>
      <c r="AJ24" s="660"/>
      <c r="AK24" s="660"/>
      <c r="AL24" s="660"/>
      <c r="AM24" s="661"/>
    </row>
    <row r="25" spans="1:40" ht="24.95" customHeight="1" thickBot="1">
      <c r="A25" s="699" t="s">
        <v>326</v>
      </c>
      <c r="B25" s="700"/>
      <c r="C25" s="700"/>
      <c r="D25" s="700"/>
      <c r="E25" s="700"/>
      <c r="F25" s="700"/>
      <c r="G25" s="701"/>
      <c r="H25" s="702" t="s">
        <v>327</v>
      </c>
      <c r="I25" s="703"/>
      <c r="J25" s="703"/>
      <c r="K25" s="703"/>
      <c r="L25" s="703"/>
      <c r="M25" s="703"/>
      <c r="N25" s="704"/>
      <c r="P25" s="705" t="s">
        <v>328</v>
      </c>
      <c r="Q25" s="706"/>
      <c r="R25" s="706"/>
      <c r="S25" s="706"/>
      <c r="T25" s="706"/>
      <c r="U25" s="706"/>
      <c r="V25" s="706"/>
      <c r="W25" s="706"/>
      <c r="X25" s="706"/>
      <c r="Y25" s="707"/>
      <c r="Z25" s="708" t="s">
        <v>329</v>
      </c>
      <c r="AA25" s="706"/>
      <c r="AB25" s="706"/>
      <c r="AC25" s="706"/>
      <c r="AD25" s="706"/>
      <c r="AE25" s="706"/>
      <c r="AF25" s="706"/>
      <c r="AG25" s="706"/>
      <c r="AH25" s="707"/>
      <c r="AI25" s="709" t="s">
        <v>337</v>
      </c>
      <c r="AJ25" s="710"/>
      <c r="AK25" s="710"/>
      <c r="AL25" s="710"/>
      <c r="AM25" s="711"/>
    </row>
    <row r="26" spans="1:40" ht="18" customHeight="1" thickTop="1">
      <c r="A26" s="712" t="s">
        <v>330</v>
      </c>
      <c r="B26" s="713"/>
      <c r="C26" s="713"/>
      <c r="D26" s="713"/>
      <c r="E26" s="713"/>
      <c r="F26" s="713"/>
      <c r="G26" s="714"/>
      <c r="H26" s="718"/>
      <c r="I26" s="719"/>
      <c r="J26" s="719"/>
      <c r="K26" s="719"/>
      <c r="L26" s="719"/>
      <c r="M26" s="719"/>
      <c r="N26" s="720"/>
      <c r="P26" s="721"/>
      <c r="Q26" s="722"/>
      <c r="R26" s="722"/>
      <c r="S26" s="722"/>
      <c r="T26" s="481" t="s">
        <v>8</v>
      </c>
      <c r="U26" s="482"/>
      <c r="V26" s="481" t="s">
        <v>275</v>
      </c>
      <c r="W26" s="482"/>
      <c r="X26" s="483" t="s">
        <v>269</v>
      </c>
      <c r="Y26" s="484"/>
      <c r="Z26" s="723"/>
      <c r="AA26" s="639"/>
      <c r="AB26" s="639"/>
      <c r="AC26" s="639"/>
      <c r="AD26" s="639"/>
      <c r="AE26" s="639"/>
      <c r="AF26" s="639"/>
      <c r="AG26" s="639"/>
      <c r="AH26" s="724"/>
      <c r="AI26" s="727"/>
      <c r="AJ26" s="728"/>
      <c r="AK26" s="728"/>
      <c r="AL26" s="728"/>
      <c r="AM26" s="729"/>
    </row>
    <row r="27" spans="1:40" ht="18" customHeight="1">
      <c r="A27" s="715"/>
      <c r="B27" s="716"/>
      <c r="C27" s="716"/>
      <c r="D27" s="716"/>
      <c r="E27" s="716"/>
      <c r="F27" s="716"/>
      <c r="G27" s="717"/>
      <c r="H27" s="681"/>
      <c r="I27" s="682"/>
      <c r="J27" s="682"/>
      <c r="K27" s="682"/>
      <c r="L27" s="682"/>
      <c r="M27" s="682"/>
      <c r="N27" s="683"/>
      <c r="P27" s="480" t="s">
        <v>331</v>
      </c>
      <c r="Q27" s="671"/>
      <c r="R27" s="671"/>
      <c r="S27" s="671"/>
      <c r="T27" s="485" t="s">
        <v>8</v>
      </c>
      <c r="U27" s="486"/>
      <c r="V27" s="485" t="s">
        <v>275</v>
      </c>
      <c r="W27" s="486"/>
      <c r="X27" s="487" t="s">
        <v>269</v>
      </c>
      <c r="Y27" s="488"/>
      <c r="Z27" s="725"/>
      <c r="AA27" s="698"/>
      <c r="AB27" s="698"/>
      <c r="AC27" s="698"/>
      <c r="AD27" s="698"/>
      <c r="AE27" s="698"/>
      <c r="AF27" s="698"/>
      <c r="AG27" s="698"/>
      <c r="AH27" s="726"/>
      <c r="AI27" s="695"/>
      <c r="AJ27" s="696"/>
      <c r="AK27" s="696"/>
      <c r="AL27" s="696"/>
      <c r="AM27" s="697"/>
    </row>
    <row r="28" spans="1:40" ht="18" customHeight="1">
      <c r="A28" s="672" t="s">
        <v>330</v>
      </c>
      <c r="B28" s="673"/>
      <c r="C28" s="673"/>
      <c r="D28" s="673"/>
      <c r="E28" s="673"/>
      <c r="F28" s="673"/>
      <c r="G28" s="674"/>
      <c r="H28" s="678"/>
      <c r="I28" s="679"/>
      <c r="J28" s="679"/>
      <c r="K28" s="679"/>
      <c r="L28" s="679"/>
      <c r="M28" s="679"/>
      <c r="N28" s="680"/>
      <c r="P28" s="684"/>
      <c r="Q28" s="685"/>
      <c r="R28" s="685"/>
      <c r="S28" s="685"/>
      <c r="T28" s="489" t="s">
        <v>8</v>
      </c>
      <c r="U28" s="490"/>
      <c r="V28" s="489" t="s">
        <v>275</v>
      </c>
      <c r="W28" s="491"/>
      <c r="X28" s="492" t="s">
        <v>269</v>
      </c>
      <c r="Y28" s="493"/>
      <c r="Z28" s="686"/>
      <c r="AA28" s="687"/>
      <c r="AB28" s="687"/>
      <c r="AC28" s="687"/>
      <c r="AD28" s="687"/>
      <c r="AE28" s="687"/>
      <c r="AF28" s="687"/>
      <c r="AG28" s="687"/>
      <c r="AH28" s="688"/>
      <c r="AI28" s="692"/>
      <c r="AJ28" s="693"/>
      <c r="AK28" s="693"/>
      <c r="AL28" s="693"/>
      <c r="AM28" s="694"/>
    </row>
    <row r="29" spans="1:40" ht="18" customHeight="1">
      <c r="A29" s="675"/>
      <c r="B29" s="676"/>
      <c r="C29" s="676"/>
      <c r="D29" s="676"/>
      <c r="E29" s="676"/>
      <c r="F29" s="676"/>
      <c r="G29" s="677"/>
      <c r="H29" s="681"/>
      <c r="I29" s="682"/>
      <c r="J29" s="682"/>
      <c r="K29" s="682"/>
      <c r="L29" s="682"/>
      <c r="M29" s="682"/>
      <c r="N29" s="683"/>
      <c r="P29" s="494" t="s">
        <v>332</v>
      </c>
      <c r="Q29" s="698"/>
      <c r="R29" s="698"/>
      <c r="S29" s="698"/>
      <c r="T29" s="495" t="s">
        <v>8</v>
      </c>
      <c r="U29" s="547"/>
      <c r="V29" s="495" t="s">
        <v>275</v>
      </c>
      <c r="W29" s="497"/>
      <c r="X29" s="498" t="s">
        <v>269</v>
      </c>
      <c r="Y29" s="499"/>
      <c r="Z29" s="689"/>
      <c r="AA29" s="690"/>
      <c r="AB29" s="690"/>
      <c r="AC29" s="690"/>
      <c r="AD29" s="690"/>
      <c r="AE29" s="690"/>
      <c r="AF29" s="690"/>
      <c r="AG29" s="690"/>
      <c r="AH29" s="691"/>
      <c r="AI29" s="695"/>
      <c r="AJ29" s="696"/>
      <c r="AK29" s="696"/>
      <c r="AL29" s="696"/>
      <c r="AM29" s="697"/>
    </row>
    <row r="30" spans="1:40" ht="18" customHeight="1">
      <c r="A30" s="672" t="s">
        <v>330</v>
      </c>
      <c r="B30" s="673"/>
      <c r="C30" s="673"/>
      <c r="D30" s="673"/>
      <c r="E30" s="673"/>
      <c r="F30" s="673"/>
      <c r="G30" s="674"/>
      <c r="H30" s="678"/>
      <c r="I30" s="679"/>
      <c r="J30" s="679"/>
      <c r="K30" s="679"/>
      <c r="L30" s="679"/>
      <c r="M30" s="679"/>
      <c r="N30" s="680"/>
      <c r="P30" s="684"/>
      <c r="Q30" s="685"/>
      <c r="R30" s="685"/>
      <c r="S30" s="685"/>
      <c r="T30" s="489" t="s">
        <v>8</v>
      </c>
      <c r="U30" s="490"/>
      <c r="V30" s="485" t="s">
        <v>275</v>
      </c>
      <c r="W30" s="500"/>
      <c r="X30" s="501" t="s">
        <v>269</v>
      </c>
      <c r="Y30" s="502"/>
      <c r="Z30" s="686"/>
      <c r="AA30" s="687"/>
      <c r="AB30" s="687"/>
      <c r="AC30" s="687"/>
      <c r="AD30" s="687"/>
      <c r="AE30" s="687"/>
      <c r="AF30" s="687"/>
      <c r="AG30" s="687"/>
      <c r="AH30" s="688"/>
      <c r="AI30" s="692"/>
      <c r="AJ30" s="693"/>
      <c r="AK30" s="693"/>
      <c r="AL30" s="693"/>
      <c r="AM30" s="694"/>
    </row>
    <row r="31" spans="1:40" ht="18" customHeight="1">
      <c r="A31" s="715"/>
      <c r="B31" s="716"/>
      <c r="C31" s="716"/>
      <c r="D31" s="716"/>
      <c r="E31" s="716"/>
      <c r="F31" s="716"/>
      <c r="G31" s="717"/>
      <c r="H31" s="681"/>
      <c r="I31" s="682"/>
      <c r="J31" s="682"/>
      <c r="K31" s="682"/>
      <c r="L31" s="682"/>
      <c r="M31" s="682"/>
      <c r="N31" s="683"/>
      <c r="P31" s="494" t="s">
        <v>331</v>
      </c>
      <c r="Q31" s="698"/>
      <c r="R31" s="698"/>
      <c r="S31" s="698"/>
      <c r="T31" s="495" t="s">
        <v>8</v>
      </c>
      <c r="U31" s="547"/>
      <c r="V31" s="485" t="s">
        <v>275</v>
      </c>
      <c r="W31" s="500"/>
      <c r="X31" s="501" t="s">
        <v>269</v>
      </c>
      <c r="Y31" s="502"/>
      <c r="Z31" s="689"/>
      <c r="AA31" s="690"/>
      <c r="AB31" s="690"/>
      <c r="AC31" s="690"/>
      <c r="AD31" s="690"/>
      <c r="AE31" s="690"/>
      <c r="AF31" s="690"/>
      <c r="AG31" s="690"/>
      <c r="AH31" s="691"/>
      <c r="AI31" s="695"/>
      <c r="AJ31" s="696"/>
      <c r="AK31" s="696"/>
      <c r="AL31" s="696"/>
      <c r="AM31" s="697"/>
    </row>
    <row r="32" spans="1:40" ht="18" customHeight="1">
      <c r="A32" s="672" t="s">
        <v>330</v>
      </c>
      <c r="B32" s="673"/>
      <c r="C32" s="673"/>
      <c r="D32" s="673"/>
      <c r="E32" s="673"/>
      <c r="F32" s="673"/>
      <c r="G32" s="674"/>
      <c r="H32" s="678"/>
      <c r="I32" s="679"/>
      <c r="J32" s="679"/>
      <c r="K32" s="679"/>
      <c r="L32" s="679"/>
      <c r="M32" s="679"/>
      <c r="N32" s="680"/>
      <c r="P32" s="684"/>
      <c r="Q32" s="685"/>
      <c r="R32" s="685"/>
      <c r="S32" s="685"/>
      <c r="T32" s="489" t="s">
        <v>8</v>
      </c>
      <c r="U32" s="490"/>
      <c r="V32" s="489" t="s">
        <v>275</v>
      </c>
      <c r="W32" s="491"/>
      <c r="X32" s="492" t="s">
        <v>269</v>
      </c>
      <c r="Y32" s="493"/>
      <c r="Z32" s="686"/>
      <c r="AA32" s="687"/>
      <c r="AB32" s="687"/>
      <c r="AC32" s="687"/>
      <c r="AD32" s="687"/>
      <c r="AE32" s="687"/>
      <c r="AF32" s="687"/>
      <c r="AG32" s="687"/>
      <c r="AH32" s="687"/>
      <c r="AI32" s="692"/>
      <c r="AJ32" s="693"/>
      <c r="AK32" s="693"/>
      <c r="AL32" s="693"/>
      <c r="AM32" s="694"/>
    </row>
    <row r="33" spans="1:40" ht="18" customHeight="1">
      <c r="A33" s="675"/>
      <c r="B33" s="676"/>
      <c r="C33" s="676"/>
      <c r="D33" s="676"/>
      <c r="E33" s="676"/>
      <c r="F33" s="676"/>
      <c r="G33" s="677"/>
      <c r="H33" s="681"/>
      <c r="I33" s="682"/>
      <c r="J33" s="682"/>
      <c r="K33" s="682"/>
      <c r="L33" s="682"/>
      <c r="M33" s="682"/>
      <c r="N33" s="683"/>
      <c r="P33" s="494" t="s">
        <v>331</v>
      </c>
      <c r="Q33" s="698"/>
      <c r="R33" s="698"/>
      <c r="S33" s="698"/>
      <c r="T33" s="495" t="s">
        <v>8</v>
      </c>
      <c r="U33" s="547"/>
      <c r="V33" s="495" t="s">
        <v>275</v>
      </c>
      <c r="W33" s="497"/>
      <c r="X33" s="498" t="s">
        <v>269</v>
      </c>
      <c r="Y33" s="499"/>
      <c r="Z33" s="689"/>
      <c r="AA33" s="690"/>
      <c r="AB33" s="690"/>
      <c r="AC33" s="690"/>
      <c r="AD33" s="690"/>
      <c r="AE33" s="690"/>
      <c r="AF33" s="690"/>
      <c r="AG33" s="690"/>
      <c r="AH33" s="690"/>
      <c r="AI33" s="695"/>
      <c r="AJ33" s="696"/>
      <c r="AK33" s="696"/>
      <c r="AL33" s="696"/>
      <c r="AM33" s="697"/>
    </row>
    <row r="34" spans="1:40" ht="18" customHeight="1">
      <c r="A34" s="672" t="s">
        <v>330</v>
      </c>
      <c r="B34" s="673"/>
      <c r="C34" s="673"/>
      <c r="D34" s="673"/>
      <c r="E34" s="673"/>
      <c r="F34" s="673"/>
      <c r="G34" s="674"/>
      <c r="H34" s="678"/>
      <c r="I34" s="679"/>
      <c r="J34" s="679"/>
      <c r="K34" s="679"/>
      <c r="L34" s="679"/>
      <c r="M34" s="679"/>
      <c r="N34" s="680"/>
      <c r="P34" s="684"/>
      <c r="Q34" s="685"/>
      <c r="R34" s="685"/>
      <c r="S34" s="685"/>
      <c r="T34" s="489" t="s">
        <v>8</v>
      </c>
      <c r="U34" s="490"/>
      <c r="V34" s="489" t="s">
        <v>275</v>
      </c>
      <c r="W34" s="491"/>
      <c r="X34" s="492" t="s">
        <v>269</v>
      </c>
      <c r="Y34" s="493"/>
      <c r="Z34" s="686"/>
      <c r="AA34" s="687"/>
      <c r="AB34" s="687"/>
      <c r="AC34" s="687"/>
      <c r="AD34" s="687"/>
      <c r="AE34" s="687"/>
      <c r="AF34" s="687"/>
      <c r="AG34" s="687"/>
      <c r="AH34" s="688"/>
      <c r="AI34" s="692"/>
      <c r="AJ34" s="693"/>
      <c r="AK34" s="693"/>
      <c r="AL34" s="693"/>
      <c r="AM34" s="694"/>
    </row>
    <row r="35" spans="1:40" ht="18" customHeight="1" thickBot="1">
      <c r="A35" s="739"/>
      <c r="B35" s="740"/>
      <c r="C35" s="740"/>
      <c r="D35" s="740"/>
      <c r="E35" s="740"/>
      <c r="F35" s="740"/>
      <c r="G35" s="741"/>
      <c r="H35" s="742"/>
      <c r="I35" s="743"/>
      <c r="J35" s="743"/>
      <c r="K35" s="743"/>
      <c r="L35" s="743"/>
      <c r="M35" s="743"/>
      <c r="N35" s="744"/>
      <c r="P35" s="503" t="s">
        <v>332</v>
      </c>
      <c r="Q35" s="504"/>
      <c r="R35" s="504"/>
      <c r="S35" s="504"/>
      <c r="T35" s="505" t="s">
        <v>8</v>
      </c>
      <c r="U35" s="504"/>
      <c r="V35" s="505" t="s">
        <v>275</v>
      </c>
      <c r="W35" s="506"/>
      <c r="X35" s="507" t="s">
        <v>269</v>
      </c>
      <c r="Y35" s="508"/>
      <c r="Z35" s="745"/>
      <c r="AA35" s="746"/>
      <c r="AB35" s="746"/>
      <c r="AC35" s="746"/>
      <c r="AD35" s="746"/>
      <c r="AE35" s="746"/>
      <c r="AF35" s="746"/>
      <c r="AG35" s="746"/>
      <c r="AH35" s="747"/>
      <c r="AI35" s="748"/>
      <c r="AJ35" s="749"/>
      <c r="AK35" s="749"/>
      <c r="AL35" s="749"/>
      <c r="AM35" s="750"/>
    </row>
    <row r="36" spans="1:40" ht="13.5" customHeight="1" thickBot="1">
      <c r="A36" s="658"/>
      <c r="B36" s="658"/>
      <c r="C36" s="658"/>
      <c r="D36" s="658"/>
      <c r="E36" s="658"/>
      <c r="F36" s="658"/>
      <c r="G36" s="658"/>
      <c r="H36" s="658"/>
      <c r="I36" s="658"/>
      <c r="J36" s="658"/>
      <c r="K36" s="658"/>
      <c r="L36" s="658"/>
      <c r="M36" s="658"/>
      <c r="N36" s="658"/>
      <c r="O36" s="658"/>
      <c r="P36" s="658"/>
      <c r="Q36" s="658"/>
      <c r="R36" s="658"/>
      <c r="S36" s="658"/>
      <c r="T36" s="658"/>
      <c r="U36" s="658"/>
      <c r="V36" s="658"/>
      <c r="W36" s="658"/>
      <c r="X36" s="658"/>
      <c r="Y36" s="658"/>
      <c r="Z36" s="658"/>
      <c r="AA36" s="658"/>
      <c r="AB36" s="658"/>
      <c r="AC36" s="658"/>
      <c r="AD36" s="658"/>
      <c r="AE36" s="658"/>
      <c r="AF36" s="658"/>
      <c r="AG36" s="658"/>
      <c r="AH36" s="658"/>
      <c r="AI36" s="658"/>
      <c r="AJ36" s="658"/>
      <c r="AK36" s="658"/>
      <c r="AL36" s="658"/>
      <c r="AM36" s="658"/>
      <c r="AN36" s="658"/>
    </row>
    <row r="37" spans="1:40" ht="27" customHeight="1">
      <c r="A37" s="730" t="s">
        <v>333</v>
      </c>
      <c r="B37" s="731"/>
      <c r="C37" s="731"/>
      <c r="D37" s="731"/>
      <c r="E37" s="731"/>
      <c r="F37" s="731"/>
      <c r="G37" s="731"/>
      <c r="H37" s="731"/>
      <c r="I37" s="731"/>
      <c r="J37" s="731"/>
      <c r="K37" s="731"/>
      <c r="L37" s="731"/>
      <c r="M37" s="731"/>
      <c r="N37" s="731"/>
      <c r="O37" s="731"/>
      <c r="P37" s="731"/>
      <c r="Q37" s="731"/>
      <c r="R37" s="731"/>
      <c r="S37" s="731"/>
      <c r="T37" s="731"/>
      <c r="U37" s="731"/>
      <c r="V37" s="731"/>
      <c r="W37" s="731"/>
      <c r="X37" s="731"/>
      <c r="Y37" s="731"/>
      <c r="Z37" s="731"/>
      <c r="AA37" s="731"/>
      <c r="AB37" s="731"/>
      <c r="AC37" s="731"/>
      <c r="AD37" s="731"/>
      <c r="AE37" s="731"/>
      <c r="AF37" s="731"/>
      <c r="AG37" s="731"/>
      <c r="AH37" s="731"/>
      <c r="AI37" s="731"/>
      <c r="AJ37" s="731"/>
      <c r="AK37" s="731"/>
      <c r="AL37" s="731"/>
      <c r="AM37" s="732"/>
    </row>
    <row r="38" spans="1:40" ht="27" customHeight="1">
      <c r="A38" s="733"/>
      <c r="B38" s="734"/>
      <c r="C38" s="734"/>
      <c r="D38" s="734"/>
      <c r="E38" s="734"/>
      <c r="F38" s="734"/>
      <c r="G38" s="734"/>
      <c r="H38" s="734"/>
      <c r="I38" s="734"/>
      <c r="J38" s="734"/>
      <c r="K38" s="734"/>
      <c r="L38" s="734"/>
      <c r="M38" s="734"/>
      <c r="N38" s="734"/>
      <c r="O38" s="734"/>
      <c r="P38" s="734"/>
      <c r="Q38" s="734"/>
      <c r="R38" s="734"/>
      <c r="S38" s="734"/>
      <c r="T38" s="734"/>
      <c r="U38" s="734"/>
      <c r="V38" s="734"/>
      <c r="W38" s="734"/>
      <c r="X38" s="734"/>
      <c r="Y38" s="734"/>
      <c r="Z38" s="734"/>
      <c r="AA38" s="734"/>
      <c r="AB38" s="734"/>
      <c r="AC38" s="734"/>
      <c r="AD38" s="734"/>
      <c r="AE38" s="734"/>
      <c r="AF38" s="734"/>
      <c r="AG38" s="734"/>
      <c r="AH38" s="734"/>
      <c r="AI38" s="734"/>
      <c r="AJ38" s="734"/>
      <c r="AK38" s="734"/>
      <c r="AL38" s="734"/>
      <c r="AM38" s="735"/>
    </row>
    <row r="39" spans="1:40" ht="27" customHeight="1">
      <c r="A39" s="733"/>
      <c r="B39" s="734"/>
      <c r="C39" s="734"/>
      <c r="D39" s="734"/>
      <c r="E39" s="734"/>
      <c r="F39" s="734"/>
      <c r="G39" s="734"/>
      <c r="H39" s="734"/>
      <c r="I39" s="734"/>
      <c r="J39" s="734"/>
      <c r="K39" s="734"/>
      <c r="L39" s="734"/>
      <c r="M39" s="734"/>
      <c r="N39" s="734"/>
      <c r="O39" s="734"/>
      <c r="P39" s="734"/>
      <c r="Q39" s="734"/>
      <c r="R39" s="734"/>
      <c r="S39" s="734"/>
      <c r="T39" s="734"/>
      <c r="U39" s="734"/>
      <c r="V39" s="734"/>
      <c r="W39" s="734"/>
      <c r="X39" s="734"/>
      <c r="Y39" s="734"/>
      <c r="Z39" s="734"/>
      <c r="AA39" s="734"/>
      <c r="AB39" s="734"/>
      <c r="AC39" s="734"/>
      <c r="AD39" s="734"/>
      <c r="AE39" s="734"/>
      <c r="AF39" s="734"/>
      <c r="AG39" s="734"/>
      <c r="AH39" s="734"/>
      <c r="AI39" s="734"/>
      <c r="AJ39" s="734"/>
      <c r="AK39" s="734"/>
      <c r="AL39" s="734"/>
      <c r="AM39" s="735"/>
    </row>
    <row r="40" spans="1:40" ht="27" customHeight="1" thickBot="1">
      <c r="A40" s="509"/>
      <c r="B40" s="510"/>
      <c r="C40" s="510"/>
      <c r="D40" s="510"/>
      <c r="E40" s="510"/>
      <c r="F40" s="510"/>
      <c r="G40" s="510"/>
      <c r="H40" s="510"/>
      <c r="I40" s="510"/>
      <c r="J40" s="510"/>
      <c r="K40" s="510"/>
      <c r="L40" s="510"/>
      <c r="M40" s="510"/>
      <c r="N40" s="510"/>
      <c r="O40" s="510"/>
      <c r="P40" s="510"/>
      <c r="Q40" s="510"/>
      <c r="R40" s="510"/>
      <c r="S40" s="510"/>
      <c r="T40" s="510"/>
      <c r="U40" s="510"/>
      <c r="V40" s="510"/>
      <c r="W40" s="510"/>
      <c r="X40" s="510"/>
      <c r="Y40" s="510"/>
      <c r="Z40" s="510"/>
      <c r="AA40" s="510"/>
      <c r="AB40" s="510"/>
      <c r="AC40" s="510"/>
      <c r="AD40" s="510"/>
      <c r="AE40" s="510"/>
      <c r="AF40" s="510"/>
      <c r="AG40" s="510"/>
      <c r="AH40" s="510"/>
      <c r="AI40" s="510"/>
      <c r="AJ40" s="510"/>
      <c r="AK40" s="510"/>
      <c r="AL40" s="510"/>
      <c r="AM40" s="511"/>
    </row>
    <row r="41" spans="1:40" ht="17.25" customHeight="1">
      <c r="A41" s="512"/>
    </row>
    <row r="42" spans="1:40" ht="20.100000000000001" customHeight="1">
      <c r="B42" s="513" t="s">
        <v>334</v>
      </c>
      <c r="U42" s="736" t="s">
        <v>394</v>
      </c>
      <c r="V42" s="736"/>
      <c r="W42" s="736"/>
      <c r="X42" s="736"/>
      <c r="Y42" s="736"/>
      <c r="Z42" s="736"/>
      <c r="AA42" s="736"/>
      <c r="AB42" s="736"/>
      <c r="AC42" s="736"/>
      <c r="AD42" s="736"/>
      <c r="AE42" s="736"/>
      <c r="AF42" s="736"/>
      <c r="AG42" s="736"/>
      <c r="AH42" s="736"/>
      <c r="AI42" s="736"/>
      <c r="AJ42" s="736"/>
      <c r="AK42" s="736"/>
      <c r="AL42" s="736"/>
      <c r="AM42" s="736"/>
    </row>
    <row r="43" spans="1:40" ht="20.100000000000001" customHeight="1">
      <c r="B43" s="737"/>
      <c r="C43" s="737"/>
      <c r="D43" s="514" t="s">
        <v>343</v>
      </c>
    </row>
    <row r="44" spans="1:40" ht="20.100000000000001" customHeight="1">
      <c r="D44" s="514"/>
    </row>
    <row r="45" spans="1:40" ht="21.75" customHeight="1">
      <c r="Z45" s="450" t="s">
        <v>335</v>
      </c>
      <c r="AA45" s="515" t="s">
        <v>336</v>
      </c>
      <c r="AB45" s="516"/>
      <c r="AC45" s="516"/>
      <c r="AD45" s="516"/>
      <c r="AE45" s="516"/>
      <c r="AF45" s="516"/>
      <c r="AG45" s="516"/>
      <c r="AH45" s="516"/>
      <c r="AI45" s="516"/>
      <c r="AJ45" s="516"/>
      <c r="AK45" s="516"/>
      <c r="AL45" s="738" t="s">
        <v>270</v>
      </c>
      <c r="AM45" s="738"/>
    </row>
    <row r="46" spans="1:40" ht="21.75" customHeight="1">
      <c r="W46" s="517"/>
    </row>
    <row r="47" spans="1:40" ht="27" customHeight="1"/>
    <row r="48" spans="1:40" ht="27" customHeight="1"/>
    <row r="49" spans="40:43" s="450" customFormat="1" ht="27" customHeight="1">
      <c r="AN49" s="452"/>
      <c r="AO49" s="452"/>
      <c r="AP49" s="452"/>
      <c r="AQ49" s="452"/>
    </row>
    <row r="50" spans="40:43" s="450" customFormat="1" ht="27" customHeight="1">
      <c r="AN50" s="452"/>
      <c r="AO50" s="452"/>
      <c r="AP50" s="452"/>
      <c r="AQ50" s="452"/>
    </row>
    <row r="51" spans="40:43" s="450" customFormat="1" ht="27" customHeight="1">
      <c r="AN51" s="452"/>
      <c r="AO51" s="452"/>
      <c r="AP51" s="452"/>
      <c r="AQ51" s="452"/>
    </row>
    <row r="52" spans="40:43" s="450" customFormat="1" ht="27" customHeight="1">
      <c r="AN52" s="452"/>
      <c r="AO52" s="452"/>
      <c r="AP52" s="452"/>
      <c r="AQ52" s="452"/>
    </row>
    <row r="53" spans="40:43" s="450" customFormat="1" ht="27" customHeight="1">
      <c r="AN53" s="452"/>
      <c r="AO53" s="452"/>
      <c r="AP53" s="452"/>
      <c r="AQ53" s="452"/>
    </row>
    <row r="54" spans="40:43" s="450" customFormat="1" ht="27" customHeight="1">
      <c r="AN54" s="452"/>
      <c r="AO54" s="452"/>
      <c r="AP54" s="452"/>
      <c r="AQ54" s="452"/>
    </row>
    <row r="55" spans="40:43" s="450" customFormat="1" ht="27" customHeight="1">
      <c r="AN55" s="452"/>
      <c r="AO55" s="452"/>
      <c r="AP55" s="452"/>
      <c r="AQ55" s="452"/>
    </row>
    <row r="56" spans="40:43" s="450" customFormat="1" ht="27" customHeight="1">
      <c r="AN56" s="452"/>
      <c r="AO56" s="452"/>
      <c r="AP56" s="452"/>
      <c r="AQ56" s="452"/>
    </row>
    <row r="57" spans="40:43" s="450" customFormat="1" ht="27" customHeight="1">
      <c r="AN57" s="452"/>
      <c r="AO57" s="452"/>
      <c r="AP57" s="452"/>
      <c r="AQ57" s="452"/>
    </row>
    <row r="58" spans="40:43" s="450" customFormat="1" ht="27" customHeight="1">
      <c r="AN58" s="452"/>
      <c r="AO58" s="452"/>
      <c r="AP58" s="452"/>
      <c r="AQ58" s="452"/>
    </row>
    <row r="59" spans="40:43" s="450" customFormat="1" ht="27" customHeight="1">
      <c r="AN59" s="452"/>
      <c r="AO59" s="452"/>
      <c r="AP59" s="452"/>
      <c r="AQ59" s="452"/>
    </row>
  </sheetData>
  <mergeCells count="102">
    <mergeCell ref="A37:AM37"/>
    <mergeCell ref="A38:AM38"/>
    <mergeCell ref="A39:AM39"/>
    <mergeCell ref="U42:AM42"/>
    <mergeCell ref="B43:C43"/>
    <mergeCell ref="AL45:AM45"/>
    <mergeCell ref="A34:G35"/>
    <mergeCell ref="H34:N35"/>
    <mergeCell ref="P34:S34"/>
    <mergeCell ref="Z34:AH35"/>
    <mergeCell ref="AI34:AM35"/>
    <mergeCell ref="A36:AN36"/>
    <mergeCell ref="A32:G33"/>
    <mergeCell ref="H32:N33"/>
    <mergeCell ref="P32:S32"/>
    <mergeCell ref="Z32:AH33"/>
    <mergeCell ref="AI32:AM33"/>
    <mergeCell ref="Q33:S33"/>
    <mergeCell ref="A30:G31"/>
    <mergeCell ref="H30:N31"/>
    <mergeCell ref="P30:S30"/>
    <mergeCell ref="Z30:AH31"/>
    <mergeCell ref="AI30:AM31"/>
    <mergeCell ref="Q31:S31"/>
    <mergeCell ref="Q27:S27"/>
    <mergeCell ref="A28:G29"/>
    <mergeCell ref="H28:N29"/>
    <mergeCell ref="P28:S28"/>
    <mergeCell ref="Z28:AH29"/>
    <mergeCell ref="AI28:AM29"/>
    <mergeCell ref="Q29:S29"/>
    <mergeCell ref="A25:G25"/>
    <mergeCell ref="H25:N25"/>
    <mergeCell ref="P25:Y25"/>
    <mergeCell ref="Z25:AH25"/>
    <mergeCell ref="AI25:AM25"/>
    <mergeCell ref="A26:G27"/>
    <mergeCell ref="H26:N27"/>
    <mergeCell ref="P26:S26"/>
    <mergeCell ref="Z26:AH27"/>
    <mergeCell ref="AI26:AM27"/>
    <mergeCell ref="A22:C22"/>
    <mergeCell ref="J22:L22"/>
    <mergeCell ref="R22:AM22"/>
    <mergeCell ref="A23:AN23"/>
    <mergeCell ref="P24:AM24"/>
    <mergeCell ref="A24:N24"/>
    <mergeCell ref="A20:C20"/>
    <mergeCell ref="J20:L20"/>
    <mergeCell ref="R20:AM20"/>
    <mergeCell ref="A21:C21"/>
    <mergeCell ref="J21:L21"/>
    <mergeCell ref="R21:AM21"/>
    <mergeCell ref="A17:C17"/>
    <mergeCell ref="J17:L17"/>
    <mergeCell ref="R17:AI17"/>
    <mergeCell ref="AJ17:AM17"/>
    <mergeCell ref="A18:AN18"/>
    <mergeCell ref="R19:AM19"/>
    <mergeCell ref="A13:AM13"/>
    <mergeCell ref="A15:C15"/>
    <mergeCell ref="J15:L15"/>
    <mergeCell ref="R15:AI15"/>
    <mergeCell ref="AJ15:AM15"/>
    <mergeCell ref="A16:C16"/>
    <mergeCell ref="J16:L16"/>
    <mergeCell ref="R16:AI16"/>
    <mergeCell ref="AJ16:AM16"/>
    <mergeCell ref="AG10:AM10"/>
    <mergeCell ref="A11:C11"/>
    <mergeCell ref="D11:AF11"/>
    <mergeCell ref="AG11:AM12"/>
    <mergeCell ref="A12:C12"/>
    <mergeCell ref="D12:AF12"/>
    <mergeCell ref="Z7:AD7"/>
    <mergeCell ref="A8:C8"/>
    <mergeCell ref="D8:AD8"/>
    <mergeCell ref="AE8:AF8"/>
    <mergeCell ref="AG8:AM8"/>
    <mergeCell ref="A9:C10"/>
    <mergeCell ref="D9:AD9"/>
    <mergeCell ref="AE9:AF9"/>
    <mergeCell ref="AG9:AM9"/>
    <mergeCell ref="D10:AD10"/>
    <mergeCell ref="A6:D7"/>
    <mergeCell ref="E6:G7"/>
    <mergeCell ref="H6:I7"/>
    <mergeCell ref="J6:K7"/>
    <mergeCell ref="L6:M7"/>
    <mergeCell ref="N6:Q7"/>
    <mergeCell ref="R6:Y7"/>
    <mergeCell ref="Z6:AD6"/>
    <mergeCell ref="AE10:AF10"/>
    <mergeCell ref="AB1:AC1"/>
    <mergeCell ref="Q2:R2"/>
    <mergeCell ref="S2:V2"/>
    <mergeCell ref="X2:Y2"/>
    <mergeCell ref="AA2:AB2"/>
    <mergeCell ref="A3:C3"/>
    <mergeCell ref="D3:AD3"/>
    <mergeCell ref="A4:C5"/>
    <mergeCell ref="D4:AD5"/>
  </mergeCells>
  <phoneticPr fontId="3"/>
  <pageMargins left="0.7" right="0.7" top="0.75" bottom="0.75" header="0.3" footer="0.3"/>
  <pageSetup paperSize="9" scale="7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view="pageBreakPreview" topLeftCell="A10" zoomScaleNormal="100" zoomScaleSheetLayoutView="100" workbookViewId="0">
      <selection activeCell="C18" sqref="C18:F18"/>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38" t="s">
        <v>68</v>
      </c>
      <c r="B1" s="1138"/>
      <c r="C1" s="1138"/>
      <c r="D1" s="1138"/>
      <c r="E1" s="1138"/>
      <c r="F1" s="1138"/>
    </row>
    <row r="2" spans="1:6" ht="27" customHeight="1">
      <c r="A2" s="73"/>
      <c r="B2" s="73"/>
      <c r="C2" s="73"/>
      <c r="D2" s="73"/>
      <c r="E2" s="73"/>
      <c r="F2" s="73"/>
    </row>
    <row r="3" spans="1:6" ht="24" customHeight="1">
      <c r="A3" s="1098" t="s">
        <v>69</v>
      </c>
      <c r="B3" s="1099"/>
      <c r="C3" s="1108" t="e">
        <f>'事務室処理用　財務会計支払'!B25</f>
        <v>#REF!</v>
      </c>
      <c r="D3" s="1109"/>
      <c r="E3" s="1109"/>
      <c r="F3" s="1110"/>
    </row>
    <row r="4" spans="1:6" ht="24" customHeight="1">
      <c r="A4" s="1098" t="s">
        <v>70</v>
      </c>
      <c r="B4" s="1099"/>
      <c r="C4" s="1108" t="e">
        <f>'事務室処理用　財務会計支払'!B29</f>
        <v>#REF!</v>
      </c>
      <c r="D4" s="1109"/>
      <c r="E4" s="1109"/>
      <c r="F4" s="1110"/>
    </row>
    <row r="5" spans="1:6" ht="24" customHeight="1">
      <c r="A5" s="74"/>
      <c r="B5" s="75"/>
      <c r="C5" s="248"/>
      <c r="D5" s="248"/>
      <c r="E5" s="248"/>
      <c r="F5" s="76"/>
    </row>
    <row r="6" spans="1:6" ht="24" customHeight="1">
      <c r="A6" s="1100" t="s">
        <v>76</v>
      </c>
      <c r="B6" s="1101"/>
      <c r="C6" s="1102" t="e">
        <f>'事務室処理用　財務会計支払'!B42</f>
        <v>#REF!</v>
      </c>
      <c r="D6" s="1103"/>
      <c r="E6" s="1103"/>
      <c r="F6" s="1104"/>
    </row>
    <row r="7" spans="1:6" ht="24" customHeight="1">
      <c r="A7" s="1116" t="s">
        <v>145</v>
      </c>
      <c r="B7" s="1117"/>
      <c r="C7" s="1120" t="e">
        <f>'事務室処理用　財務会計支払'!B40</f>
        <v>#REF!</v>
      </c>
      <c r="D7" s="1121"/>
      <c r="E7" s="1121"/>
      <c r="F7" s="1122"/>
    </row>
    <row r="8" spans="1:6" ht="24" customHeight="1">
      <c r="A8" s="77"/>
      <c r="B8" s="78"/>
      <c r="C8" s="248"/>
      <c r="D8" s="248"/>
      <c r="E8" s="248"/>
      <c r="F8" s="79"/>
    </row>
    <row r="9" spans="1:6" ht="24" customHeight="1">
      <c r="A9" s="1098" t="s">
        <v>71</v>
      </c>
      <c r="B9" s="1099"/>
      <c r="C9" s="1123" t="str">
        <f>'事務室処理用　財務会計支払'!E15</f>
        <v>　　　平成年月分　　　</v>
      </c>
      <c r="D9" s="1124"/>
      <c r="E9" s="1124"/>
      <c r="F9" s="1125"/>
    </row>
    <row r="10" spans="1:6" ht="24" customHeight="1">
      <c r="A10" s="1118" t="s">
        <v>213</v>
      </c>
      <c r="B10" s="1119"/>
      <c r="C10" s="1129" t="e">
        <f>'事務室処理用　財務会計支払'!F20</f>
        <v>#REF!</v>
      </c>
      <c r="D10" s="1130"/>
      <c r="E10" s="1130"/>
      <c r="F10" s="1131"/>
    </row>
    <row r="11" spans="1:6" ht="24" customHeight="1">
      <c r="A11" s="1116"/>
      <c r="B11" s="1117"/>
      <c r="C11" s="378" t="s">
        <v>72</v>
      </c>
      <c r="D11" s="250" t="e">
        <f>'事務室処理用　財務会計支払'!F18</f>
        <v>#REF!</v>
      </c>
      <c r="E11" s="378" t="s">
        <v>120</v>
      </c>
      <c r="F11" s="249">
        <f>'事務室処理用　財務会計支払'!F19</f>
        <v>0</v>
      </c>
    </row>
    <row r="12" spans="1:6" ht="24" customHeight="1">
      <c r="A12" s="1118" t="s">
        <v>187</v>
      </c>
      <c r="B12" s="1119"/>
      <c r="C12" s="1126">
        <f>'事務室処理用　財務会計支払'!F24</f>
        <v>0</v>
      </c>
      <c r="D12" s="1127"/>
      <c r="E12" s="1127"/>
      <c r="F12" s="1128"/>
    </row>
    <row r="13" spans="1:6" ht="24" customHeight="1">
      <c r="A13" s="1116"/>
      <c r="B13" s="1117"/>
      <c r="C13" s="379" t="s">
        <v>222</v>
      </c>
      <c r="D13" s="250">
        <f>'事務室処理用　財務会計支払'!F27</f>
        <v>0</v>
      </c>
      <c r="E13" s="378" t="s">
        <v>65</v>
      </c>
      <c r="F13" s="251">
        <f>'事務室処理用　財務会計支払'!F28</f>
        <v>0</v>
      </c>
    </row>
    <row r="14" spans="1:6" ht="24" customHeight="1">
      <c r="A14" s="1098" t="s">
        <v>217</v>
      </c>
      <c r="B14" s="1099"/>
      <c r="C14" s="1113" t="e">
        <f>C10+C12</f>
        <v>#REF!</v>
      </c>
      <c r="D14" s="1114"/>
      <c r="E14" s="1114"/>
      <c r="F14" s="1115"/>
    </row>
    <row r="15" spans="1:6" ht="24" customHeight="1">
      <c r="A15" s="380"/>
      <c r="B15" s="380"/>
      <c r="C15" s="380"/>
      <c r="D15" s="380"/>
      <c r="E15" s="380"/>
      <c r="F15" s="380"/>
    </row>
    <row r="16" spans="1:6" ht="24" customHeight="1">
      <c r="A16" s="1132" t="s">
        <v>73</v>
      </c>
      <c r="B16" s="389" t="s">
        <v>223</v>
      </c>
      <c r="C16" s="1113">
        <f>'事務室処理用　財務会計支払'!F22</f>
        <v>0</v>
      </c>
      <c r="D16" s="1114"/>
      <c r="E16" s="1114"/>
      <c r="F16" s="1115"/>
    </row>
    <row r="17" spans="1:6" ht="24" customHeight="1">
      <c r="A17" s="1133"/>
      <c r="B17" s="389" t="s">
        <v>224</v>
      </c>
      <c r="C17" s="1113" t="e">
        <f>'事務室処理用　財務会計支払'!F21</f>
        <v>#REF!</v>
      </c>
      <c r="D17" s="1114"/>
      <c r="E17" s="1114"/>
      <c r="F17" s="1115"/>
    </row>
    <row r="18" spans="1:6" ht="24" customHeight="1">
      <c r="A18" s="1098" t="s">
        <v>218</v>
      </c>
      <c r="B18" s="1099"/>
      <c r="C18" s="1113" t="e">
        <f>C16+C17</f>
        <v>#REF!</v>
      </c>
      <c r="D18" s="1114"/>
      <c r="E18" s="1114"/>
      <c r="F18" s="1115"/>
    </row>
    <row r="19" spans="1:6" ht="24" customHeight="1">
      <c r="A19" s="380"/>
      <c r="B19" s="380"/>
      <c r="C19" s="380"/>
      <c r="D19" s="380"/>
      <c r="E19" s="380"/>
      <c r="F19" s="380"/>
    </row>
    <row r="20" spans="1:6" ht="24" customHeight="1">
      <c r="A20" s="1098" t="s">
        <v>74</v>
      </c>
      <c r="B20" s="1099"/>
      <c r="C20" s="1113" t="e">
        <f>'事務室処理用　財務会計支払'!F25</f>
        <v>#REF!</v>
      </c>
      <c r="D20" s="1114"/>
      <c r="E20" s="1114"/>
      <c r="F20" s="1115"/>
    </row>
    <row r="21" spans="1:6" ht="24" customHeight="1">
      <c r="A21" s="1098" t="s">
        <v>215</v>
      </c>
      <c r="B21" s="1099"/>
      <c r="C21" s="1113" t="e">
        <f>'事務室処理用　財務会計支払'!F25</f>
        <v>#REF!</v>
      </c>
      <c r="D21" s="1114"/>
      <c r="E21" s="1114"/>
      <c r="F21" s="1115"/>
    </row>
    <row r="22" spans="1:6" ht="24" customHeight="1">
      <c r="A22" s="1098" t="s">
        <v>75</v>
      </c>
      <c r="B22" s="1099"/>
      <c r="C22" s="1105">
        <f>'事務室処理用　財務会計支払'!F38</f>
        <v>0</v>
      </c>
      <c r="D22" s="1106"/>
      <c r="E22" s="1106"/>
      <c r="F22" s="1107"/>
    </row>
    <row r="23" spans="1:6" ht="24" customHeight="1"/>
    <row r="24" spans="1:6" ht="24" customHeight="1">
      <c r="A24" s="381" t="s">
        <v>216</v>
      </c>
    </row>
    <row r="25" spans="1:6" ht="24" customHeight="1">
      <c r="B25" s="383"/>
      <c r="C25" s="383"/>
      <c r="D25" s="383"/>
      <c r="E25" s="80"/>
    </row>
    <row r="26" spans="1:6" ht="24" customHeight="1">
      <c r="B26" s="383"/>
      <c r="C26" s="383"/>
      <c r="D26" s="383"/>
      <c r="E26" s="80"/>
    </row>
    <row r="27" spans="1:6" ht="24" customHeight="1">
      <c r="D27" s="81"/>
      <c r="E27" s="81"/>
    </row>
    <row r="28" spans="1:6" ht="24" customHeight="1">
      <c r="C28" s="382" t="s">
        <v>220</v>
      </c>
      <c r="D28" s="82"/>
      <c r="E28" s="82"/>
    </row>
    <row r="29" spans="1:6" ht="24" customHeight="1">
      <c r="C29" s="383" t="s">
        <v>214</v>
      </c>
      <c r="D29" s="82"/>
      <c r="E29" s="82"/>
    </row>
    <row r="30" spans="1:6" ht="24" customHeight="1">
      <c r="B30" s="83"/>
      <c r="C30" s="383" t="s">
        <v>221</v>
      </c>
      <c r="D30" s="83"/>
      <c r="E30" s="83"/>
    </row>
    <row r="31" spans="1:6" ht="18" customHeight="1">
      <c r="B31" s="83"/>
      <c r="C31" s="375"/>
      <c r="D31" s="83"/>
      <c r="E31" s="83"/>
    </row>
    <row r="32" spans="1:6" ht="18" customHeight="1">
      <c r="B32" s="83"/>
      <c r="C32" s="83"/>
      <c r="D32" s="83"/>
      <c r="E32" s="83"/>
    </row>
    <row r="33" spans="1:6" ht="18" customHeight="1">
      <c r="E33" s="384"/>
      <c r="F33" s="385" t="s">
        <v>162</v>
      </c>
    </row>
    <row r="34" spans="1:6" ht="18" customHeight="1">
      <c r="E34" s="384"/>
      <c r="F34" s="386" t="e">
        <f>'事務室処理用　財務会計支払'!B26</f>
        <v>#REF!</v>
      </c>
    </row>
    <row r="35" spans="1:6" ht="21.75" customHeight="1">
      <c r="A35" s="1111" t="s">
        <v>68</v>
      </c>
      <c r="B35" s="1111"/>
      <c r="C35" s="1111"/>
      <c r="D35" s="1111"/>
      <c r="E35" s="387" t="s">
        <v>163</v>
      </c>
      <c r="F35" s="388">
        <f>C22</f>
        <v>0</v>
      </c>
    </row>
    <row r="36" spans="1:6" ht="27" customHeight="1">
      <c r="A36" s="1112"/>
      <c r="B36" s="1112"/>
      <c r="C36" s="1112"/>
      <c r="D36" s="1112"/>
      <c r="E36" s="1136" t="str">
        <f>C9</f>
        <v>　　　平成年月分　　　</v>
      </c>
      <c r="F36" s="1137"/>
    </row>
    <row r="37" spans="1:6" ht="27" customHeight="1">
      <c r="A37" s="1098" t="s">
        <v>69</v>
      </c>
      <c r="B37" s="1099"/>
      <c r="C37" s="1108" t="e">
        <f>C3</f>
        <v>#REF!</v>
      </c>
      <c r="D37" s="1109"/>
      <c r="E37" s="1109"/>
      <c r="F37" s="1110"/>
    </row>
    <row r="38" spans="1:6" ht="27" customHeight="1">
      <c r="A38" s="1098" t="s">
        <v>70</v>
      </c>
      <c r="B38" s="1099"/>
      <c r="C38" s="1108" t="e">
        <f>C4</f>
        <v>#REF!</v>
      </c>
      <c r="D38" s="1109"/>
      <c r="E38" s="1109"/>
      <c r="F38" s="1110"/>
    </row>
    <row r="39" spans="1:6" ht="27" customHeight="1">
      <c r="A39" s="1100" t="s">
        <v>76</v>
      </c>
      <c r="B39" s="1101"/>
      <c r="C39" s="1102" t="e">
        <f>C6</f>
        <v>#REF!</v>
      </c>
      <c r="D39" s="1103"/>
      <c r="E39" s="1103"/>
      <c r="F39" s="1104"/>
    </row>
    <row r="40" spans="1:6" ht="27" customHeight="1">
      <c r="A40" s="1116" t="s">
        <v>145</v>
      </c>
      <c r="B40" s="1117"/>
      <c r="C40" s="1120" t="e">
        <f>C7</f>
        <v>#REF!</v>
      </c>
      <c r="D40" s="1121"/>
      <c r="E40" s="1121"/>
      <c r="F40" s="1122"/>
    </row>
    <row r="41" spans="1:6" ht="27" customHeight="1">
      <c r="A41" s="1134" t="s">
        <v>219</v>
      </c>
      <c r="B41" s="1135"/>
      <c r="C41" s="1135"/>
      <c r="D41" s="1135"/>
      <c r="E41" s="1135"/>
      <c r="F41" s="1135"/>
    </row>
    <row r="42" spans="1:6" ht="27" customHeight="1">
      <c r="A42" s="1096" t="s">
        <v>219</v>
      </c>
      <c r="B42" s="1097"/>
      <c r="C42" s="1097"/>
      <c r="D42" s="1097"/>
      <c r="E42" s="1097"/>
      <c r="F42" s="1097"/>
    </row>
    <row r="43" spans="1:6" ht="27" customHeight="1">
      <c r="A43" s="1096" t="s">
        <v>219</v>
      </c>
      <c r="B43" s="1097"/>
      <c r="C43" s="1097"/>
      <c r="D43" s="1097"/>
      <c r="E43" s="1097"/>
      <c r="F43" s="1097"/>
    </row>
    <row r="44" spans="1:6" ht="27" customHeight="1">
      <c r="A44" s="1096" t="s">
        <v>219</v>
      </c>
      <c r="B44" s="1097"/>
      <c r="C44" s="1097"/>
      <c r="D44" s="1097"/>
      <c r="E44" s="1097"/>
      <c r="F44" s="1097"/>
    </row>
    <row r="45" spans="1:6" ht="27" customHeight="1">
      <c r="A45" s="1096" t="s">
        <v>219</v>
      </c>
      <c r="B45" s="1097"/>
      <c r="C45" s="1097"/>
      <c r="D45" s="1097"/>
      <c r="E45" s="1097"/>
      <c r="F45" s="1097"/>
    </row>
    <row r="46" spans="1:6" ht="27" customHeight="1">
      <c r="A46" s="1096" t="s">
        <v>219</v>
      </c>
      <c r="B46" s="1097"/>
      <c r="C46" s="1097"/>
      <c r="D46" s="1097"/>
      <c r="E46" s="1097"/>
      <c r="F46" s="1097"/>
    </row>
    <row r="47" spans="1:6" ht="27" customHeight="1">
      <c r="A47" s="1096" t="s">
        <v>219</v>
      </c>
      <c r="B47" s="1097"/>
      <c r="C47" s="1097"/>
      <c r="D47" s="1097"/>
      <c r="E47" s="1097"/>
      <c r="F47" s="1097"/>
    </row>
    <row r="48" spans="1:6" ht="27" customHeight="1">
      <c r="A48" s="1096" t="s">
        <v>219</v>
      </c>
      <c r="B48" s="1097"/>
      <c r="C48" s="1097"/>
      <c r="D48" s="1097"/>
      <c r="E48" s="1097"/>
      <c r="F48" s="1097"/>
    </row>
    <row r="49" spans="1:6" ht="27" customHeight="1">
      <c r="A49" s="1096" t="s">
        <v>219</v>
      </c>
      <c r="B49" s="1097"/>
      <c r="C49" s="1097"/>
      <c r="D49" s="1097"/>
      <c r="E49" s="1097"/>
      <c r="F49" s="1097"/>
    </row>
    <row r="50" spans="1:6" ht="27" customHeight="1">
      <c r="A50" s="1096" t="s">
        <v>219</v>
      </c>
      <c r="B50" s="1097"/>
      <c r="C50" s="1097"/>
      <c r="D50" s="1097"/>
      <c r="E50" s="1097"/>
      <c r="F50" s="1097"/>
    </row>
    <row r="51" spans="1:6" ht="27" customHeight="1">
      <c r="A51" s="1096" t="s">
        <v>219</v>
      </c>
      <c r="B51" s="1097"/>
      <c r="C51" s="1097"/>
      <c r="D51" s="1097"/>
      <c r="E51" s="1097"/>
      <c r="F51" s="1097"/>
    </row>
    <row r="52" spans="1:6" ht="27" customHeight="1">
      <c r="A52" s="1096" t="s">
        <v>219</v>
      </c>
      <c r="B52" s="1097"/>
      <c r="C52" s="1097"/>
      <c r="D52" s="1097"/>
      <c r="E52" s="1097"/>
      <c r="F52" s="1097"/>
    </row>
    <row r="53" spans="1:6" ht="27" customHeight="1">
      <c r="A53" s="1096" t="s">
        <v>219</v>
      </c>
      <c r="B53" s="1097"/>
      <c r="C53" s="1097"/>
      <c r="D53" s="1097"/>
      <c r="E53" s="1097"/>
      <c r="F53" s="1097"/>
    </row>
    <row r="54" spans="1:6" ht="27" customHeight="1">
      <c r="A54" s="1096" t="s">
        <v>219</v>
      </c>
      <c r="B54" s="1097"/>
      <c r="C54" s="1097"/>
      <c r="D54" s="1097"/>
      <c r="E54" s="1097"/>
      <c r="F54" s="1097"/>
    </row>
    <row r="55" spans="1:6" ht="27" customHeight="1">
      <c r="A55" s="1096" t="s">
        <v>219</v>
      </c>
      <c r="B55" s="1097"/>
      <c r="C55" s="1097"/>
      <c r="D55" s="1097"/>
      <c r="E55" s="1097"/>
      <c r="F55" s="1097"/>
    </row>
    <row r="56" spans="1:6" ht="27" customHeight="1">
      <c r="A56" s="1096" t="s">
        <v>219</v>
      </c>
      <c r="B56" s="1097"/>
      <c r="C56" s="1097"/>
      <c r="D56" s="1097"/>
      <c r="E56" s="1097"/>
      <c r="F56" s="1097"/>
    </row>
    <row r="57" spans="1:6" ht="27" customHeight="1">
      <c r="A57" s="1096" t="s">
        <v>219</v>
      </c>
      <c r="B57" s="1097"/>
      <c r="C57" s="1097"/>
      <c r="D57" s="1097"/>
      <c r="E57" s="1097"/>
      <c r="F57" s="1097"/>
    </row>
    <row r="58" spans="1:6" ht="27" customHeight="1">
      <c r="A58" s="1096" t="s">
        <v>219</v>
      </c>
      <c r="B58" s="1097"/>
      <c r="C58" s="1097"/>
      <c r="D58" s="1097"/>
      <c r="E58" s="1097"/>
      <c r="F58" s="1097"/>
    </row>
    <row r="59" spans="1:6" ht="27" customHeight="1">
      <c r="A59" s="1096" t="s">
        <v>219</v>
      </c>
      <c r="B59" s="1097"/>
      <c r="C59" s="1097"/>
      <c r="D59" s="1097"/>
      <c r="E59" s="1097"/>
      <c r="F59" s="1097"/>
    </row>
    <row r="60" spans="1:6" ht="27" customHeight="1">
      <c r="A60" s="1096" t="s">
        <v>219</v>
      </c>
      <c r="B60" s="1097"/>
      <c r="C60" s="1097"/>
      <c r="D60" s="1097"/>
      <c r="E60" s="1097"/>
      <c r="F60" s="1097"/>
    </row>
    <row r="61" spans="1:6" ht="27" customHeight="1">
      <c r="A61" s="1096" t="s">
        <v>219</v>
      </c>
      <c r="B61" s="1097"/>
      <c r="C61" s="1097"/>
      <c r="D61" s="1097"/>
      <c r="E61" s="1097"/>
      <c r="F61" s="1097"/>
    </row>
    <row r="62" spans="1:6" ht="27" customHeight="1">
      <c r="A62" s="1096" t="s">
        <v>219</v>
      </c>
      <c r="B62" s="1097"/>
      <c r="C62" s="1097"/>
      <c r="D62" s="1097"/>
      <c r="E62" s="1097"/>
      <c r="F62" s="1097"/>
    </row>
    <row r="63" spans="1:6" ht="27" customHeight="1">
      <c r="A63" s="1096" t="s">
        <v>219</v>
      </c>
      <c r="B63" s="1097"/>
      <c r="C63" s="1097"/>
      <c r="D63" s="1097"/>
      <c r="E63" s="1097"/>
      <c r="F63" s="1097"/>
    </row>
  </sheetData>
  <mergeCells count="61">
    <mergeCell ref="A56:F56"/>
    <mergeCell ref="A49:F49"/>
    <mergeCell ref="A51:F51"/>
    <mergeCell ref="A52:F52"/>
    <mergeCell ref="A48:F48"/>
    <mergeCell ref="A53:F53"/>
    <mergeCell ref="A54:F54"/>
    <mergeCell ref="A63:F63"/>
    <mergeCell ref="A57:F57"/>
    <mergeCell ref="A58:F58"/>
    <mergeCell ref="A59:F59"/>
    <mergeCell ref="A60:F60"/>
    <mergeCell ref="A61:F61"/>
    <mergeCell ref="A62:F62"/>
    <mergeCell ref="A1:F1"/>
    <mergeCell ref="A3:B3"/>
    <mergeCell ref="A4:B4"/>
    <mergeCell ref="A6:B6"/>
    <mergeCell ref="C3:F3"/>
    <mergeCell ref="C4:F4"/>
    <mergeCell ref="C6:F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2:F42"/>
    <mergeCell ref="A38:B38"/>
    <mergeCell ref="A39:B39"/>
    <mergeCell ref="C39:F39"/>
    <mergeCell ref="A22:B22"/>
    <mergeCell ref="C22:F22"/>
    <mergeCell ref="C38:F38"/>
    <mergeCell ref="A35:D36"/>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1"/>
  </sheetPr>
  <dimension ref="A1:J56"/>
  <sheetViews>
    <sheetView view="pageBreakPreview" topLeftCell="A4" zoomScaleNormal="100" zoomScaleSheetLayoutView="100" workbookViewId="0">
      <selection activeCell="E27" sqref="E27:F27"/>
    </sheetView>
  </sheetViews>
  <sheetFormatPr defaultRowHeight="13.5"/>
  <cols>
    <col min="1" max="1" width="24.125" style="1" customWidth="1"/>
    <col min="2" max="2" width="25" style="1" bestFit="1" customWidth="1"/>
    <col min="3" max="4" width="13.25" style="1" customWidth="1"/>
    <col min="5" max="6" width="12.875" style="1" customWidth="1"/>
    <col min="7" max="16384" width="9" style="1"/>
  </cols>
  <sheetData>
    <row r="1" spans="1:9" ht="13.5" customHeight="1">
      <c r="F1" s="1175" t="str">
        <f>IF(ISERROR(VLOOKUP($B$5,#REF!,2,0))=TRUE,"",(VLOOKUP($B$5,#REF!,2,0)))</f>
        <v/>
      </c>
    </row>
    <row r="2" spans="1:9" ht="30" customHeight="1">
      <c r="A2" s="46" t="s">
        <v>46</v>
      </c>
      <c r="B2" s="41"/>
      <c r="C2" s="41"/>
      <c r="D2" s="41"/>
      <c r="E2" s="41"/>
      <c r="F2" s="1175"/>
    </row>
    <row r="3" spans="1:9" ht="13.5" customHeight="1"/>
    <row r="4" spans="1:9" ht="30" customHeight="1" thickBot="1">
      <c r="A4" s="36" t="s">
        <v>182</v>
      </c>
      <c r="B4" s="12"/>
      <c r="C4" s="2"/>
      <c r="D4" s="13" t="s">
        <v>18</v>
      </c>
      <c r="E4" s="1178"/>
      <c r="F4" s="1179"/>
    </row>
    <row r="5" spans="1:9" s="9" customFormat="1" ht="27.75" customHeight="1" thickBot="1">
      <c r="A5" s="14" t="s">
        <v>19</v>
      </c>
      <c r="B5" s="47" t="e">
        <f>#REF!</f>
        <v>#REF!</v>
      </c>
      <c r="C5" s="45" t="s">
        <v>151</v>
      </c>
      <c r="D5" s="1202" t="s">
        <v>24</v>
      </c>
      <c r="E5" s="1203"/>
      <c r="F5" s="1204"/>
    </row>
    <row r="6" spans="1:9" s="9" customFormat="1" ht="27.75" customHeight="1" thickTop="1" thickBot="1">
      <c r="A6" s="15" t="s">
        <v>77</v>
      </c>
      <c r="B6" s="1182" t="e">
        <f>INDEX(#REF!, MATCH($E$6,#REF!,), MATCH("コース名",#REF!,))</f>
        <v>#REF!</v>
      </c>
      <c r="C6" s="1183" t="e">
        <f>INDEX(#REF!, MATCH(#REF!,#REF!,), MATCH("コース名",#REF!,))</f>
        <v>#REF!</v>
      </c>
      <c r="D6" s="51" t="s">
        <v>25</v>
      </c>
      <c r="E6" s="1200" t="e">
        <f>#REF!</f>
        <v>#REF!</v>
      </c>
      <c r="F6" s="1201"/>
    </row>
    <row r="7" spans="1:9" s="9" customFormat="1" ht="27.75" customHeight="1" thickTop="1">
      <c r="A7" s="16" t="s">
        <v>87</v>
      </c>
      <c r="B7" s="72" t="s">
        <v>82</v>
      </c>
      <c r="C7" s="1180"/>
      <c r="D7" s="1180"/>
      <c r="E7" s="1180"/>
      <c r="F7" s="59" t="s">
        <v>111</v>
      </c>
      <c r="G7" s="17"/>
      <c r="H7" s="17"/>
      <c r="I7" s="17"/>
    </row>
    <row r="8" spans="1:9" s="9" customFormat="1" ht="27.75" customHeight="1">
      <c r="A8" s="18" t="s">
        <v>116</v>
      </c>
      <c r="B8" s="1205" t="e">
        <f>INDEX(#REF!, MATCH($E$6,#REF!,), MATCH("研究代表者",#REF!,))</f>
        <v>#REF!</v>
      </c>
      <c r="C8" s="1206" t="e">
        <f>INDEX(#REF!, MATCH($B$18,#REF!,), MATCH("研究代表者",#REF!,))</f>
        <v>#REF!</v>
      </c>
      <c r="D8" s="42"/>
      <c r="E8" s="1207"/>
      <c r="F8" s="1208"/>
    </row>
    <row r="9" spans="1:9" s="9" customFormat="1" ht="27.75" customHeight="1">
      <c r="A9" s="18" t="s">
        <v>26</v>
      </c>
      <c r="B9" s="1209" t="e">
        <f>#REF!</f>
        <v>#REF!</v>
      </c>
      <c r="C9" s="1210"/>
      <c r="D9" s="1210"/>
      <c r="E9" s="1210"/>
      <c r="F9" s="1211"/>
    </row>
    <row r="10" spans="1:9" s="9" customFormat="1" ht="27.75" customHeight="1">
      <c r="A10" s="15" t="s">
        <v>157</v>
      </c>
      <c r="B10" s="1190" t="s">
        <v>131</v>
      </c>
      <c r="C10" s="1190"/>
      <c r="D10" s="1190"/>
      <c r="E10" s="1188"/>
      <c r="F10" s="1189"/>
    </row>
    <row r="11" spans="1:9" s="9" customFormat="1" ht="27.75" customHeight="1">
      <c r="A11" s="18" t="s">
        <v>144</v>
      </c>
      <c r="B11" s="1194" t="e">
        <f>INDEX(#REF!, MATCH($E$6,#REF!,), MATCH("予算詳細名",#REF!,))</f>
        <v>#REF!</v>
      </c>
      <c r="C11" s="1195"/>
      <c r="D11" s="43"/>
      <c r="E11" s="1192"/>
      <c r="F11" s="1193"/>
    </row>
    <row r="12" spans="1:9" s="9" customFormat="1" ht="27.75" customHeight="1">
      <c r="A12" s="15" t="s">
        <v>132</v>
      </c>
      <c r="B12" s="1181" t="s">
        <v>133</v>
      </c>
      <c r="C12" s="1181"/>
      <c r="D12" s="1181"/>
      <c r="E12" s="1181"/>
      <c r="F12" s="44"/>
    </row>
    <row r="13" spans="1:9" s="9" customFormat="1" ht="27.75" customHeight="1" thickBot="1">
      <c r="A13" s="15" t="s">
        <v>134</v>
      </c>
      <c r="B13" s="1191" t="s">
        <v>135</v>
      </c>
      <c r="C13" s="1191"/>
      <c r="D13" s="1191"/>
      <c r="E13" s="1191"/>
      <c r="F13" s="52"/>
    </row>
    <row r="14" spans="1:9" s="9" customFormat="1" ht="25.5" customHeight="1" thickTop="1" thickBot="1">
      <c r="A14" s="1184" t="s">
        <v>64</v>
      </c>
      <c r="B14" s="1185"/>
      <c r="C14" s="55" t="s">
        <v>136</v>
      </c>
      <c r="D14" s="1159"/>
      <c r="E14" s="1160"/>
      <c r="F14" s="1161"/>
    </row>
    <row r="15" spans="1:9" s="9" customFormat="1" ht="28.5" customHeight="1" thickTop="1">
      <c r="A15" s="37" t="s">
        <v>0</v>
      </c>
      <c r="B15" s="10" t="e">
        <f>#REF!</f>
        <v>#REF!</v>
      </c>
      <c r="C15" s="53" t="s">
        <v>10</v>
      </c>
      <c r="D15" s="71" t="e">
        <f>#REF!</f>
        <v>#REF!</v>
      </c>
      <c r="E15" s="54" t="s">
        <v>129</v>
      </c>
      <c r="F15" s="94" t="e">
        <f>B19</f>
        <v>#REF!</v>
      </c>
    </row>
    <row r="16" spans="1:9" s="9" customFormat="1" ht="28.5" customHeight="1">
      <c r="A16" s="38" t="s">
        <v>92</v>
      </c>
      <c r="B16" s="28" t="e">
        <f>#REF!</f>
        <v>#REF!</v>
      </c>
      <c r="C16" s="19"/>
      <c r="D16" s="20"/>
      <c r="E16" s="21"/>
      <c r="F16" s="22"/>
    </row>
    <row r="17" spans="1:10" s="9" customFormat="1" ht="28.5" customHeight="1">
      <c r="A17" s="1186" t="s">
        <v>91</v>
      </c>
      <c r="B17" s="33" t="e">
        <f>#REF!</f>
        <v>#REF!</v>
      </c>
      <c r="C17" s="70" t="s">
        <v>156</v>
      </c>
      <c r="D17" s="1162" t="s">
        <v>225</v>
      </c>
      <c r="E17" s="1162"/>
      <c r="F17" s="1163"/>
    </row>
    <row r="18" spans="1:10" s="9" customFormat="1" ht="28.5" customHeight="1">
      <c r="A18" s="1187"/>
      <c r="B18" s="29" t="e">
        <f>#REF!</f>
        <v>#REF!</v>
      </c>
      <c r="C18" s="1167" t="s">
        <v>58</v>
      </c>
      <c r="D18" s="1168"/>
      <c r="E18" s="1176" t="s">
        <v>81</v>
      </c>
      <c r="F18" s="1177"/>
    </row>
    <row r="19" spans="1:10" s="9" customFormat="1" ht="28.5" customHeight="1">
      <c r="A19" s="39" t="s">
        <v>20</v>
      </c>
      <c r="B19" s="30" t="e">
        <f>#REF!</f>
        <v>#REF!</v>
      </c>
      <c r="C19" s="1172" t="s">
        <v>5</v>
      </c>
      <c r="D19" s="1169"/>
      <c r="E19" s="1198" t="s">
        <v>125</v>
      </c>
      <c r="F19" s="1199"/>
      <c r="I19" s="374"/>
    </row>
    <row r="20" spans="1:10" s="9" customFormat="1" ht="28.5" customHeight="1">
      <c r="A20" s="39" t="s">
        <v>1</v>
      </c>
      <c r="B20" s="31" t="e">
        <f>#REF!</f>
        <v>#REF!</v>
      </c>
      <c r="C20" s="1172" t="s">
        <v>59</v>
      </c>
      <c r="D20" s="1169"/>
      <c r="E20" s="1170" t="e">
        <f>#REF!</f>
        <v>#REF!</v>
      </c>
      <c r="F20" s="1171"/>
      <c r="I20" s="1166"/>
      <c r="J20" s="1166"/>
    </row>
    <row r="21" spans="1:10" s="9" customFormat="1" ht="28.5" customHeight="1">
      <c r="A21" s="39" t="s">
        <v>2</v>
      </c>
      <c r="B21" s="32" t="e">
        <f>#REF!</f>
        <v>#REF!</v>
      </c>
      <c r="C21" s="1172" t="s">
        <v>120</v>
      </c>
      <c r="D21" s="1169"/>
      <c r="E21" s="1173"/>
      <c r="F21" s="1174"/>
    </row>
    <row r="22" spans="1:10" s="9" customFormat="1" ht="28.5" customHeight="1">
      <c r="A22" s="39" t="s">
        <v>65</v>
      </c>
      <c r="B22" s="48" t="e">
        <f>#REF!</f>
        <v>#REF!</v>
      </c>
      <c r="C22" s="1172" t="s">
        <v>61</v>
      </c>
      <c r="D22" s="1169"/>
      <c r="E22" s="1196" t="e">
        <f>E20*E21</f>
        <v>#REF!</v>
      </c>
      <c r="F22" s="1197">
        <v>0</v>
      </c>
      <c r="G22" s="1151" t="str">
        <f>IF(E18="有り（2ヶ月以内）","←日額丙欄税額作業シートで計算・確認","")</f>
        <v/>
      </c>
      <c r="H22" s="1152"/>
      <c r="I22" s="1152"/>
      <c r="J22" s="1152"/>
    </row>
    <row r="23" spans="1:10" s="9" customFormat="1" ht="28.5" customHeight="1" thickBot="1">
      <c r="A23" s="40" t="s">
        <v>60</v>
      </c>
      <c r="B23" s="246" t="e">
        <f>B55&amp;B56</f>
        <v>#REF!</v>
      </c>
      <c r="C23" s="1164" t="s">
        <v>62</v>
      </c>
      <c r="D23" s="1165"/>
      <c r="E23" s="1140" t="e">
        <f>IF(E18="有り（2ヶ月以内）"," ",(IF(E18="無し（2ヶ月以内）",0,(IF(B27&lt;88000,ROUNDDOWN(B27*3.063/100,),LOOKUP(B27,'月額表（平成27年1月以降分）'!$B$13:$B$347,'月額表（平成27年1月以降分）'!$L$13:$L$347))))))</f>
        <v>#REF!</v>
      </c>
      <c r="F23" s="1141"/>
      <c r="G23" s="371"/>
      <c r="H23" s="371"/>
      <c r="I23" s="218"/>
      <c r="J23" s="218"/>
    </row>
    <row r="24" spans="1:10" s="9" customFormat="1" ht="28.5" customHeight="1" thickBot="1">
      <c r="A24" s="245"/>
      <c r="B24" s="372"/>
      <c r="C24" s="1169" t="s">
        <v>4</v>
      </c>
      <c r="D24" s="1165"/>
      <c r="E24" s="1155">
        <f>IF(E19="有り",ROUNDDOWN((E22+E27)*5/1000,0),0)</f>
        <v>0</v>
      </c>
      <c r="F24" s="1156"/>
    </row>
    <row r="25" spans="1:10" s="9" customFormat="1" ht="28.5" customHeight="1" thickTop="1" thickBot="1">
      <c r="A25" s="244"/>
      <c r="B25" s="373"/>
      <c r="C25" s="243" t="s">
        <v>229</v>
      </c>
      <c r="D25" s="243"/>
      <c r="E25" s="1157"/>
      <c r="F25" s="1158"/>
    </row>
    <row r="26" spans="1:10" s="9" customFormat="1" ht="28.5" customHeight="1" thickTop="1">
      <c r="A26" s="3"/>
      <c r="C26" s="1142" t="s">
        <v>65</v>
      </c>
      <c r="D26" s="1143"/>
      <c r="E26" s="1147"/>
      <c r="F26" s="1148"/>
    </row>
    <row r="27" spans="1:10" s="9" customFormat="1" ht="28.5" customHeight="1">
      <c r="A27" s="3"/>
      <c r="B27" s="93" t="e">
        <f>E22-E24</f>
        <v>#REF!</v>
      </c>
      <c r="C27" s="247" t="s">
        <v>187</v>
      </c>
      <c r="D27" s="242"/>
      <c r="E27" s="1140">
        <f>E25*E26*2</f>
        <v>0</v>
      </c>
      <c r="F27" s="1141"/>
    </row>
    <row r="28" spans="1:10" s="9" customFormat="1" ht="28.5" customHeight="1" thickBot="1">
      <c r="A28" s="3"/>
      <c r="B28" s="370"/>
      <c r="C28" s="1144" t="s">
        <v>63</v>
      </c>
      <c r="D28" s="1145"/>
      <c r="E28" s="1153" t="e">
        <f>E22-E23-E24+E27</f>
        <v>#REF!</v>
      </c>
      <c r="F28" s="1154"/>
    </row>
    <row r="29" spans="1:10" s="9" customFormat="1">
      <c r="A29" s="3"/>
      <c r="B29" s="3"/>
      <c r="C29" s="50"/>
      <c r="D29" s="35"/>
      <c r="E29" s="3"/>
      <c r="F29" s="3"/>
    </row>
    <row r="30" spans="1:10" s="9" customFormat="1" ht="13.5" customHeight="1">
      <c r="A30" s="3"/>
      <c r="B30" s="87"/>
      <c r="C30" s="50" t="s">
        <v>183</v>
      </c>
      <c r="D30" s="376"/>
      <c r="E30" s="1150" t="s">
        <v>12</v>
      </c>
      <c r="F30" s="1150"/>
    </row>
    <row r="31" spans="1:10" customFormat="1" ht="13.5" customHeight="1">
      <c r="A31" s="3"/>
      <c r="B31" s="1149" t="s">
        <v>3</v>
      </c>
      <c r="C31" s="1149"/>
      <c r="D31" s="1149"/>
      <c r="E31" s="1149"/>
      <c r="F31" s="1149"/>
    </row>
    <row r="32" spans="1:10" customFormat="1" ht="18.75" customHeight="1">
      <c r="A32" s="1"/>
      <c r="B32" s="1"/>
      <c r="C32" s="1139" t="s">
        <v>137</v>
      </c>
      <c r="D32" s="1139"/>
      <c r="E32" s="1"/>
      <c r="F32" s="1"/>
    </row>
    <row r="33" spans="1:6" customFormat="1" ht="14.25" customHeight="1">
      <c r="A33" s="11"/>
      <c r="B33" s="1"/>
      <c r="C33" s="88"/>
      <c r="D33" s="88"/>
      <c r="E33" s="88"/>
      <c r="F33" s="89"/>
    </row>
    <row r="34" spans="1:6" customFormat="1" ht="15.75" customHeight="1">
      <c r="A34" s="1"/>
      <c r="B34" s="1"/>
      <c r="C34" s="56"/>
      <c r="D34" s="60" t="s">
        <v>138</v>
      </c>
      <c r="E34" s="34"/>
      <c r="F34" s="64"/>
    </row>
    <row r="35" spans="1:6" s="9" customFormat="1" ht="23.25" customHeight="1">
      <c r="A35" s="3"/>
      <c r="B35" s="3"/>
      <c r="C35" s="61" t="s">
        <v>161</v>
      </c>
      <c r="D35" s="56" t="s">
        <v>160</v>
      </c>
      <c r="E35" s="61" t="s">
        <v>139</v>
      </c>
      <c r="F35" s="65"/>
    </row>
    <row r="36" spans="1:6" s="9" customFormat="1" ht="23.25" customHeight="1">
      <c r="A36" s="23"/>
      <c r="B36" s="23"/>
      <c r="C36" s="62"/>
      <c r="D36" s="66"/>
      <c r="E36" s="68"/>
      <c r="F36" s="65"/>
    </row>
    <row r="37" spans="1:6" s="9" customFormat="1" ht="23.25" customHeight="1">
      <c r="A37" s="23"/>
      <c r="B37" s="23"/>
      <c r="C37" s="63"/>
      <c r="D37" s="67"/>
      <c r="E37" s="69"/>
    </row>
    <row r="38" spans="1:6" s="9" customFormat="1">
      <c r="A38" s="23"/>
      <c r="B38" s="23"/>
      <c r="C38" s="24"/>
      <c r="E38" s="49" t="s">
        <v>86</v>
      </c>
    </row>
    <row r="39" spans="1:6" s="9" customFormat="1">
      <c r="A39" s="23"/>
      <c r="B39" s="23"/>
      <c r="C39" s="24"/>
      <c r="E39" s="49" t="s">
        <v>7</v>
      </c>
    </row>
    <row r="40" spans="1:6">
      <c r="C40" s="25"/>
      <c r="E40" s="49" t="s">
        <v>118</v>
      </c>
    </row>
    <row r="42" spans="1:6" s="9" customFormat="1" ht="13.5" customHeight="1">
      <c r="A42" s="1146" t="s">
        <v>117</v>
      </c>
      <c r="B42" s="1146"/>
    </row>
    <row r="43" spans="1:6" s="9" customFormat="1">
      <c r="A43" s="4" t="s">
        <v>17</v>
      </c>
      <c r="B43" s="4" t="s">
        <v>16</v>
      </c>
      <c r="D43" s="27" t="s">
        <v>115</v>
      </c>
      <c r="F43" s="27" t="s">
        <v>85</v>
      </c>
    </row>
    <row r="44" spans="1:6" s="9" customFormat="1">
      <c r="A44" s="5" t="s">
        <v>140</v>
      </c>
      <c r="B44" s="6">
        <v>3000</v>
      </c>
      <c r="D44" s="1" t="s">
        <v>107</v>
      </c>
      <c r="F44" s="6" t="s">
        <v>81</v>
      </c>
    </row>
    <row r="45" spans="1:6" s="9" customFormat="1">
      <c r="A45" s="5" t="s">
        <v>88</v>
      </c>
      <c r="B45" s="6">
        <v>9999999999</v>
      </c>
      <c r="D45" s="1" t="s">
        <v>108</v>
      </c>
      <c r="F45" s="6" t="s">
        <v>154</v>
      </c>
    </row>
    <row r="46" spans="1:6" s="9" customFormat="1">
      <c r="A46" s="7" t="s">
        <v>141</v>
      </c>
      <c r="B46" s="6">
        <v>9999999999</v>
      </c>
      <c r="D46" s="1" t="s">
        <v>109</v>
      </c>
      <c r="F46" s="6" t="s">
        <v>155</v>
      </c>
    </row>
    <row r="47" spans="1:6" s="9" customFormat="1">
      <c r="A47" s="7" t="s">
        <v>142</v>
      </c>
      <c r="B47" s="6">
        <v>9999999999</v>
      </c>
      <c r="D47" s="1" t="s">
        <v>114</v>
      </c>
      <c r="F47" s="6" t="s">
        <v>130</v>
      </c>
    </row>
    <row r="48" spans="1:6" s="9" customFormat="1">
      <c r="A48" s="7" t="s">
        <v>143</v>
      </c>
      <c r="B48" s="6">
        <v>9999999999</v>
      </c>
      <c r="D48" s="1" t="s">
        <v>113</v>
      </c>
      <c r="E48" s="57"/>
    </row>
    <row r="49" spans="1:6" s="9" customFormat="1">
      <c r="A49" s="7" t="s">
        <v>13</v>
      </c>
      <c r="B49" s="6">
        <v>9999999999</v>
      </c>
      <c r="D49" s="1" t="s">
        <v>112</v>
      </c>
      <c r="E49" s="26"/>
      <c r="F49" s="90" t="s">
        <v>6</v>
      </c>
    </row>
    <row r="50" spans="1:6" s="9" customFormat="1">
      <c r="A50" s="8" t="s">
        <v>14</v>
      </c>
      <c r="B50" s="6">
        <v>9999999999</v>
      </c>
      <c r="D50" s="1" t="s">
        <v>110</v>
      </c>
      <c r="E50" s="26"/>
      <c r="F50" s="6" t="s">
        <v>125</v>
      </c>
    </row>
    <row r="51" spans="1:6" s="9" customFormat="1">
      <c r="A51" s="7" t="s">
        <v>15</v>
      </c>
      <c r="B51" s="6">
        <v>9999999999</v>
      </c>
      <c r="D51" s="6" t="s">
        <v>82</v>
      </c>
      <c r="E51" s="26"/>
      <c r="F51" s="9" t="s">
        <v>126</v>
      </c>
    </row>
    <row r="52" spans="1:6" s="9" customFormat="1">
      <c r="A52" s="7" t="s">
        <v>83</v>
      </c>
      <c r="B52" s="6">
        <v>9999999999</v>
      </c>
      <c r="F52" s="9" t="s">
        <v>127</v>
      </c>
    </row>
    <row r="55" spans="1:6">
      <c r="A55" s="58" t="e">
        <f>#REF!</f>
        <v>#REF!</v>
      </c>
      <c r="B55" s="1" t="e">
        <f>A55</f>
        <v>#REF!</v>
      </c>
    </row>
    <row r="56" spans="1:6">
      <c r="A56" s="134"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E22:F22"/>
    <mergeCell ref="E19:F19"/>
    <mergeCell ref="C21:D21"/>
    <mergeCell ref="E6:F6"/>
    <mergeCell ref="D5:F5"/>
    <mergeCell ref="B8:C8"/>
    <mergeCell ref="E8:F8"/>
    <mergeCell ref="B9:F9"/>
    <mergeCell ref="F1:F2"/>
    <mergeCell ref="E18:F18"/>
    <mergeCell ref="E4:F4"/>
    <mergeCell ref="C7:E7"/>
    <mergeCell ref="B12:E12"/>
    <mergeCell ref="B6:C6"/>
    <mergeCell ref="A14:B14"/>
    <mergeCell ref="A17:A18"/>
    <mergeCell ref="E10:F10"/>
    <mergeCell ref="B10:D10"/>
    <mergeCell ref="B13:E13"/>
    <mergeCell ref="E11:F11"/>
    <mergeCell ref="B11:C11"/>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C32:D32"/>
    <mergeCell ref="E27:F27"/>
    <mergeCell ref="C26:D26"/>
    <mergeCell ref="C28:D28"/>
    <mergeCell ref="A42:B42"/>
    <mergeCell ref="E26:F26"/>
    <mergeCell ref="B31:F31"/>
    <mergeCell ref="E30:F30"/>
  </mergeCells>
  <phoneticPr fontId="3"/>
  <dataValidations count="3">
    <dataValidation type="list" allowBlank="1" showInputMessage="1" showErrorMessage="1" sqref="E18:F18">
      <formula1>$F$44:$F$47</formula1>
    </dataValidation>
    <dataValidation type="list" allowBlank="1" showInputMessage="1" showErrorMessage="1" sqref="B7">
      <formula1>$D$44:$D$51</formula1>
    </dataValidation>
    <dataValidation type="list" allowBlank="1" showInputMessage="1" showErrorMessage="1" sqref="E19:F19">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view="pageBreakPreview" zoomScaleNormal="100" zoomScaleSheetLayoutView="100" workbookViewId="0">
      <selection activeCell="I14" sqref="I14"/>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38" t="s">
        <v>68</v>
      </c>
      <c r="B1" s="1138"/>
      <c r="C1" s="1138"/>
      <c r="D1" s="1138"/>
      <c r="E1" s="1138"/>
      <c r="F1" s="1138"/>
    </row>
    <row r="2" spans="1:6" ht="27" customHeight="1">
      <c r="A2" s="73"/>
      <c r="B2" s="73"/>
      <c r="C2" s="73"/>
      <c r="D2" s="73"/>
      <c r="E2" s="73"/>
      <c r="F2" s="73"/>
    </row>
    <row r="3" spans="1:6" ht="24" customHeight="1">
      <c r="A3" s="1098" t="s">
        <v>69</v>
      </c>
      <c r="B3" s="1099"/>
      <c r="C3" s="1108" t="e">
        <f>'事務室処理用　科研費支払'!B6</f>
        <v>#REF!</v>
      </c>
      <c r="D3" s="1109"/>
      <c r="E3" s="1109"/>
      <c r="F3" s="1110"/>
    </row>
    <row r="4" spans="1:6" ht="24" customHeight="1">
      <c r="A4" s="1098" t="s">
        <v>70</v>
      </c>
      <c r="B4" s="1099"/>
      <c r="C4" s="1108" t="e">
        <f>#REF!</f>
        <v>#REF!</v>
      </c>
      <c r="D4" s="1109"/>
      <c r="E4" s="1109"/>
      <c r="F4" s="1110"/>
    </row>
    <row r="5" spans="1:6" ht="24" customHeight="1">
      <c r="A5" s="74"/>
      <c r="B5" s="75"/>
      <c r="C5" s="248"/>
      <c r="D5" s="248"/>
      <c r="E5" s="248"/>
      <c r="F5" s="76"/>
    </row>
    <row r="6" spans="1:6" ht="24" customHeight="1">
      <c r="A6" s="1100" t="s">
        <v>76</v>
      </c>
      <c r="B6" s="1101"/>
      <c r="C6" s="1102" t="e">
        <f>'事務室処理用　科研費支払'!B17</f>
        <v>#REF!</v>
      </c>
      <c r="D6" s="1103"/>
      <c r="E6" s="1103"/>
      <c r="F6" s="1104"/>
    </row>
    <row r="7" spans="1:6" ht="24" customHeight="1">
      <c r="A7" s="1116" t="s">
        <v>145</v>
      </c>
      <c r="B7" s="1117"/>
      <c r="C7" s="1120" t="e">
        <f>'事務室処理用　科研費支払'!B18</f>
        <v>#REF!</v>
      </c>
      <c r="D7" s="1121"/>
      <c r="E7" s="1121"/>
      <c r="F7" s="1122"/>
    </row>
    <row r="8" spans="1:6" ht="24" customHeight="1">
      <c r="A8" s="77"/>
      <c r="B8" s="78"/>
      <c r="C8" s="248"/>
      <c r="D8" s="248"/>
      <c r="E8" s="248"/>
      <c r="F8" s="79"/>
    </row>
    <row r="9" spans="1:6" ht="24" customHeight="1">
      <c r="A9" s="1098" t="s">
        <v>71</v>
      </c>
      <c r="B9" s="1099"/>
      <c r="C9" s="1123" t="str">
        <f>'事務室処理用　科研費支払'!D17</f>
        <v>平成　２６　年　　　月分</v>
      </c>
      <c r="D9" s="1124"/>
      <c r="E9" s="1124"/>
      <c r="F9" s="1125"/>
    </row>
    <row r="10" spans="1:6" ht="24" customHeight="1">
      <c r="A10" s="1118" t="s">
        <v>213</v>
      </c>
      <c r="B10" s="1119"/>
      <c r="C10" s="1129" t="e">
        <f>'事務室処理用　科研費支払'!E22</f>
        <v>#REF!</v>
      </c>
      <c r="D10" s="1130"/>
      <c r="E10" s="1130"/>
      <c r="F10" s="1131"/>
    </row>
    <row r="11" spans="1:6" ht="24" customHeight="1">
      <c r="A11" s="1116"/>
      <c r="B11" s="1117"/>
      <c r="C11" s="390" t="s">
        <v>72</v>
      </c>
      <c r="D11" s="250" t="e">
        <f>'事務室処理用　科研費支払'!E20</f>
        <v>#REF!</v>
      </c>
      <c r="E11" s="390" t="s">
        <v>120</v>
      </c>
      <c r="F11" s="249">
        <f>'事務室処理用　科研費支払'!E21</f>
        <v>0</v>
      </c>
    </row>
    <row r="12" spans="1:6" ht="24" customHeight="1">
      <c r="A12" s="1118" t="s">
        <v>187</v>
      </c>
      <c r="B12" s="1119"/>
      <c r="C12" s="1113">
        <f>'事務室処理用　科研費支払'!E27</f>
        <v>0</v>
      </c>
      <c r="D12" s="1114"/>
      <c r="E12" s="1114"/>
      <c r="F12" s="1115"/>
    </row>
    <row r="13" spans="1:6" ht="24" customHeight="1">
      <c r="A13" s="1116"/>
      <c r="B13" s="1117"/>
      <c r="C13" s="396" t="s">
        <v>226</v>
      </c>
      <c r="D13" s="250">
        <f>'事務室処理用　科研費支払'!E25</f>
        <v>0</v>
      </c>
      <c r="E13" s="390" t="s">
        <v>65</v>
      </c>
      <c r="F13" s="251">
        <f>'事務室処理用　科研費支払'!E26</f>
        <v>0</v>
      </c>
    </row>
    <row r="14" spans="1:6" ht="24" customHeight="1">
      <c r="A14" s="1098" t="s">
        <v>217</v>
      </c>
      <c r="B14" s="1099"/>
      <c r="C14" s="1113" t="e">
        <f>C10+C12</f>
        <v>#REF!</v>
      </c>
      <c r="D14" s="1114"/>
      <c r="E14" s="1114"/>
      <c r="F14" s="1115"/>
    </row>
    <row r="15" spans="1:6" ht="24" customHeight="1">
      <c r="A15" s="391"/>
      <c r="B15" s="391"/>
      <c r="C15" s="392"/>
      <c r="D15" s="393"/>
      <c r="E15" s="394"/>
      <c r="F15" s="395"/>
    </row>
    <row r="16" spans="1:6" ht="24" customHeight="1">
      <c r="A16" s="1132" t="s">
        <v>73</v>
      </c>
      <c r="B16" s="389" t="s">
        <v>223</v>
      </c>
      <c r="C16" s="1113">
        <f>'事務室処理用　科研費支払'!E24</f>
        <v>0</v>
      </c>
      <c r="D16" s="1114"/>
      <c r="E16" s="1114"/>
      <c r="F16" s="1115"/>
    </row>
    <row r="17" spans="1:6" ht="24" customHeight="1">
      <c r="A17" s="1133"/>
      <c r="B17" s="389" t="s">
        <v>224</v>
      </c>
      <c r="C17" s="1113" t="e">
        <f>'事務室処理用　科研費支払'!E23</f>
        <v>#REF!</v>
      </c>
      <c r="D17" s="1114"/>
      <c r="E17" s="1114"/>
      <c r="F17" s="1115"/>
    </row>
    <row r="18" spans="1:6" ht="24" customHeight="1">
      <c r="A18" s="1098" t="s">
        <v>218</v>
      </c>
      <c r="B18" s="1099"/>
      <c r="C18" s="1113" t="e">
        <f>'事務室処理用　科研費支払'!E28</f>
        <v>#REF!</v>
      </c>
      <c r="D18" s="1114"/>
      <c r="E18" s="1114"/>
      <c r="F18" s="1115"/>
    </row>
    <row r="19" spans="1:6" ht="24" customHeight="1">
      <c r="A19" s="1218"/>
      <c r="B19" s="1218"/>
      <c r="C19" s="1218"/>
      <c r="D19" s="1218"/>
      <c r="E19" s="1218"/>
      <c r="F19" s="1218"/>
    </row>
    <row r="20" spans="1:6" ht="24" customHeight="1">
      <c r="A20" s="1098" t="s">
        <v>74</v>
      </c>
      <c r="B20" s="1099"/>
      <c r="C20" s="1113" t="e">
        <f>'事務室処理用　科研費支払'!E28</f>
        <v>#REF!</v>
      </c>
      <c r="D20" s="1114"/>
      <c r="E20" s="1114"/>
      <c r="F20" s="1115"/>
    </row>
    <row r="21" spans="1:6" ht="24" customHeight="1">
      <c r="A21" s="1098" t="s">
        <v>215</v>
      </c>
      <c r="B21" s="1099"/>
      <c r="C21" s="1113" t="e">
        <f>C20</f>
        <v>#REF!</v>
      </c>
      <c r="D21" s="1114"/>
      <c r="E21" s="1114"/>
      <c r="F21" s="1115"/>
    </row>
    <row r="22" spans="1:6" ht="24" customHeight="1">
      <c r="A22" s="1098" t="s">
        <v>75</v>
      </c>
      <c r="B22" s="1099"/>
      <c r="C22" s="1105">
        <f>'事務室処理用　科研費支払'!D14</f>
        <v>0</v>
      </c>
      <c r="D22" s="1106"/>
      <c r="E22" s="1106"/>
      <c r="F22" s="1107"/>
    </row>
    <row r="23" spans="1:6" ht="24" customHeight="1"/>
    <row r="24" spans="1:6" ht="24" customHeight="1">
      <c r="A24" s="381" t="s">
        <v>216</v>
      </c>
    </row>
    <row r="25" spans="1:6" ht="24" customHeight="1">
      <c r="B25" s="80"/>
      <c r="C25" s="80"/>
      <c r="D25" s="80"/>
      <c r="E25" s="80"/>
    </row>
    <row r="26" spans="1:6" ht="24" customHeight="1">
      <c r="B26" s="81"/>
      <c r="C26" s="81"/>
      <c r="D26" s="81"/>
      <c r="E26" s="81"/>
    </row>
    <row r="27" spans="1:6" ht="24" customHeight="1">
      <c r="B27" s="82"/>
      <c r="C27" s="82"/>
      <c r="D27" s="82"/>
      <c r="E27" s="82"/>
    </row>
    <row r="28" spans="1:6" ht="24" customHeight="1">
      <c r="C28" s="382" t="s">
        <v>220</v>
      </c>
      <c r="D28" s="82"/>
      <c r="E28" s="82"/>
    </row>
    <row r="29" spans="1:6" ht="24" customHeight="1">
      <c r="C29" s="383" t="s">
        <v>214</v>
      </c>
      <c r="D29" s="82"/>
      <c r="E29" s="82"/>
    </row>
    <row r="30" spans="1:6" ht="24" customHeight="1">
      <c r="B30" s="83"/>
      <c r="C30" s="383" t="s">
        <v>221</v>
      </c>
      <c r="D30" s="83"/>
      <c r="E30" s="83"/>
    </row>
    <row r="31" spans="1:6" ht="18" customHeight="1">
      <c r="B31" s="83"/>
      <c r="C31" s="383"/>
      <c r="D31" s="83"/>
      <c r="E31" s="83"/>
    </row>
    <row r="32" spans="1:6" ht="18" customHeight="1">
      <c r="B32" s="83"/>
      <c r="C32" s="383"/>
      <c r="D32" s="83"/>
      <c r="E32" s="83"/>
    </row>
    <row r="33" spans="1:6" ht="18" customHeight="1">
      <c r="F33" s="385" t="s">
        <v>121</v>
      </c>
    </row>
    <row r="34" spans="1:6" ht="18" customHeight="1">
      <c r="F34" s="386" t="e">
        <f>'事務室処理用　科研費支払'!E6</f>
        <v>#REF!</v>
      </c>
    </row>
    <row r="35" spans="1:6" ht="21.75" customHeight="1">
      <c r="A35" s="1111" t="s">
        <v>68</v>
      </c>
      <c r="B35" s="1111"/>
      <c r="C35" s="1111"/>
      <c r="D35" s="1111"/>
      <c r="E35" s="387" t="s">
        <v>163</v>
      </c>
      <c r="F35" s="388">
        <f>C22</f>
        <v>0</v>
      </c>
    </row>
    <row r="36" spans="1:6" ht="27" customHeight="1">
      <c r="A36" s="1112"/>
      <c r="B36" s="1112"/>
      <c r="C36" s="1112"/>
      <c r="D36" s="1112"/>
      <c r="E36" s="1136" t="str">
        <f>C9</f>
        <v>平成　２６　年　　　月分</v>
      </c>
      <c r="F36" s="1137"/>
    </row>
    <row r="37" spans="1:6" ht="27" customHeight="1">
      <c r="A37" s="1215" t="s">
        <v>69</v>
      </c>
      <c r="B37" s="1215"/>
      <c r="C37" s="1214" t="e">
        <f>C3</f>
        <v>#REF!</v>
      </c>
      <c r="D37" s="1214"/>
      <c r="E37" s="1214"/>
      <c r="F37" s="1214"/>
    </row>
    <row r="38" spans="1:6" ht="27" customHeight="1">
      <c r="A38" s="1215" t="s">
        <v>70</v>
      </c>
      <c r="B38" s="1215"/>
      <c r="C38" s="1214" t="e">
        <f>C4</f>
        <v>#REF!</v>
      </c>
      <c r="D38" s="1214"/>
      <c r="E38" s="1214"/>
      <c r="F38" s="1214"/>
    </row>
    <row r="39" spans="1:6" ht="27" customHeight="1">
      <c r="A39" s="1100" t="s">
        <v>76</v>
      </c>
      <c r="B39" s="1101"/>
      <c r="C39" s="1102" t="e">
        <f>C6</f>
        <v>#REF!</v>
      </c>
      <c r="D39" s="1103"/>
      <c r="E39" s="1103"/>
      <c r="F39" s="1104"/>
    </row>
    <row r="40" spans="1:6" ht="27" customHeight="1">
      <c r="A40" s="1116" t="s">
        <v>145</v>
      </c>
      <c r="B40" s="1117"/>
      <c r="C40" s="1120" t="e">
        <f>C7</f>
        <v>#REF!</v>
      </c>
      <c r="D40" s="1121"/>
      <c r="E40" s="1121"/>
      <c r="F40" s="1122"/>
    </row>
    <row r="41" spans="1:6" ht="27" customHeight="1">
      <c r="A41" s="1216" t="s">
        <v>219</v>
      </c>
      <c r="B41" s="1217"/>
      <c r="C41" s="1217"/>
      <c r="D41" s="1217"/>
      <c r="E41" s="1217"/>
      <c r="F41" s="1217"/>
    </row>
    <row r="42" spans="1:6" ht="27" customHeight="1">
      <c r="A42" s="1212" t="s">
        <v>219</v>
      </c>
      <c r="B42" s="1213"/>
      <c r="C42" s="1213"/>
      <c r="D42" s="1213"/>
      <c r="E42" s="1213"/>
      <c r="F42" s="1213"/>
    </row>
    <row r="43" spans="1:6" ht="27" customHeight="1">
      <c r="A43" s="1212" t="s">
        <v>219</v>
      </c>
      <c r="B43" s="1213"/>
      <c r="C43" s="1213"/>
      <c r="D43" s="1213"/>
      <c r="E43" s="1213"/>
      <c r="F43" s="1213"/>
    </row>
    <row r="44" spans="1:6" ht="27" customHeight="1">
      <c r="A44" s="1212" t="s">
        <v>227</v>
      </c>
      <c r="B44" s="1213"/>
      <c r="C44" s="1213"/>
      <c r="D44" s="1213"/>
      <c r="E44" s="1213"/>
      <c r="F44" s="1213"/>
    </row>
    <row r="45" spans="1:6" ht="27" customHeight="1">
      <c r="A45" s="1212" t="s">
        <v>219</v>
      </c>
      <c r="B45" s="1213"/>
      <c r="C45" s="1213"/>
      <c r="D45" s="1213"/>
      <c r="E45" s="1213"/>
      <c r="F45" s="1213"/>
    </row>
    <row r="46" spans="1:6" ht="27" customHeight="1">
      <c r="A46" s="1212" t="s">
        <v>219</v>
      </c>
      <c r="B46" s="1213"/>
      <c r="C46" s="1213"/>
      <c r="D46" s="1213"/>
      <c r="E46" s="1213"/>
      <c r="F46" s="1213"/>
    </row>
    <row r="47" spans="1:6" ht="27" customHeight="1">
      <c r="A47" s="1212" t="s">
        <v>219</v>
      </c>
      <c r="B47" s="1213"/>
      <c r="C47" s="1213"/>
      <c r="D47" s="1213"/>
      <c r="E47" s="1213"/>
      <c r="F47" s="1213"/>
    </row>
    <row r="48" spans="1:6" ht="27" customHeight="1">
      <c r="A48" s="1212" t="s">
        <v>219</v>
      </c>
      <c r="B48" s="1213"/>
      <c r="C48" s="1213"/>
      <c r="D48" s="1213"/>
      <c r="E48" s="1213"/>
      <c r="F48" s="1213"/>
    </row>
    <row r="49" spans="1:6" ht="27" customHeight="1">
      <c r="A49" s="1212" t="s">
        <v>219</v>
      </c>
      <c r="B49" s="1213"/>
      <c r="C49" s="1213"/>
      <c r="D49" s="1213"/>
      <c r="E49" s="1213"/>
      <c r="F49" s="1213"/>
    </row>
    <row r="50" spans="1:6" ht="27" customHeight="1">
      <c r="A50" s="1212" t="s">
        <v>219</v>
      </c>
      <c r="B50" s="1213"/>
      <c r="C50" s="1213"/>
      <c r="D50" s="1213"/>
      <c r="E50" s="1213"/>
      <c r="F50" s="1213"/>
    </row>
    <row r="51" spans="1:6" ht="27" customHeight="1">
      <c r="A51" s="1212" t="s">
        <v>219</v>
      </c>
      <c r="B51" s="1213"/>
      <c r="C51" s="1213"/>
      <c r="D51" s="1213"/>
      <c r="E51" s="1213"/>
      <c r="F51" s="1213"/>
    </row>
    <row r="52" spans="1:6" ht="27" customHeight="1">
      <c r="A52" s="1212" t="s">
        <v>219</v>
      </c>
      <c r="B52" s="1213"/>
      <c r="C52" s="1213"/>
      <c r="D52" s="1213"/>
      <c r="E52" s="1213"/>
      <c r="F52" s="1213"/>
    </row>
    <row r="53" spans="1:6" ht="27" customHeight="1">
      <c r="A53" s="1212" t="s">
        <v>219</v>
      </c>
      <c r="B53" s="1213"/>
      <c r="C53" s="1213"/>
      <c r="D53" s="1213"/>
      <c r="E53" s="1213"/>
      <c r="F53" s="1213"/>
    </row>
    <row r="54" spans="1:6" ht="27" customHeight="1">
      <c r="A54" s="1212" t="s">
        <v>219</v>
      </c>
      <c r="B54" s="1213"/>
      <c r="C54" s="1213"/>
      <c r="D54" s="1213"/>
      <c r="E54" s="1213"/>
      <c r="F54" s="1213"/>
    </row>
    <row r="55" spans="1:6" ht="27" customHeight="1">
      <c r="A55" s="1212" t="s">
        <v>219</v>
      </c>
      <c r="B55" s="1213"/>
      <c r="C55" s="1213"/>
      <c r="D55" s="1213"/>
      <c r="E55" s="1213"/>
      <c r="F55" s="1213"/>
    </row>
    <row r="56" spans="1:6" ht="27" customHeight="1">
      <c r="A56" s="1212" t="s">
        <v>219</v>
      </c>
      <c r="B56" s="1213"/>
      <c r="C56" s="1213"/>
      <c r="D56" s="1213"/>
      <c r="E56" s="1213"/>
      <c r="F56" s="1213"/>
    </row>
    <row r="57" spans="1:6" ht="27" customHeight="1">
      <c r="A57" s="1212" t="s">
        <v>219</v>
      </c>
      <c r="B57" s="1213"/>
      <c r="C57" s="1213"/>
      <c r="D57" s="1213"/>
      <c r="E57" s="1213"/>
      <c r="F57" s="1213"/>
    </row>
    <row r="58" spans="1:6" ht="27" customHeight="1">
      <c r="A58" s="1212" t="s">
        <v>219</v>
      </c>
      <c r="B58" s="1213"/>
      <c r="C58" s="1213"/>
      <c r="D58" s="1213"/>
      <c r="E58" s="1213"/>
      <c r="F58" s="1213"/>
    </row>
    <row r="59" spans="1:6" ht="27" customHeight="1">
      <c r="A59" s="1212" t="s">
        <v>219</v>
      </c>
      <c r="B59" s="1213"/>
      <c r="C59" s="1213"/>
      <c r="D59" s="1213"/>
      <c r="E59" s="1213"/>
      <c r="F59" s="1213"/>
    </row>
    <row r="60" spans="1:6" ht="27" customHeight="1">
      <c r="A60" s="1212" t="s">
        <v>219</v>
      </c>
      <c r="B60" s="1213"/>
      <c r="C60" s="1213"/>
      <c r="D60" s="1213"/>
      <c r="E60" s="1213"/>
      <c r="F60" s="1213"/>
    </row>
    <row r="61" spans="1:6" ht="27" customHeight="1">
      <c r="A61" s="1212" t="s">
        <v>219</v>
      </c>
      <c r="B61" s="1213"/>
      <c r="C61" s="1213"/>
      <c r="D61" s="1213"/>
      <c r="E61" s="1213"/>
      <c r="F61" s="1213"/>
    </row>
    <row r="62" spans="1:6" ht="27" customHeight="1">
      <c r="A62" s="1212" t="s">
        <v>219</v>
      </c>
      <c r="B62" s="1213"/>
      <c r="C62" s="1213"/>
      <c r="D62" s="1213"/>
      <c r="E62" s="1213"/>
      <c r="F62" s="1213"/>
    </row>
    <row r="63" spans="1:6" ht="27" customHeight="1">
      <c r="A63" s="1212" t="s">
        <v>219</v>
      </c>
      <c r="B63" s="1213"/>
      <c r="C63" s="1213"/>
      <c r="D63" s="1213"/>
      <c r="E63" s="1213"/>
      <c r="F63" s="1213"/>
    </row>
  </sheetData>
  <mergeCells count="62">
    <mergeCell ref="E36:F36"/>
    <mergeCell ref="A35:D36"/>
    <mergeCell ref="A22:B22"/>
    <mergeCell ref="C22:F22"/>
    <mergeCell ref="A18:B18"/>
    <mergeCell ref="A20:B20"/>
    <mergeCell ref="C18:F18"/>
    <mergeCell ref="A19:F19"/>
    <mergeCell ref="A1:F1"/>
    <mergeCell ref="A3:B3"/>
    <mergeCell ref="A4:B4"/>
    <mergeCell ref="A6:B6"/>
    <mergeCell ref="C3:F3"/>
    <mergeCell ref="C4:F4"/>
    <mergeCell ref="C6:F6"/>
    <mergeCell ref="A55:F55"/>
    <mergeCell ref="A54:F54"/>
    <mergeCell ref="A52:F52"/>
    <mergeCell ref="A49:F49"/>
    <mergeCell ref="A50:F50"/>
    <mergeCell ref="A51:F51"/>
    <mergeCell ref="A53:F53"/>
    <mergeCell ref="A62:F62"/>
    <mergeCell ref="A63:F63"/>
    <mergeCell ref="A56:F56"/>
    <mergeCell ref="A57:F57"/>
    <mergeCell ref="A58:F58"/>
    <mergeCell ref="A59:F59"/>
    <mergeCell ref="A60:F60"/>
    <mergeCell ref="A61:F61"/>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2"/>
  <sheetViews>
    <sheetView zoomScale="115" zoomScaleNormal="115" workbookViewId="0">
      <selection activeCell="I18" sqref="I18"/>
    </sheetView>
  </sheetViews>
  <sheetFormatPr defaultRowHeight="13.5"/>
  <cols>
    <col min="1" max="16384" width="9" style="85"/>
  </cols>
  <sheetData>
    <row r="1" spans="1:7">
      <c r="A1" s="84" t="s">
        <v>146</v>
      </c>
    </row>
    <row r="3" spans="1:7">
      <c r="A3" s="85" t="s">
        <v>147</v>
      </c>
    </row>
    <row r="4" spans="1:7">
      <c r="A4" s="85" t="s">
        <v>171</v>
      </c>
    </row>
    <row r="5" spans="1:7">
      <c r="A5" s="85" t="s">
        <v>172</v>
      </c>
    </row>
    <row r="6" spans="1:7">
      <c r="A6" s="85" t="s">
        <v>148</v>
      </c>
    </row>
    <row r="8" spans="1:7">
      <c r="B8" s="92">
        <f>E8*F10</f>
        <v>65</v>
      </c>
      <c r="D8" s="92" t="s">
        <v>149</v>
      </c>
      <c r="E8" s="92">
        <v>13</v>
      </c>
    </row>
    <row r="9" spans="1:7" ht="14.25" thickBot="1"/>
    <row r="10" spans="1:7" ht="13.5" customHeight="1">
      <c r="B10" s="1219" t="s">
        <v>181</v>
      </c>
      <c r="C10" s="1219"/>
      <c r="D10" s="1219"/>
      <c r="F10" s="1220">
        <v>5</v>
      </c>
      <c r="G10" s="91"/>
    </row>
    <row r="11" spans="1:7">
      <c r="B11" s="1219"/>
      <c r="C11" s="1219"/>
      <c r="D11" s="1219"/>
      <c r="E11" s="86" t="s">
        <v>150</v>
      </c>
      <c r="F11" s="1221"/>
    </row>
    <row r="12" spans="1:7" ht="14.25" thickBot="1">
      <c r="B12" s="1219"/>
      <c r="C12" s="1219"/>
      <c r="D12" s="1219"/>
      <c r="F12" s="1222"/>
    </row>
  </sheetData>
  <mergeCells count="2">
    <mergeCell ref="B10:D12"/>
    <mergeCell ref="F10:F12"/>
  </mergeCells>
  <phoneticPr fontId="3"/>
  <pageMargins left="0.7" right="0.7" top="0.75" bottom="0.75" header="0.3" footer="0.3"/>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2"/>
    <pageSetUpPr fitToPage="1"/>
  </sheetPr>
  <dimension ref="A1:AN59"/>
  <sheetViews>
    <sheetView workbookViewId="0">
      <selection activeCell="AO8" sqref="AO8"/>
    </sheetView>
  </sheetViews>
  <sheetFormatPr defaultColWidth="8.625" defaultRowHeight="12.75"/>
  <cols>
    <col min="1" max="39" width="2.625" style="450" customWidth="1"/>
    <col min="40" max="42" width="13.625" style="452" customWidth="1"/>
    <col min="43" max="43" width="9.375" style="452" bestFit="1" customWidth="1"/>
    <col min="44" max="16384" width="8.625" style="452"/>
  </cols>
  <sheetData>
    <row r="1" spans="1:39" ht="21.75" customHeight="1">
      <c r="A1" s="449"/>
      <c r="AB1" s="552"/>
      <c r="AC1" s="552"/>
      <c r="AD1" s="451"/>
      <c r="AE1" s="451"/>
      <c r="AF1" s="451"/>
      <c r="AM1" s="451"/>
    </row>
    <row r="2" spans="1:39" ht="30" customHeight="1" thickBot="1">
      <c r="A2" s="453" t="s">
        <v>298</v>
      </c>
      <c r="Q2" s="553"/>
      <c r="R2" s="553"/>
      <c r="S2" s="553"/>
      <c r="T2" s="553"/>
      <c r="U2" s="553"/>
      <c r="V2" s="553"/>
      <c r="W2" s="548"/>
      <c r="X2" s="553"/>
      <c r="Y2" s="553"/>
      <c r="Z2" s="548"/>
      <c r="AA2" s="553"/>
      <c r="AB2" s="553"/>
      <c r="AC2" s="548"/>
      <c r="AD2" s="548"/>
      <c r="AG2"/>
    </row>
    <row r="3" spans="1:39" ht="20.25" customHeight="1">
      <c r="A3" s="554" t="s">
        <v>299</v>
      </c>
      <c r="B3" s="555"/>
      <c r="C3" s="556"/>
      <c r="D3" s="557"/>
      <c r="E3" s="558"/>
      <c r="F3" s="558"/>
      <c r="G3" s="558"/>
      <c r="H3" s="558"/>
      <c r="I3" s="558"/>
      <c r="J3" s="558"/>
      <c r="K3" s="558"/>
      <c r="L3" s="558"/>
      <c r="M3" s="558"/>
      <c r="N3" s="558"/>
      <c r="O3" s="558"/>
      <c r="P3" s="558"/>
      <c r="Q3" s="558"/>
      <c r="R3" s="558"/>
      <c r="S3" s="558"/>
      <c r="T3" s="558"/>
      <c r="U3" s="558"/>
      <c r="V3" s="558"/>
      <c r="W3" s="558"/>
      <c r="X3" s="558"/>
      <c r="Y3" s="558"/>
      <c r="Z3" s="558"/>
      <c r="AA3" s="558"/>
      <c r="AB3" s="558"/>
      <c r="AC3" s="558"/>
      <c r="AD3" s="559"/>
      <c r="AE3" s="454"/>
      <c r="AF3" s="454"/>
      <c r="AM3" s="455"/>
    </row>
    <row r="4" spans="1:39" ht="18" customHeight="1">
      <c r="A4" s="560" t="s">
        <v>300</v>
      </c>
      <c r="B4" s="561"/>
      <c r="C4" s="562"/>
      <c r="D4" s="566"/>
      <c r="E4" s="567"/>
      <c r="F4" s="567"/>
      <c r="G4" s="567"/>
      <c r="H4" s="567"/>
      <c r="I4" s="567"/>
      <c r="J4" s="567"/>
      <c r="K4" s="567"/>
      <c r="L4" s="567"/>
      <c r="M4" s="567"/>
      <c r="N4" s="567"/>
      <c r="O4" s="567"/>
      <c r="P4" s="567"/>
      <c r="Q4" s="567"/>
      <c r="R4" s="567"/>
      <c r="S4" s="567"/>
      <c r="T4" s="567"/>
      <c r="U4" s="567"/>
      <c r="V4" s="567"/>
      <c r="W4" s="567"/>
      <c r="X4" s="567"/>
      <c r="Y4" s="567"/>
      <c r="Z4" s="567"/>
      <c r="AA4" s="567"/>
      <c r="AB4" s="567"/>
      <c r="AC4" s="567"/>
      <c r="AD4" s="568"/>
      <c r="AE4" s="456"/>
      <c r="AF4" s="456"/>
      <c r="AM4" s="456"/>
    </row>
    <row r="5" spans="1:39" ht="24" customHeight="1">
      <c r="A5" s="563"/>
      <c r="B5" s="564"/>
      <c r="C5" s="565"/>
      <c r="D5" s="569"/>
      <c r="E5" s="570"/>
      <c r="F5" s="570"/>
      <c r="G5" s="570"/>
      <c r="H5" s="570"/>
      <c r="I5" s="570"/>
      <c r="J5" s="570"/>
      <c r="K5" s="570"/>
      <c r="L5" s="570"/>
      <c r="M5" s="570"/>
      <c r="N5" s="570"/>
      <c r="O5" s="570"/>
      <c r="P5" s="570"/>
      <c r="Q5" s="570"/>
      <c r="R5" s="570"/>
      <c r="S5" s="570"/>
      <c r="T5" s="570"/>
      <c r="U5" s="570"/>
      <c r="V5" s="570"/>
      <c r="W5" s="570"/>
      <c r="X5" s="570"/>
      <c r="Y5" s="570"/>
      <c r="Z5" s="570"/>
      <c r="AA5" s="570"/>
      <c r="AB5" s="570"/>
      <c r="AC5" s="570"/>
      <c r="AD5" s="571"/>
      <c r="AE5" s="456"/>
      <c r="AF5" s="456"/>
      <c r="AM5" s="456"/>
    </row>
    <row r="6" spans="1:39" ht="27" customHeight="1">
      <c r="A6" s="609" t="s">
        <v>392</v>
      </c>
      <c r="B6" s="610"/>
      <c r="C6" s="610"/>
      <c r="D6" s="610"/>
      <c r="E6" s="613" t="s">
        <v>8</v>
      </c>
      <c r="F6" s="613"/>
      <c r="G6" s="613"/>
      <c r="H6" s="610"/>
      <c r="I6" s="610"/>
      <c r="J6" s="615" t="s">
        <v>281</v>
      </c>
      <c r="K6" s="615"/>
      <c r="L6" s="610"/>
      <c r="M6" s="610"/>
      <c r="N6" s="617" t="s">
        <v>301</v>
      </c>
      <c r="O6" s="617"/>
      <c r="P6" s="617"/>
      <c r="Q6" s="617"/>
      <c r="R6" s="610" t="s">
        <v>302</v>
      </c>
      <c r="S6" s="610"/>
      <c r="T6" s="610"/>
      <c r="U6" s="610"/>
      <c r="V6" s="610"/>
      <c r="W6" s="610"/>
      <c r="X6" s="610"/>
      <c r="Y6" s="619"/>
      <c r="Z6" s="621" t="s">
        <v>303</v>
      </c>
      <c r="AA6" s="622"/>
      <c r="AB6" s="622"/>
      <c r="AC6" s="622"/>
      <c r="AD6" s="623"/>
      <c r="AE6" s="456"/>
      <c r="AF6" s="456"/>
      <c r="AM6" s="456"/>
    </row>
    <row r="7" spans="1:39" ht="27" customHeight="1" thickBot="1">
      <c r="A7" s="611"/>
      <c r="B7" s="612"/>
      <c r="C7" s="612"/>
      <c r="D7" s="612"/>
      <c r="E7" s="614"/>
      <c r="F7" s="614"/>
      <c r="G7" s="614"/>
      <c r="H7" s="612"/>
      <c r="I7" s="612"/>
      <c r="J7" s="616"/>
      <c r="K7" s="616"/>
      <c r="L7" s="612"/>
      <c r="M7" s="612"/>
      <c r="N7" s="618"/>
      <c r="O7" s="618"/>
      <c r="P7" s="618"/>
      <c r="Q7" s="618"/>
      <c r="R7" s="612"/>
      <c r="S7" s="612"/>
      <c r="T7" s="612"/>
      <c r="U7" s="612"/>
      <c r="V7" s="612"/>
      <c r="W7" s="612"/>
      <c r="X7" s="612"/>
      <c r="Y7" s="620"/>
      <c r="Z7" s="588"/>
      <c r="AA7" s="589"/>
      <c r="AB7" s="589"/>
      <c r="AC7" s="589"/>
      <c r="AD7" s="590"/>
      <c r="AE7" s="456"/>
      <c r="AF7" s="456"/>
      <c r="AG7" s="456"/>
      <c r="AH7" s="456"/>
      <c r="AI7" s="456"/>
      <c r="AJ7" s="456"/>
      <c r="AK7" s="456"/>
      <c r="AL7" s="456"/>
      <c r="AM7" s="456"/>
    </row>
    <row r="8" spans="1:39" ht="23.25" customHeight="1">
      <c r="A8" s="591" t="s">
        <v>304</v>
      </c>
      <c r="B8" s="592"/>
      <c r="C8" s="592"/>
      <c r="D8" s="593"/>
      <c r="E8" s="593"/>
      <c r="F8" s="593"/>
      <c r="G8" s="593"/>
      <c r="H8" s="593"/>
      <c r="I8" s="593"/>
      <c r="J8" s="593"/>
      <c r="K8" s="593"/>
      <c r="L8" s="593"/>
      <c r="M8" s="593"/>
      <c r="N8" s="593"/>
      <c r="O8" s="593"/>
      <c r="P8" s="593"/>
      <c r="Q8" s="593"/>
      <c r="R8" s="593"/>
      <c r="S8" s="593"/>
      <c r="T8" s="593"/>
      <c r="U8" s="593"/>
      <c r="V8" s="593"/>
      <c r="W8" s="593"/>
      <c r="X8" s="593"/>
      <c r="Y8" s="593"/>
      <c r="Z8" s="593"/>
      <c r="AA8" s="593"/>
      <c r="AB8" s="593"/>
      <c r="AC8" s="593"/>
      <c r="AD8" s="594"/>
      <c r="AE8" s="595" t="s">
        <v>305</v>
      </c>
      <c r="AF8" s="596"/>
      <c r="AG8" s="597"/>
      <c r="AH8" s="597"/>
      <c r="AI8" s="597"/>
      <c r="AJ8" s="597"/>
      <c r="AK8" s="597"/>
      <c r="AL8" s="597"/>
      <c r="AM8" s="598"/>
    </row>
    <row r="9" spans="1:39" ht="23.25" customHeight="1">
      <c r="A9" s="599" t="s">
        <v>306</v>
      </c>
      <c r="B9" s="600"/>
      <c r="C9" s="600"/>
      <c r="D9" s="603" t="s">
        <v>307</v>
      </c>
      <c r="E9" s="603"/>
      <c r="F9" s="603"/>
      <c r="G9" s="603"/>
      <c r="H9" s="603"/>
      <c r="I9" s="603"/>
      <c r="J9" s="603"/>
      <c r="K9" s="603"/>
      <c r="L9" s="603"/>
      <c r="M9" s="603"/>
      <c r="N9" s="603"/>
      <c r="O9" s="603"/>
      <c r="P9" s="603"/>
      <c r="Q9" s="603"/>
      <c r="R9" s="603"/>
      <c r="S9" s="603"/>
      <c r="T9" s="603"/>
      <c r="U9" s="603"/>
      <c r="V9" s="603"/>
      <c r="W9" s="603"/>
      <c r="X9" s="603"/>
      <c r="Y9" s="603"/>
      <c r="Z9" s="603"/>
      <c r="AA9" s="603"/>
      <c r="AB9" s="603"/>
      <c r="AC9" s="603"/>
      <c r="AD9" s="604"/>
      <c r="AE9" s="605" t="s">
        <v>308</v>
      </c>
      <c r="AF9" s="606"/>
      <c r="AG9" s="572"/>
      <c r="AH9" s="572"/>
      <c r="AI9" s="572"/>
      <c r="AJ9" s="572"/>
      <c r="AK9" s="572"/>
      <c r="AL9" s="572"/>
      <c r="AM9" s="573"/>
    </row>
    <row r="10" spans="1:39" ht="23.25" customHeight="1">
      <c r="A10" s="601"/>
      <c r="B10" s="602"/>
      <c r="C10" s="602"/>
      <c r="D10" s="607"/>
      <c r="E10" s="607"/>
      <c r="F10" s="607"/>
      <c r="G10" s="607"/>
      <c r="H10" s="607"/>
      <c r="I10" s="607"/>
      <c r="J10" s="607"/>
      <c r="K10" s="607"/>
      <c r="L10" s="607"/>
      <c r="M10" s="607"/>
      <c r="N10" s="607"/>
      <c r="O10" s="607"/>
      <c r="P10" s="607"/>
      <c r="Q10" s="607"/>
      <c r="R10" s="607"/>
      <c r="S10" s="607"/>
      <c r="T10" s="607"/>
      <c r="U10" s="607"/>
      <c r="V10" s="607"/>
      <c r="W10" s="607"/>
      <c r="X10" s="607"/>
      <c r="Y10" s="607"/>
      <c r="Z10" s="607"/>
      <c r="AA10" s="607"/>
      <c r="AB10" s="607"/>
      <c r="AC10" s="607"/>
      <c r="AD10" s="608"/>
      <c r="AE10" s="550" t="s">
        <v>309</v>
      </c>
      <c r="AF10" s="551"/>
      <c r="AG10" s="572"/>
      <c r="AH10" s="572"/>
      <c r="AI10" s="572"/>
      <c r="AJ10" s="572"/>
      <c r="AK10" s="572"/>
      <c r="AL10" s="572"/>
      <c r="AM10" s="573"/>
    </row>
    <row r="11" spans="1:39" ht="16.5" customHeight="1">
      <c r="A11" s="574" t="s">
        <v>304</v>
      </c>
      <c r="B11" s="575"/>
      <c r="C11" s="575"/>
      <c r="D11" s="576"/>
      <c r="E11" s="576"/>
      <c r="F11" s="576"/>
      <c r="G11" s="576"/>
      <c r="H11" s="576"/>
      <c r="I11" s="576"/>
      <c r="J11" s="576"/>
      <c r="K11" s="576"/>
      <c r="L11" s="576"/>
      <c r="M11" s="576"/>
      <c r="N11" s="576"/>
      <c r="O11" s="576"/>
      <c r="P11" s="576"/>
      <c r="Q11" s="576"/>
      <c r="R11" s="576"/>
      <c r="S11" s="576"/>
      <c r="T11" s="576"/>
      <c r="U11" s="576"/>
      <c r="V11" s="576"/>
      <c r="W11" s="576"/>
      <c r="X11" s="576"/>
      <c r="Y11" s="576"/>
      <c r="Z11" s="576"/>
      <c r="AA11" s="576"/>
      <c r="AB11" s="576"/>
      <c r="AC11" s="576"/>
      <c r="AD11" s="576"/>
      <c r="AE11" s="576"/>
      <c r="AF11" s="577"/>
      <c r="AG11" s="578" t="s">
        <v>310</v>
      </c>
      <c r="AH11" s="579"/>
      <c r="AI11" s="579"/>
      <c r="AJ11" s="579"/>
      <c r="AK11" s="579"/>
      <c r="AL11" s="579"/>
      <c r="AM11" s="580"/>
    </row>
    <row r="12" spans="1:39" ht="35.25" customHeight="1" thickBot="1">
      <c r="A12" s="584" t="s">
        <v>311</v>
      </c>
      <c r="B12" s="585"/>
      <c r="C12" s="585"/>
      <c r="D12" s="586" t="s">
        <v>312</v>
      </c>
      <c r="E12" s="586"/>
      <c r="F12" s="586"/>
      <c r="G12" s="586"/>
      <c r="H12" s="586"/>
      <c r="I12" s="586"/>
      <c r="J12" s="586"/>
      <c r="K12" s="586"/>
      <c r="L12" s="586"/>
      <c r="M12" s="586"/>
      <c r="N12" s="586"/>
      <c r="O12" s="586"/>
      <c r="P12" s="586"/>
      <c r="Q12" s="586"/>
      <c r="R12" s="586"/>
      <c r="S12" s="586"/>
      <c r="T12" s="586"/>
      <c r="U12" s="586"/>
      <c r="V12" s="586"/>
      <c r="W12" s="586"/>
      <c r="X12" s="586"/>
      <c r="Y12" s="586"/>
      <c r="Z12" s="586"/>
      <c r="AA12" s="586"/>
      <c r="AB12" s="586"/>
      <c r="AC12" s="586"/>
      <c r="AD12" s="586"/>
      <c r="AE12" s="586"/>
      <c r="AF12" s="587"/>
      <c r="AG12" s="581"/>
      <c r="AH12" s="582"/>
      <c r="AI12" s="582"/>
      <c r="AJ12" s="582"/>
      <c r="AK12" s="582"/>
      <c r="AL12" s="582"/>
      <c r="AM12" s="583"/>
    </row>
    <row r="13" spans="1:39" ht="18.75" customHeight="1" thickBot="1">
      <c r="A13" s="636" t="s">
        <v>393</v>
      </c>
      <c r="B13" s="636"/>
      <c r="C13" s="636"/>
      <c r="D13" s="637"/>
      <c r="E13" s="637"/>
      <c r="F13" s="637"/>
      <c r="G13" s="637"/>
      <c r="H13" s="637"/>
      <c r="I13" s="637"/>
      <c r="J13" s="637"/>
      <c r="K13" s="637"/>
      <c r="L13" s="637"/>
      <c r="M13" s="637"/>
      <c r="N13" s="637"/>
      <c r="O13" s="637"/>
      <c r="P13" s="637"/>
      <c r="Q13" s="637"/>
      <c r="R13" s="637"/>
      <c r="S13" s="637"/>
      <c r="T13" s="637"/>
      <c r="U13" s="637"/>
      <c r="V13" s="637"/>
      <c r="W13" s="637"/>
      <c r="X13" s="637"/>
      <c r="Y13" s="637"/>
      <c r="Z13" s="637"/>
      <c r="AA13" s="637"/>
      <c r="AB13" s="637"/>
      <c r="AC13" s="637"/>
      <c r="AD13" s="637"/>
      <c r="AE13" s="637"/>
      <c r="AF13" s="637"/>
      <c r="AG13" s="636"/>
      <c r="AH13" s="636"/>
      <c r="AI13" s="636"/>
      <c r="AJ13" s="636"/>
      <c r="AK13" s="636"/>
      <c r="AL13" s="636"/>
      <c r="AM13" s="636"/>
    </row>
    <row r="14" spans="1:39" ht="27" customHeight="1" thickBot="1">
      <c r="A14" s="457"/>
      <c r="B14" s="458"/>
      <c r="C14" s="459"/>
      <c r="D14" s="459" t="s">
        <v>313</v>
      </c>
      <c r="E14" s="459"/>
      <c r="F14" s="459"/>
      <c r="G14" s="459"/>
      <c r="H14" s="459"/>
      <c r="I14" s="459"/>
      <c r="J14" s="459"/>
      <c r="K14" s="459"/>
      <c r="L14" s="459"/>
      <c r="M14" s="459" t="s">
        <v>314</v>
      </c>
      <c r="N14" s="459"/>
      <c r="O14" s="459"/>
      <c r="P14" s="459"/>
      <c r="Q14" s="460"/>
      <c r="R14" s="461"/>
      <c r="S14" s="461"/>
      <c r="T14" s="461"/>
      <c r="U14" s="461"/>
      <c r="V14" s="461"/>
      <c r="W14" s="461" t="s">
        <v>315</v>
      </c>
      <c r="X14" s="461"/>
      <c r="Y14" s="461"/>
      <c r="Z14" s="461"/>
      <c r="AA14" s="461"/>
      <c r="AB14" s="461" t="s">
        <v>316</v>
      </c>
      <c r="AC14" s="461"/>
      <c r="AD14" s="461"/>
      <c r="AE14" s="461"/>
      <c r="AF14" s="462"/>
      <c r="AG14" s="462"/>
      <c r="AH14" s="462"/>
      <c r="AI14" s="462"/>
      <c r="AJ14" s="462"/>
      <c r="AK14" s="462"/>
      <c r="AL14" s="462"/>
      <c r="AM14" s="463"/>
    </row>
    <row r="15" spans="1:39" ht="27" customHeight="1" thickTop="1">
      <c r="A15" s="638"/>
      <c r="B15" s="639"/>
      <c r="C15" s="639"/>
      <c r="D15" s="464" t="s">
        <v>317</v>
      </c>
      <c r="E15" s="465"/>
      <c r="F15" s="464" t="s">
        <v>318</v>
      </c>
      <c r="G15" s="465"/>
      <c r="H15" s="464" t="s">
        <v>319</v>
      </c>
      <c r="I15" s="464" t="s">
        <v>320</v>
      </c>
      <c r="J15" s="640"/>
      <c r="K15" s="640"/>
      <c r="L15" s="640"/>
      <c r="M15" s="464" t="s">
        <v>317</v>
      </c>
      <c r="N15" s="465"/>
      <c r="O15" s="464" t="s">
        <v>318</v>
      </c>
      <c r="P15" s="465"/>
      <c r="Q15" s="467" t="s">
        <v>319</v>
      </c>
      <c r="R15" s="641"/>
      <c r="S15" s="642"/>
      <c r="T15" s="642"/>
      <c r="U15" s="642"/>
      <c r="V15" s="642"/>
      <c r="W15" s="642"/>
      <c r="X15" s="642"/>
      <c r="Y15" s="642"/>
      <c r="Z15" s="642"/>
      <c r="AA15" s="642"/>
      <c r="AB15" s="642"/>
      <c r="AC15" s="642"/>
      <c r="AD15" s="642"/>
      <c r="AE15" s="642"/>
      <c r="AF15" s="642"/>
      <c r="AG15" s="642"/>
      <c r="AH15" s="642"/>
      <c r="AI15" s="643"/>
      <c r="AJ15" s="644" t="s">
        <v>321</v>
      </c>
      <c r="AK15" s="645"/>
      <c r="AL15" s="645"/>
      <c r="AM15" s="646"/>
    </row>
    <row r="16" spans="1:39" ht="27" customHeight="1">
      <c r="A16" s="647"/>
      <c r="B16" s="648"/>
      <c r="C16" s="648"/>
      <c r="D16" s="469" t="s">
        <v>317</v>
      </c>
      <c r="E16" s="468"/>
      <c r="F16" s="469" t="s">
        <v>318</v>
      </c>
      <c r="G16" s="468"/>
      <c r="H16" s="469" t="s">
        <v>319</v>
      </c>
      <c r="I16" s="469" t="s">
        <v>322</v>
      </c>
      <c r="J16" s="648"/>
      <c r="K16" s="648"/>
      <c r="L16" s="648"/>
      <c r="M16" s="469" t="s">
        <v>317</v>
      </c>
      <c r="N16" s="468"/>
      <c r="O16" s="469" t="s">
        <v>318</v>
      </c>
      <c r="P16" s="468"/>
      <c r="Q16" s="470" t="s">
        <v>319</v>
      </c>
      <c r="R16" s="649"/>
      <c r="S16" s="650"/>
      <c r="T16" s="650"/>
      <c r="U16" s="650"/>
      <c r="V16" s="650"/>
      <c r="W16" s="650"/>
      <c r="X16" s="650"/>
      <c r="Y16" s="650"/>
      <c r="Z16" s="650"/>
      <c r="AA16" s="650"/>
      <c r="AB16" s="650"/>
      <c r="AC16" s="650"/>
      <c r="AD16" s="650"/>
      <c r="AE16" s="650"/>
      <c r="AF16" s="650"/>
      <c r="AG16" s="650"/>
      <c r="AH16" s="650"/>
      <c r="AI16" s="651"/>
      <c r="AJ16" s="652" t="s">
        <v>321</v>
      </c>
      <c r="AK16" s="653"/>
      <c r="AL16" s="653"/>
      <c r="AM16" s="654"/>
    </row>
    <row r="17" spans="1:40" ht="27" customHeight="1" thickBot="1">
      <c r="A17" s="624"/>
      <c r="B17" s="625"/>
      <c r="C17" s="625"/>
      <c r="D17" s="472" t="s">
        <v>317</v>
      </c>
      <c r="E17" s="473"/>
      <c r="F17" s="472" t="s">
        <v>318</v>
      </c>
      <c r="G17" s="473"/>
      <c r="H17" s="472" t="s">
        <v>319</v>
      </c>
      <c r="I17" s="472" t="s">
        <v>323</v>
      </c>
      <c r="J17" s="625"/>
      <c r="K17" s="625"/>
      <c r="L17" s="625"/>
      <c r="M17" s="472" t="s">
        <v>317</v>
      </c>
      <c r="N17" s="473"/>
      <c r="O17" s="472" t="s">
        <v>318</v>
      </c>
      <c r="P17" s="473"/>
      <c r="Q17" s="474" t="s">
        <v>319</v>
      </c>
      <c r="R17" s="626"/>
      <c r="S17" s="627"/>
      <c r="T17" s="627"/>
      <c r="U17" s="627"/>
      <c r="V17" s="627"/>
      <c r="W17" s="627"/>
      <c r="X17" s="627"/>
      <c r="Y17" s="627"/>
      <c r="Z17" s="627"/>
      <c r="AA17" s="627"/>
      <c r="AB17" s="627"/>
      <c r="AC17" s="627"/>
      <c r="AD17" s="627"/>
      <c r="AE17" s="627"/>
      <c r="AF17" s="627"/>
      <c r="AG17" s="627"/>
      <c r="AH17" s="627"/>
      <c r="AI17" s="628"/>
      <c r="AJ17" s="629" t="s">
        <v>321</v>
      </c>
      <c r="AK17" s="630"/>
      <c r="AL17" s="630"/>
      <c r="AM17" s="631"/>
    </row>
    <row r="18" spans="1:40" ht="11.25" customHeight="1" thickBot="1">
      <c r="A18" s="632"/>
      <c r="B18" s="632"/>
      <c r="C18" s="632"/>
      <c r="D18" s="632"/>
      <c r="E18" s="632"/>
      <c r="F18" s="632"/>
      <c r="G18" s="632"/>
      <c r="H18" s="632"/>
      <c r="I18" s="632"/>
      <c r="J18" s="632"/>
      <c r="K18" s="632"/>
      <c r="L18" s="632"/>
      <c r="M18" s="632"/>
      <c r="N18" s="632"/>
      <c r="O18" s="632"/>
      <c r="P18" s="632"/>
      <c r="Q18" s="632"/>
      <c r="R18" s="632"/>
      <c r="S18" s="632"/>
      <c r="T18" s="632"/>
      <c r="U18" s="632"/>
      <c r="V18" s="632"/>
      <c r="W18" s="632"/>
      <c r="X18" s="632"/>
      <c r="Y18" s="632"/>
      <c r="Z18" s="632"/>
      <c r="AA18" s="632"/>
      <c r="AB18" s="632"/>
      <c r="AC18" s="632"/>
      <c r="AD18" s="632"/>
      <c r="AE18" s="632"/>
      <c r="AF18" s="632"/>
      <c r="AG18" s="632"/>
      <c r="AH18" s="632"/>
      <c r="AI18" s="632"/>
      <c r="AJ18" s="632"/>
      <c r="AK18" s="632"/>
      <c r="AL18" s="632"/>
      <c r="AM18" s="632"/>
      <c r="AN18" s="632"/>
    </row>
    <row r="19" spans="1:40" ht="27" customHeight="1" thickBot="1">
      <c r="A19" s="457"/>
      <c r="B19" s="458"/>
      <c r="C19" s="458"/>
      <c r="D19" s="459" t="s">
        <v>313</v>
      </c>
      <c r="E19" s="459"/>
      <c r="F19" s="459"/>
      <c r="G19" s="459"/>
      <c r="H19" s="459"/>
      <c r="I19" s="459"/>
      <c r="J19" s="459"/>
      <c r="K19" s="459"/>
      <c r="L19" s="459"/>
      <c r="M19" s="459" t="s">
        <v>314</v>
      </c>
      <c r="N19" s="459"/>
      <c r="O19" s="459"/>
      <c r="P19" s="459"/>
      <c r="Q19" s="460"/>
      <c r="R19" s="633" t="s">
        <v>401</v>
      </c>
      <c r="S19" s="634"/>
      <c r="T19" s="634"/>
      <c r="U19" s="634"/>
      <c r="V19" s="634"/>
      <c r="W19" s="634"/>
      <c r="X19" s="634"/>
      <c r="Y19" s="634"/>
      <c r="Z19" s="634"/>
      <c r="AA19" s="634"/>
      <c r="AB19" s="634"/>
      <c r="AC19" s="634"/>
      <c r="AD19" s="634"/>
      <c r="AE19" s="634"/>
      <c r="AF19" s="634"/>
      <c r="AG19" s="634"/>
      <c r="AH19" s="634"/>
      <c r="AI19" s="634"/>
      <c r="AJ19" s="634"/>
      <c r="AK19" s="634"/>
      <c r="AL19" s="634"/>
      <c r="AM19" s="635"/>
    </row>
    <row r="20" spans="1:40" ht="27" customHeight="1" thickTop="1">
      <c r="A20" s="638"/>
      <c r="B20" s="639"/>
      <c r="C20" s="639"/>
      <c r="D20" s="475" t="s">
        <v>317</v>
      </c>
      <c r="E20" s="466"/>
      <c r="F20" s="475" t="s">
        <v>318</v>
      </c>
      <c r="G20" s="466"/>
      <c r="H20" s="475" t="s">
        <v>319</v>
      </c>
      <c r="I20" s="475" t="s">
        <v>323</v>
      </c>
      <c r="J20" s="640"/>
      <c r="K20" s="640"/>
      <c r="L20" s="640"/>
      <c r="M20" s="475" t="s">
        <v>317</v>
      </c>
      <c r="N20" s="466"/>
      <c r="O20" s="475" t="s">
        <v>318</v>
      </c>
      <c r="P20" s="466"/>
      <c r="Q20" s="476" t="s">
        <v>319</v>
      </c>
      <c r="R20" s="665"/>
      <c r="S20" s="666"/>
      <c r="T20" s="666"/>
      <c r="U20" s="666"/>
      <c r="V20" s="666"/>
      <c r="W20" s="666"/>
      <c r="X20" s="666"/>
      <c r="Y20" s="666"/>
      <c r="Z20" s="666"/>
      <c r="AA20" s="666"/>
      <c r="AB20" s="666"/>
      <c r="AC20" s="666"/>
      <c r="AD20" s="666"/>
      <c r="AE20" s="666"/>
      <c r="AF20" s="666"/>
      <c r="AG20" s="666"/>
      <c r="AH20" s="666"/>
      <c r="AI20" s="666"/>
      <c r="AJ20" s="666"/>
      <c r="AK20" s="666"/>
      <c r="AL20" s="666"/>
      <c r="AM20" s="667"/>
    </row>
    <row r="21" spans="1:40" ht="27" customHeight="1">
      <c r="A21" s="647"/>
      <c r="B21" s="648"/>
      <c r="C21" s="648"/>
      <c r="D21" s="469" t="s">
        <v>317</v>
      </c>
      <c r="E21" s="468"/>
      <c r="F21" s="469" t="s">
        <v>318</v>
      </c>
      <c r="G21" s="468"/>
      <c r="H21" s="469" t="s">
        <v>319</v>
      </c>
      <c r="I21" s="469" t="s">
        <v>324</v>
      </c>
      <c r="J21" s="648"/>
      <c r="K21" s="648"/>
      <c r="L21" s="648"/>
      <c r="M21" s="469" t="s">
        <v>317</v>
      </c>
      <c r="N21" s="468"/>
      <c r="O21" s="469" t="s">
        <v>318</v>
      </c>
      <c r="P21" s="468"/>
      <c r="Q21" s="470" t="s">
        <v>319</v>
      </c>
      <c r="R21" s="668"/>
      <c r="S21" s="669"/>
      <c r="T21" s="669"/>
      <c r="U21" s="669"/>
      <c r="V21" s="669"/>
      <c r="W21" s="669"/>
      <c r="X21" s="669"/>
      <c r="Y21" s="669"/>
      <c r="Z21" s="669"/>
      <c r="AA21" s="669"/>
      <c r="AB21" s="669"/>
      <c r="AC21" s="669"/>
      <c r="AD21" s="669"/>
      <c r="AE21" s="669"/>
      <c r="AF21" s="669"/>
      <c r="AG21" s="669"/>
      <c r="AH21" s="669"/>
      <c r="AI21" s="669"/>
      <c r="AJ21" s="669"/>
      <c r="AK21" s="669"/>
      <c r="AL21" s="669"/>
      <c r="AM21" s="670"/>
    </row>
    <row r="22" spans="1:40" ht="27" customHeight="1" thickBot="1">
      <c r="A22" s="624"/>
      <c r="B22" s="625"/>
      <c r="C22" s="625"/>
      <c r="D22" s="477" t="s">
        <v>317</v>
      </c>
      <c r="E22" s="471"/>
      <c r="F22" s="477" t="s">
        <v>318</v>
      </c>
      <c r="G22" s="471"/>
      <c r="H22" s="477" t="s">
        <v>319</v>
      </c>
      <c r="I22" s="477" t="s">
        <v>324</v>
      </c>
      <c r="J22" s="625"/>
      <c r="K22" s="625"/>
      <c r="L22" s="625"/>
      <c r="M22" s="477" t="s">
        <v>317</v>
      </c>
      <c r="N22" s="471"/>
      <c r="O22" s="477" t="s">
        <v>318</v>
      </c>
      <c r="P22" s="471"/>
      <c r="Q22" s="478" t="s">
        <v>319</v>
      </c>
      <c r="R22" s="655"/>
      <c r="S22" s="656"/>
      <c r="T22" s="656"/>
      <c r="U22" s="656"/>
      <c r="V22" s="656"/>
      <c r="W22" s="656"/>
      <c r="X22" s="656"/>
      <c r="Y22" s="656"/>
      <c r="Z22" s="656"/>
      <c r="AA22" s="656"/>
      <c r="AB22" s="656"/>
      <c r="AC22" s="656"/>
      <c r="AD22" s="656"/>
      <c r="AE22" s="656"/>
      <c r="AF22" s="656"/>
      <c r="AG22" s="656"/>
      <c r="AH22" s="656"/>
      <c r="AI22" s="656"/>
      <c r="AJ22" s="656"/>
      <c r="AK22" s="656"/>
      <c r="AL22" s="656"/>
      <c r="AM22" s="657"/>
    </row>
    <row r="23" spans="1:40" ht="10.5" customHeight="1" thickBot="1">
      <c r="A23" s="658"/>
      <c r="B23" s="658"/>
      <c r="C23" s="658"/>
      <c r="D23" s="658"/>
      <c r="E23" s="658"/>
      <c r="F23" s="658"/>
      <c r="G23" s="658"/>
      <c r="H23" s="658"/>
      <c r="I23" s="658"/>
      <c r="J23" s="658"/>
      <c r="K23" s="658"/>
      <c r="L23" s="658"/>
      <c r="M23" s="658"/>
      <c r="N23" s="658"/>
      <c r="O23" s="658"/>
      <c r="P23" s="658"/>
      <c r="Q23" s="658"/>
      <c r="R23" s="658"/>
      <c r="S23" s="658"/>
      <c r="T23" s="658"/>
      <c r="U23" s="658"/>
      <c r="V23" s="658"/>
      <c r="W23" s="658"/>
      <c r="X23" s="658"/>
      <c r="Y23" s="658"/>
      <c r="Z23" s="658"/>
      <c r="AA23" s="658"/>
      <c r="AB23" s="658"/>
      <c r="AC23" s="658"/>
      <c r="AD23" s="658"/>
      <c r="AE23" s="658"/>
      <c r="AF23" s="658"/>
      <c r="AG23" s="658"/>
      <c r="AH23" s="658"/>
      <c r="AI23" s="658"/>
      <c r="AJ23" s="658"/>
      <c r="AK23" s="658"/>
      <c r="AL23" s="658"/>
      <c r="AM23" s="658"/>
      <c r="AN23" s="658"/>
    </row>
    <row r="24" spans="1:40" ht="24.95" customHeight="1">
      <c r="A24" s="751" t="s">
        <v>325</v>
      </c>
      <c r="B24" s="752"/>
      <c r="C24" s="752"/>
      <c r="D24" s="752"/>
      <c r="E24" s="752"/>
      <c r="F24" s="752"/>
      <c r="G24" s="752"/>
      <c r="H24" s="752"/>
      <c r="I24" s="752"/>
      <c r="J24" s="752"/>
      <c r="K24" s="752"/>
      <c r="L24" s="752"/>
      <c r="M24" s="752"/>
      <c r="N24" s="753"/>
      <c r="O24" s="479"/>
      <c r="P24" s="659" t="s">
        <v>345</v>
      </c>
      <c r="Q24" s="660"/>
      <c r="R24" s="660"/>
      <c r="S24" s="660"/>
      <c r="T24" s="660"/>
      <c r="U24" s="660"/>
      <c r="V24" s="660"/>
      <c r="W24" s="660"/>
      <c r="X24" s="660"/>
      <c r="Y24" s="660"/>
      <c r="Z24" s="660"/>
      <c r="AA24" s="660"/>
      <c r="AB24" s="660"/>
      <c r="AC24" s="660"/>
      <c r="AD24" s="660"/>
      <c r="AE24" s="660"/>
      <c r="AF24" s="660"/>
      <c r="AG24" s="660"/>
      <c r="AH24" s="660"/>
      <c r="AI24" s="660"/>
      <c r="AJ24" s="660"/>
      <c r="AK24" s="660"/>
      <c r="AL24" s="660"/>
      <c r="AM24" s="661"/>
    </row>
    <row r="25" spans="1:40" ht="24.95" customHeight="1" thickBot="1">
      <c r="A25" s="699" t="s">
        <v>326</v>
      </c>
      <c r="B25" s="700"/>
      <c r="C25" s="700"/>
      <c r="D25" s="700"/>
      <c r="E25" s="700"/>
      <c r="F25" s="700"/>
      <c r="G25" s="701"/>
      <c r="H25" s="702" t="s">
        <v>327</v>
      </c>
      <c r="I25" s="703"/>
      <c r="J25" s="703"/>
      <c r="K25" s="703"/>
      <c r="L25" s="703"/>
      <c r="M25" s="703"/>
      <c r="N25" s="704"/>
      <c r="P25" s="705" t="s">
        <v>328</v>
      </c>
      <c r="Q25" s="706"/>
      <c r="R25" s="706"/>
      <c r="S25" s="706"/>
      <c r="T25" s="706"/>
      <c r="U25" s="706"/>
      <c r="V25" s="706"/>
      <c r="W25" s="706"/>
      <c r="X25" s="706"/>
      <c r="Y25" s="707"/>
      <c r="Z25" s="708" t="s">
        <v>329</v>
      </c>
      <c r="AA25" s="706"/>
      <c r="AB25" s="706"/>
      <c r="AC25" s="706"/>
      <c r="AD25" s="706"/>
      <c r="AE25" s="706"/>
      <c r="AF25" s="706"/>
      <c r="AG25" s="706"/>
      <c r="AH25" s="707"/>
      <c r="AI25" s="709" t="s">
        <v>337</v>
      </c>
      <c r="AJ25" s="710"/>
      <c r="AK25" s="710"/>
      <c r="AL25" s="710"/>
      <c r="AM25" s="711"/>
    </row>
    <row r="26" spans="1:40" ht="18" customHeight="1" thickTop="1">
      <c r="A26" s="712" t="s">
        <v>330</v>
      </c>
      <c r="B26" s="713"/>
      <c r="C26" s="713"/>
      <c r="D26" s="713"/>
      <c r="E26" s="713"/>
      <c r="F26" s="713"/>
      <c r="G26" s="714"/>
      <c r="H26" s="718"/>
      <c r="I26" s="719"/>
      <c r="J26" s="719"/>
      <c r="K26" s="719"/>
      <c r="L26" s="719"/>
      <c r="M26" s="719"/>
      <c r="N26" s="720"/>
      <c r="P26" s="721"/>
      <c r="Q26" s="722"/>
      <c r="R26" s="722"/>
      <c r="S26" s="722"/>
      <c r="T26" s="481" t="s">
        <v>8</v>
      </c>
      <c r="U26" s="482"/>
      <c r="V26" s="481" t="s">
        <v>275</v>
      </c>
      <c r="W26" s="482"/>
      <c r="X26" s="483" t="s">
        <v>269</v>
      </c>
      <c r="Y26" s="484"/>
      <c r="Z26" s="723"/>
      <c r="AA26" s="639"/>
      <c r="AB26" s="639"/>
      <c r="AC26" s="639"/>
      <c r="AD26" s="639"/>
      <c r="AE26" s="639"/>
      <c r="AF26" s="639"/>
      <c r="AG26" s="639"/>
      <c r="AH26" s="724"/>
      <c r="AI26" s="727"/>
      <c r="AJ26" s="728"/>
      <c r="AK26" s="728"/>
      <c r="AL26" s="728"/>
      <c r="AM26" s="729"/>
    </row>
    <row r="27" spans="1:40" ht="18" customHeight="1">
      <c r="A27" s="715"/>
      <c r="B27" s="716"/>
      <c r="C27" s="716"/>
      <c r="D27" s="716"/>
      <c r="E27" s="716"/>
      <c r="F27" s="716"/>
      <c r="G27" s="717"/>
      <c r="H27" s="681"/>
      <c r="I27" s="682"/>
      <c r="J27" s="682"/>
      <c r="K27" s="682"/>
      <c r="L27" s="682"/>
      <c r="M27" s="682"/>
      <c r="N27" s="683"/>
      <c r="P27" s="480" t="s">
        <v>331</v>
      </c>
      <c r="Q27" s="671"/>
      <c r="R27" s="671"/>
      <c r="S27" s="671"/>
      <c r="T27" s="485" t="s">
        <v>8</v>
      </c>
      <c r="U27" s="486"/>
      <c r="V27" s="485" t="s">
        <v>275</v>
      </c>
      <c r="W27" s="486"/>
      <c r="X27" s="487" t="s">
        <v>269</v>
      </c>
      <c r="Y27" s="488"/>
      <c r="Z27" s="725"/>
      <c r="AA27" s="698"/>
      <c r="AB27" s="698"/>
      <c r="AC27" s="698"/>
      <c r="AD27" s="698"/>
      <c r="AE27" s="698"/>
      <c r="AF27" s="698"/>
      <c r="AG27" s="698"/>
      <c r="AH27" s="726"/>
      <c r="AI27" s="695"/>
      <c r="AJ27" s="696"/>
      <c r="AK27" s="696"/>
      <c r="AL27" s="696"/>
      <c r="AM27" s="697"/>
    </row>
    <row r="28" spans="1:40" ht="18" customHeight="1">
      <c r="A28" s="672" t="s">
        <v>330</v>
      </c>
      <c r="B28" s="673"/>
      <c r="C28" s="673"/>
      <c r="D28" s="673"/>
      <c r="E28" s="673"/>
      <c r="F28" s="673"/>
      <c r="G28" s="674"/>
      <c r="H28" s="678"/>
      <c r="I28" s="679"/>
      <c r="J28" s="679"/>
      <c r="K28" s="679"/>
      <c r="L28" s="679"/>
      <c r="M28" s="679"/>
      <c r="N28" s="680"/>
      <c r="P28" s="684"/>
      <c r="Q28" s="685"/>
      <c r="R28" s="685"/>
      <c r="S28" s="685"/>
      <c r="T28" s="489" t="s">
        <v>8</v>
      </c>
      <c r="U28" s="490"/>
      <c r="V28" s="489" t="s">
        <v>275</v>
      </c>
      <c r="W28" s="491"/>
      <c r="X28" s="492" t="s">
        <v>269</v>
      </c>
      <c r="Y28" s="493"/>
      <c r="Z28" s="686"/>
      <c r="AA28" s="687"/>
      <c r="AB28" s="687"/>
      <c r="AC28" s="687"/>
      <c r="AD28" s="687"/>
      <c r="AE28" s="687"/>
      <c r="AF28" s="687"/>
      <c r="AG28" s="687"/>
      <c r="AH28" s="688"/>
      <c r="AI28" s="692"/>
      <c r="AJ28" s="693"/>
      <c r="AK28" s="693"/>
      <c r="AL28" s="693"/>
      <c r="AM28" s="694"/>
    </row>
    <row r="29" spans="1:40" ht="18" customHeight="1">
      <c r="A29" s="675"/>
      <c r="B29" s="676"/>
      <c r="C29" s="676"/>
      <c r="D29" s="676"/>
      <c r="E29" s="676"/>
      <c r="F29" s="676"/>
      <c r="G29" s="677"/>
      <c r="H29" s="681"/>
      <c r="I29" s="682"/>
      <c r="J29" s="682"/>
      <c r="K29" s="682"/>
      <c r="L29" s="682"/>
      <c r="M29" s="682"/>
      <c r="N29" s="683"/>
      <c r="P29" s="494" t="s">
        <v>332</v>
      </c>
      <c r="Q29" s="698"/>
      <c r="R29" s="698"/>
      <c r="S29" s="698"/>
      <c r="T29" s="495" t="s">
        <v>8</v>
      </c>
      <c r="U29" s="496"/>
      <c r="V29" s="495" t="s">
        <v>275</v>
      </c>
      <c r="W29" s="497"/>
      <c r="X29" s="498" t="s">
        <v>269</v>
      </c>
      <c r="Y29" s="499"/>
      <c r="Z29" s="689"/>
      <c r="AA29" s="690"/>
      <c r="AB29" s="690"/>
      <c r="AC29" s="690"/>
      <c r="AD29" s="690"/>
      <c r="AE29" s="690"/>
      <c r="AF29" s="690"/>
      <c r="AG29" s="690"/>
      <c r="AH29" s="691"/>
      <c r="AI29" s="695"/>
      <c r="AJ29" s="696"/>
      <c r="AK29" s="696"/>
      <c r="AL29" s="696"/>
      <c r="AM29" s="697"/>
    </row>
    <row r="30" spans="1:40" ht="18" customHeight="1">
      <c r="A30" s="672" t="s">
        <v>330</v>
      </c>
      <c r="B30" s="673"/>
      <c r="C30" s="673"/>
      <c r="D30" s="673"/>
      <c r="E30" s="673"/>
      <c r="F30" s="673"/>
      <c r="G30" s="674"/>
      <c r="H30" s="678"/>
      <c r="I30" s="679"/>
      <c r="J30" s="679"/>
      <c r="K30" s="679"/>
      <c r="L30" s="679"/>
      <c r="M30" s="679"/>
      <c r="N30" s="680"/>
      <c r="P30" s="684"/>
      <c r="Q30" s="685"/>
      <c r="R30" s="685"/>
      <c r="S30" s="685"/>
      <c r="T30" s="489" t="s">
        <v>8</v>
      </c>
      <c r="U30" s="490"/>
      <c r="V30" s="485" t="s">
        <v>275</v>
      </c>
      <c r="W30" s="500"/>
      <c r="X30" s="501" t="s">
        <v>269</v>
      </c>
      <c r="Y30" s="502"/>
      <c r="Z30" s="686"/>
      <c r="AA30" s="687"/>
      <c r="AB30" s="687"/>
      <c r="AC30" s="687"/>
      <c r="AD30" s="687"/>
      <c r="AE30" s="687"/>
      <c r="AF30" s="687"/>
      <c r="AG30" s="687"/>
      <c r="AH30" s="688"/>
      <c r="AI30" s="692"/>
      <c r="AJ30" s="693"/>
      <c r="AK30" s="693"/>
      <c r="AL30" s="693"/>
      <c r="AM30" s="694"/>
    </row>
    <row r="31" spans="1:40" ht="18" customHeight="1">
      <c r="A31" s="715"/>
      <c r="B31" s="716"/>
      <c r="C31" s="716"/>
      <c r="D31" s="716"/>
      <c r="E31" s="716"/>
      <c r="F31" s="716"/>
      <c r="G31" s="717"/>
      <c r="H31" s="681"/>
      <c r="I31" s="682"/>
      <c r="J31" s="682"/>
      <c r="K31" s="682"/>
      <c r="L31" s="682"/>
      <c r="M31" s="682"/>
      <c r="N31" s="683"/>
      <c r="P31" s="494" t="s">
        <v>331</v>
      </c>
      <c r="Q31" s="698"/>
      <c r="R31" s="698"/>
      <c r="S31" s="698"/>
      <c r="T31" s="495" t="s">
        <v>8</v>
      </c>
      <c r="U31" s="496"/>
      <c r="V31" s="485" t="s">
        <v>275</v>
      </c>
      <c r="W31" s="500"/>
      <c r="X31" s="501" t="s">
        <v>269</v>
      </c>
      <c r="Y31" s="502"/>
      <c r="Z31" s="689"/>
      <c r="AA31" s="690"/>
      <c r="AB31" s="690"/>
      <c r="AC31" s="690"/>
      <c r="AD31" s="690"/>
      <c r="AE31" s="690"/>
      <c r="AF31" s="690"/>
      <c r="AG31" s="690"/>
      <c r="AH31" s="691"/>
      <c r="AI31" s="695"/>
      <c r="AJ31" s="696"/>
      <c r="AK31" s="696"/>
      <c r="AL31" s="696"/>
      <c r="AM31" s="697"/>
    </row>
    <row r="32" spans="1:40" ht="18" customHeight="1">
      <c r="A32" s="672" t="s">
        <v>330</v>
      </c>
      <c r="B32" s="673"/>
      <c r="C32" s="673"/>
      <c r="D32" s="673"/>
      <c r="E32" s="673"/>
      <c r="F32" s="673"/>
      <c r="G32" s="674"/>
      <c r="H32" s="678"/>
      <c r="I32" s="679"/>
      <c r="J32" s="679"/>
      <c r="K32" s="679"/>
      <c r="L32" s="679"/>
      <c r="M32" s="679"/>
      <c r="N32" s="680"/>
      <c r="P32" s="684"/>
      <c r="Q32" s="685"/>
      <c r="R32" s="685"/>
      <c r="S32" s="685"/>
      <c r="T32" s="489" t="s">
        <v>8</v>
      </c>
      <c r="U32" s="490"/>
      <c r="V32" s="489" t="s">
        <v>275</v>
      </c>
      <c r="W32" s="491"/>
      <c r="X32" s="492" t="s">
        <v>269</v>
      </c>
      <c r="Y32" s="493"/>
      <c r="Z32" s="686"/>
      <c r="AA32" s="687"/>
      <c r="AB32" s="687"/>
      <c r="AC32" s="687"/>
      <c r="AD32" s="687"/>
      <c r="AE32" s="687"/>
      <c r="AF32" s="687"/>
      <c r="AG32" s="687"/>
      <c r="AH32" s="687"/>
      <c r="AI32" s="692"/>
      <c r="AJ32" s="693"/>
      <c r="AK32" s="693"/>
      <c r="AL32" s="693"/>
      <c r="AM32" s="694"/>
    </row>
    <row r="33" spans="1:40" ht="18" customHeight="1">
      <c r="A33" s="675"/>
      <c r="B33" s="676"/>
      <c r="C33" s="676"/>
      <c r="D33" s="676"/>
      <c r="E33" s="676"/>
      <c r="F33" s="676"/>
      <c r="G33" s="677"/>
      <c r="H33" s="681"/>
      <c r="I33" s="682"/>
      <c r="J33" s="682"/>
      <c r="K33" s="682"/>
      <c r="L33" s="682"/>
      <c r="M33" s="682"/>
      <c r="N33" s="683"/>
      <c r="P33" s="494" t="s">
        <v>331</v>
      </c>
      <c r="Q33" s="698"/>
      <c r="R33" s="698"/>
      <c r="S33" s="698"/>
      <c r="T33" s="495" t="s">
        <v>8</v>
      </c>
      <c r="U33" s="496"/>
      <c r="V33" s="495" t="s">
        <v>275</v>
      </c>
      <c r="W33" s="497"/>
      <c r="X33" s="498" t="s">
        <v>269</v>
      </c>
      <c r="Y33" s="499"/>
      <c r="Z33" s="689"/>
      <c r="AA33" s="690"/>
      <c r="AB33" s="690"/>
      <c r="AC33" s="690"/>
      <c r="AD33" s="690"/>
      <c r="AE33" s="690"/>
      <c r="AF33" s="690"/>
      <c r="AG33" s="690"/>
      <c r="AH33" s="690"/>
      <c r="AI33" s="695"/>
      <c r="AJ33" s="696"/>
      <c r="AK33" s="696"/>
      <c r="AL33" s="696"/>
      <c r="AM33" s="697"/>
    </row>
    <row r="34" spans="1:40" ht="18" customHeight="1">
      <c r="A34" s="672" t="s">
        <v>330</v>
      </c>
      <c r="B34" s="673"/>
      <c r="C34" s="673"/>
      <c r="D34" s="673"/>
      <c r="E34" s="673"/>
      <c r="F34" s="673"/>
      <c r="G34" s="674"/>
      <c r="H34" s="678"/>
      <c r="I34" s="679"/>
      <c r="J34" s="679"/>
      <c r="K34" s="679"/>
      <c r="L34" s="679"/>
      <c r="M34" s="679"/>
      <c r="N34" s="680"/>
      <c r="P34" s="684"/>
      <c r="Q34" s="685"/>
      <c r="R34" s="685"/>
      <c r="S34" s="685"/>
      <c r="T34" s="489" t="s">
        <v>8</v>
      </c>
      <c r="U34" s="490"/>
      <c r="V34" s="489" t="s">
        <v>275</v>
      </c>
      <c r="W34" s="491"/>
      <c r="X34" s="492" t="s">
        <v>269</v>
      </c>
      <c r="Y34" s="493"/>
      <c r="Z34" s="686"/>
      <c r="AA34" s="687"/>
      <c r="AB34" s="687"/>
      <c r="AC34" s="687"/>
      <c r="AD34" s="687"/>
      <c r="AE34" s="687"/>
      <c r="AF34" s="687"/>
      <c r="AG34" s="687"/>
      <c r="AH34" s="688"/>
      <c r="AI34" s="692"/>
      <c r="AJ34" s="693"/>
      <c r="AK34" s="693"/>
      <c r="AL34" s="693"/>
      <c r="AM34" s="694"/>
    </row>
    <row r="35" spans="1:40" ht="18" customHeight="1" thickBot="1">
      <c r="A35" s="739"/>
      <c r="B35" s="740"/>
      <c r="C35" s="740"/>
      <c r="D35" s="740"/>
      <c r="E35" s="740"/>
      <c r="F35" s="740"/>
      <c r="G35" s="741"/>
      <c r="H35" s="742"/>
      <c r="I35" s="743"/>
      <c r="J35" s="743"/>
      <c r="K35" s="743"/>
      <c r="L35" s="743"/>
      <c r="M35" s="743"/>
      <c r="N35" s="744"/>
      <c r="P35" s="503" t="s">
        <v>332</v>
      </c>
      <c r="Q35" s="504"/>
      <c r="R35" s="504"/>
      <c r="S35" s="504"/>
      <c r="T35" s="505" t="s">
        <v>8</v>
      </c>
      <c r="U35" s="504"/>
      <c r="V35" s="505" t="s">
        <v>275</v>
      </c>
      <c r="W35" s="506"/>
      <c r="X35" s="507" t="s">
        <v>269</v>
      </c>
      <c r="Y35" s="508"/>
      <c r="Z35" s="745"/>
      <c r="AA35" s="746"/>
      <c r="AB35" s="746"/>
      <c r="AC35" s="746"/>
      <c r="AD35" s="746"/>
      <c r="AE35" s="746"/>
      <c r="AF35" s="746"/>
      <c r="AG35" s="746"/>
      <c r="AH35" s="747"/>
      <c r="AI35" s="748"/>
      <c r="AJ35" s="749"/>
      <c r="AK35" s="749"/>
      <c r="AL35" s="749"/>
      <c r="AM35" s="750"/>
    </row>
    <row r="36" spans="1:40" ht="13.5" customHeight="1" thickBot="1">
      <c r="A36" s="658"/>
      <c r="B36" s="658"/>
      <c r="C36" s="658"/>
      <c r="D36" s="658"/>
      <c r="E36" s="658"/>
      <c r="F36" s="658"/>
      <c r="G36" s="658"/>
      <c r="H36" s="658"/>
      <c r="I36" s="658"/>
      <c r="J36" s="658"/>
      <c r="K36" s="658"/>
      <c r="L36" s="658"/>
      <c r="M36" s="658"/>
      <c r="N36" s="658"/>
      <c r="O36" s="658"/>
      <c r="P36" s="658"/>
      <c r="Q36" s="658"/>
      <c r="R36" s="658"/>
      <c r="S36" s="658"/>
      <c r="T36" s="658"/>
      <c r="U36" s="658"/>
      <c r="V36" s="658"/>
      <c r="W36" s="658"/>
      <c r="X36" s="658"/>
      <c r="Y36" s="658"/>
      <c r="Z36" s="658"/>
      <c r="AA36" s="658"/>
      <c r="AB36" s="658"/>
      <c r="AC36" s="658"/>
      <c r="AD36" s="658"/>
      <c r="AE36" s="658"/>
      <c r="AF36" s="658"/>
      <c r="AG36" s="658"/>
      <c r="AH36" s="658"/>
      <c r="AI36" s="658"/>
      <c r="AJ36" s="658"/>
      <c r="AK36" s="658"/>
      <c r="AL36" s="658"/>
      <c r="AM36" s="658"/>
      <c r="AN36" s="658"/>
    </row>
    <row r="37" spans="1:40" ht="27" customHeight="1">
      <c r="A37" s="730" t="s">
        <v>333</v>
      </c>
      <c r="B37" s="731"/>
      <c r="C37" s="731"/>
      <c r="D37" s="731"/>
      <c r="E37" s="731"/>
      <c r="F37" s="731"/>
      <c r="G37" s="731"/>
      <c r="H37" s="731"/>
      <c r="I37" s="731"/>
      <c r="J37" s="731"/>
      <c r="K37" s="731"/>
      <c r="L37" s="731"/>
      <c r="M37" s="731"/>
      <c r="N37" s="731"/>
      <c r="O37" s="731"/>
      <c r="P37" s="731"/>
      <c r="Q37" s="731"/>
      <c r="R37" s="731"/>
      <c r="S37" s="731"/>
      <c r="T37" s="731"/>
      <c r="U37" s="731"/>
      <c r="V37" s="731"/>
      <c r="W37" s="731"/>
      <c r="X37" s="731"/>
      <c r="Y37" s="731"/>
      <c r="Z37" s="731"/>
      <c r="AA37" s="731"/>
      <c r="AB37" s="731"/>
      <c r="AC37" s="731"/>
      <c r="AD37" s="731"/>
      <c r="AE37" s="731"/>
      <c r="AF37" s="731"/>
      <c r="AG37" s="731"/>
      <c r="AH37" s="731"/>
      <c r="AI37" s="731"/>
      <c r="AJ37" s="731"/>
      <c r="AK37" s="731"/>
      <c r="AL37" s="731"/>
      <c r="AM37" s="732"/>
    </row>
    <row r="38" spans="1:40" ht="27" customHeight="1">
      <c r="A38" s="733"/>
      <c r="B38" s="734"/>
      <c r="C38" s="734"/>
      <c r="D38" s="734"/>
      <c r="E38" s="734"/>
      <c r="F38" s="734"/>
      <c r="G38" s="734"/>
      <c r="H38" s="734"/>
      <c r="I38" s="734"/>
      <c r="J38" s="734"/>
      <c r="K38" s="734"/>
      <c r="L38" s="734"/>
      <c r="M38" s="734"/>
      <c r="N38" s="734"/>
      <c r="O38" s="734"/>
      <c r="P38" s="734"/>
      <c r="Q38" s="734"/>
      <c r="R38" s="734"/>
      <c r="S38" s="734"/>
      <c r="T38" s="734"/>
      <c r="U38" s="734"/>
      <c r="V38" s="734"/>
      <c r="W38" s="734"/>
      <c r="X38" s="734"/>
      <c r="Y38" s="734"/>
      <c r="Z38" s="734"/>
      <c r="AA38" s="734"/>
      <c r="AB38" s="734"/>
      <c r="AC38" s="734"/>
      <c r="AD38" s="734"/>
      <c r="AE38" s="734"/>
      <c r="AF38" s="734"/>
      <c r="AG38" s="734"/>
      <c r="AH38" s="734"/>
      <c r="AI38" s="734"/>
      <c r="AJ38" s="734"/>
      <c r="AK38" s="734"/>
      <c r="AL38" s="734"/>
      <c r="AM38" s="735"/>
    </row>
    <row r="39" spans="1:40" ht="27" customHeight="1">
      <c r="A39" s="733"/>
      <c r="B39" s="734"/>
      <c r="C39" s="734"/>
      <c r="D39" s="734"/>
      <c r="E39" s="734"/>
      <c r="F39" s="734"/>
      <c r="G39" s="734"/>
      <c r="H39" s="734"/>
      <c r="I39" s="734"/>
      <c r="J39" s="734"/>
      <c r="K39" s="734"/>
      <c r="L39" s="734"/>
      <c r="M39" s="734"/>
      <c r="N39" s="734"/>
      <c r="O39" s="734"/>
      <c r="P39" s="734"/>
      <c r="Q39" s="734"/>
      <c r="R39" s="734"/>
      <c r="S39" s="734"/>
      <c r="T39" s="734"/>
      <c r="U39" s="734"/>
      <c r="V39" s="734"/>
      <c r="W39" s="734"/>
      <c r="X39" s="734"/>
      <c r="Y39" s="734"/>
      <c r="Z39" s="734"/>
      <c r="AA39" s="734"/>
      <c r="AB39" s="734"/>
      <c r="AC39" s="734"/>
      <c r="AD39" s="734"/>
      <c r="AE39" s="734"/>
      <c r="AF39" s="734"/>
      <c r="AG39" s="734"/>
      <c r="AH39" s="734"/>
      <c r="AI39" s="734"/>
      <c r="AJ39" s="734"/>
      <c r="AK39" s="734"/>
      <c r="AL39" s="734"/>
      <c r="AM39" s="735"/>
    </row>
    <row r="40" spans="1:40" ht="27" customHeight="1" thickBot="1">
      <c r="A40" s="509"/>
      <c r="B40" s="510"/>
      <c r="C40" s="510"/>
      <c r="D40" s="510"/>
      <c r="E40" s="510"/>
      <c r="F40" s="510"/>
      <c r="G40" s="510"/>
      <c r="H40" s="510"/>
      <c r="I40" s="510"/>
      <c r="J40" s="510"/>
      <c r="K40" s="510"/>
      <c r="L40" s="510"/>
      <c r="M40" s="510"/>
      <c r="N40" s="510"/>
      <c r="O40" s="510"/>
      <c r="P40" s="510"/>
      <c r="Q40" s="510"/>
      <c r="R40" s="510"/>
      <c r="S40" s="510"/>
      <c r="T40" s="510"/>
      <c r="U40" s="510"/>
      <c r="V40" s="510"/>
      <c r="W40" s="510"/>
      <c r="X40" s="510"/>
      <c r="Y40" s="510"/>
      <c r="Z40" s="510"/>
      <c r="AA40" s="510"/>
      <c r="AB40" s="510"/>
      <c r="AC40" s="510"/>
      <c r="AD40" s="510"/>
      <c r="AE40" s="510"/>
      <c r="AF40" s="510"/>
      <c r="AG40" s="510"/>
      <c r="AH40" s="510"/>
      <c r="AI40" s="510"/>
      <c r="AJ40" s="510"/>
      <c r="AK40" s="510"/>
      <c r="AL40" s="510"/>
      <c r="AM40" s="511"/>
    </row>
    <row r="41" spans="1:40" ht="17.25" customHeight="1">
      <c r="A41" s="512"/>
    </row>
    <row r="42" spans="1:40" ht="20.100000000000001" customHeight="1">
      <c r="B42" s="513" t="s">
        <v>334</v>
      </c>
      <c r="U42" s="736" t="s">
        <v>394</v>
      </c>
      <c r="V42" s="736"/>
      <c r="W42" s="736"/>
      <c r="X42" s="736"/>
      <c r="Y42" s="736"/>
      <c r="Z42" s="736"/>
      <c r="AA42" s="736"/>
      <c r="AB42" s="736"/>
      <c r="AC42" s="736"/>
      <c r="AD42" s="736"/>
      <c r="AE42" s="736"/>
      <c r="AF42" s="736"/>
      <c r="AG42" s="736"/>
      <c r="AH42" s="736"/>
      <c r="AI42" s="736"/>
      <c r="AJ42" s="736"/>
      <c r="AK42" s="736"/>
      <c r="AL42" s="736"/>
      <c r="AM42" s="736"/>
    </row>
    <row r="43" spans="1:40" ht="20.100000000000001" customHeight="1">
      <c r="B43" s="737"/>
      <c r="C43" s="737"/>
      <c r="D43" s="514" t="s">
        <v>343</v>
      </c>
    </row>
    <row r="44" spans="1:40" ht="20.100000000000001" customHeight="1">
      <c r="D44" s="514"/>
    </row>
    <row r="45" spans="1:40" ht="21.75" customHeight="1">
      <c r="Z45" s="450" t="s">
        <v>335</v>
      </c>
      <c r="AA45" s="515" t="s">
        <v>336</v>
      </c>
      <c r="AB45" s="516"/>
      <c r="AC45" s="516"/>
      <c r="AD45" s="516"/>
      <c r="AE45" s="516"/>
      <c r="AF45" s="516"/>
      <c r="AG45" s="516"/>
      <c r="AH45" s="516"/>
      <c r="AI45" s="516"/>
      <c r="AJ45" s="516"/>
      <c r="AK45" s="516"/>
      <c r="AL45" s="738" t="s">
        <v>270</v>
      </c>
      <c r="AM45" s="738"/>
    </row>
    <row r="46" spans="1:40" ht="21.75" customHeight="1">
      <c r="W46" s="517"/>
    </row>
    <row r="47" spans="1:40" ht="27" customHeight="1"/>
    <row r="48" spans="1:40" ht="27" customHeight="1"/>
    <row r="49" ht="27" customHeight="1"/>
    <row r="50" ht="27" customHeight="1"/>
    <row r="51" ht="27" customHeight="1"/>
    <row r="52" ht="27" customHeight="1"/>
    <row r="53" ht="27" customHeight="1"/>
    <row r="54" ht="27" customHeight="1"/>
    <row r="55" ht="27" customHeight="1"/>
    <row r="56" ht="27" customHeight="1"/>
    <row r="57" ht="27" customHeight="1"/>
    <row r="58" ht="27" customHeight="1"/>
    <row r="59" ht="27" customHeight="1"/>
  </sheetData>
  <mergeCells count="102">
    <mergeCell ref="A32:G33"/>
    <mergeCell ref="H32:N33"/>
    <mergeCell ref="Z32:AH33"/>
    <mergeCell ref="AI32:AM33"/>
    <mergeCell ref="Q33:S33"/>
    <mergeCell ref="P32:S32"/>
    <mergeCell ref="A38:AM38"/>
    <mergeCell ref="A39:AM39"/>
    <mergeCell ref="AL45:AM45"/>
    <mergeCell ref="A34:G35"/>
    <mergeCell ref="H34:N35"/>
    <mergeCell ref="Z34:AH35"/>
    <mergeCell ref="AI34:AM35"/>
    <mergeCell ref="A36:AN36"/>
    <mergeCell ref="A37:AM37"/>
    <mergeCell ref="P34:S34"/>
    <mergeCell ref="B43:C43"/>
    <mergeCell ref="Z28:AH29"/>
    <mergeCell ref="A30:G31"/>
    <mergeCell ref="H30:N31"/>
    <mergeCell ref="Z30:AH31"/>
    <mergeCell ref="AI28:AM29"/>
    <mergeCell ref="Q29:S29"/>
    <mergeCell ref="A25:G25"/>
    <mergeCell ref="H25:N25"/>
    <mergeCell ref="P25:Y25"/>
    <mergeCell ref="Z25:AH25"/>
    <mergeCell ref="AI25:AM25"/>
    <mergeCell ref="A26:G27"/>
    <mergeCell ref="H26:N27"/>
    <mergeCell ref="Z26:AH27"/>
    <mergeCell ref="AI26:AM27"/>
    <mergeCell ref="Q27:S27"/>
    <mergeCell ref="A28:G29"/>
    <mergeCell ref="H28:N29"/>
    <mergeCell ref="P26:S26"/>
    <mergeCell ref="P28:S28"/>
    <mergeCell ref="P30:S30"/>
    <mergeCell ref="AI30:AM31"/>
    <mergeCell ref="Q31:S31"/>
    <mergeCell ref="R19:AM19"/>
    <mergeCell ref="A15:C15"/>
    <mergeCell ref="J15:L15"/>
    <mergeCell ref="R15:AI15"/>
    <mergeCell ref="AJ15:AM15"/>
    <mergeCell ref="A16:C16"/>
    <mergeCell ref="J16:L16"/>
    <mergeCell ref="R16:AI16"/>
    <mergeCell ref="AJ16:AM16"/>
    <mergeCell ref="A17:C17"/>
    <mergeCell ref="J17:L17"/>
    <mergeCell ref="R17:AI17"/>
    <mergeCell ref="AJ17:AM17"/>
    <mergeCell ref="A18:AN18"/>
    <mergeCell ref="A22:C22"/>
    <mergeCell ref="J22:L22"/>
    <mergeCell ref="R22:AM22"/>
    <mergeCell ref="A23:AN23"/>
    <mergeCell ref="A24:N24"/>
    <mergeCell ref="P24:AM24"/>
    <mergeCell ref="A20:C20"/>
    <mergeCell ref="J20:L20"/>
    <mergeCell ref="R20:AM20"/>
    <mergeCell ref="A21:C21"/>
    <mergeCell ref="J21:L21"/>
    <mergeCell ref="R21:AM21"/>
    <mergeCell ref="AG10:AM10"/>
    <mergeCell ref="A8:C8"/>
    <mergeCell ref="D8:AD8"/>
    <mergeCell ref="AE8:AF8"/>
    <mergeCell ref="D12:AF12"/>
    <mergeCell ref="A11:C11"/>
    <mergeCell ref="D11:AF11"/>
    <mergeCell ref="AG11:AM12"/>
    <mergeCell ref="A12:C12"/>
    <mergeCell ref="AG8:AM8"/>
    <mergeCell ref="A9:C10"/>
    <mergeCell ref="D9:AD9"/>
    <mergeCell ref="A6:D7"/>
    <mergeCell ref="E6:G7"/>
    <mergeCell ref="U42:AM42"/>
    <mergeCell ref="A13:AM13"/>
    <mergeCell ref="AB1:AC1"/>
    <mergeCell ref="X2:Y2"/>
    <mergeCell ref="AA2:AB2"/>
    <mergeCell ref="A3:C3"/>
    <mergeCell ref="D3:AD3"/>
    <mergeCell ref="S2:V2"/>
    <mergeCell ref="Z6:AD6"/>
    <mergeCell ref="Z7:AD7"/>
    <mergeCell ref="A4:C5"/>
    <mergeCell ref="D4:AD5"/>
    <mergeCell ref="N6:Q7"/>
    <mergeCell ref="R6:Y7"/>
    <mergeCell ref="H6:I7"/>
    <mergeCell ref="J6:K7"/>
    <mergeCell ref="L6:M7"/>
    <mergeCell ref="Q2:R2"/>
    <mergeCell ref="AE9:AF9"/>
    <mergeCell ref="AG9:AM9"/>
    <mergeCell ref="D10:AD10"/>
    <mergeCell ref="AE10:AF10"/>
  </mergeCells>
  <phoneticPr fontId="3"/>
  <pageMargins left="0.7" right="0.7" top="0.75" bottom="0.75" header="0.3" footer="0.3"/>
  <pageSetup paperSize="9" scale="77"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D48"/>
  <sheetViews>
    <sheetView workbookViewId="0">
      <selection activeCell="B51" sqref="B51"/>
    </sheetView>
  </sheetViews>
  <sheetFormatPr defaultColWidth="9.125" defaultRowHeight="13.5"/>
  <cols>
    <col min="1" max="1" width="9.125" style="520"/>
    <col min="2" max="2" width="18.125" style="520" customWidth="1"/>
    <col min="3" max="3" width="48.5" style="520" customWidth="1"/>
    <col min="4" max="4" width="22.75" style="520" customWidth="1"/>
    <col min="5" max="16384" width="9.125" style="520"/>
  </cols>
  <sheetData>
    <row r="1" spans="1:4" s="518" customFormat="1" ht="20.25" customHeight="1">
      <c r="A1" s="766" t="s">
        <v>338</v>
      </c>
      <c r="B1" s="766"/>
      <c r="C1" s="766"/>
      <c r="D1" s="766"/>
    </row>
    <row r="2" spans="1:4" ht="18.75">
      <c r="A2" s="519" t="s">
        <v>339</v>
      </c>
    </row>
    <row r="3" spans="1:4" ht="20.25" customHeight="1" thickBot="1">
      <c r="A3" s="767" t="s">
        <v>395</v>
      </c>
      <c r="B3" s="767"/>
      <c r="C3" s="767"/>
      <c r="D3" s="767"/>
    </row>
    <row r="4" spans="1:4" ht="26.25" customHeight="1">
      <c r="A4" s="521" t="s">
        <v>299</v>
      </c>
      <c r="B4" s="768"/>
      <c r="C4" s="769"/>
      <c r="D4" s="770"/>
    </row>
    <row r="5" spans="1:4" ht="29.25" customHeight="1" thickBot="1">
      <c r="A5" s="522" t="s">
        <v>340</v>
      </c>
      <c r="B5" s="771"/>
      <c r="C5" s="772"/>
      <c r="D5" s="773"/>
    </row>
    <row r="7" spans="1:4" ht="16.5" customHeight="1">
      <c r="A7" s="774" t="s">
        <v>341</v>
      </c>
      <c r="B7" s="775"/>
      <c r="C7" s="778" t="s">
        <v>342</v>
      </c>
      <c r="D7" s="523" t="s">
        <v>268</v>
      </c>
    </row>
    <row r="8" spans="1:4" ht="16.5" customHeight="1" thickBot="1">
      <c r="A8" s="776"/>
      <c r="B8" s="777"/>
      <c r="C8" s="779"/>
      <c r="D8" s="524" t="s">
        <v>267</v>
      </c>
    </row>
    <row r="9" spans="1:4" ht="18" customHeight="1" thickTop="1">
      <c r="A9" s="760" t="s">
        <v>396</v>
      </c>
      <c r="B9" s="761"/>
      <c r="C9" s="762"/>
      <c r="D9" s="762"/>
    </row>
    <row r="10" spans="1:4" ht="18" customHeight="1">
      <c r="A10" s="764" t="s">
        <v>344</v>
      </c>
      <c r="B10" s="765"/>
      <c r="C10" s="763"/>
      <c r="D10" s="763"/>
    </row>
    <row r="11" spans="1:4" ht="18" customHeight="1">
      <c r="A11" s="754" t="s">
        <v>396</v>
      </c>
      <c r="B11" s="755"/>
      <c r="C11" s="756"/>
      <c r="D11" s="756"/>
    </row>
    <row r="12" spans="1:4" ht="18" customHeight="1">
      <c r="A12" s="758" t="s">
        <v>344</v>
      </c>
      <c r="B12" s="759"/>
      <c r="C12" s="757"/>
      <c r="D12" s="757"/>
    </row>
    <row r="13" spans="1:4" ht="18" customHeight="1">
      <c r="A13" s="754" t="s">
        <v>396</v>
      </c>
      <c r="B13" s="755"/>
      <c r="C13" s="756"/>
      <c r="D13" s="756"/>
    </row>
    <row r="14" spans="1:4" ht="18" customHeight="1">
      <c r="A14" s="758" t="s">
        <v>344</v>
      </c>
      <c r="B14" s="759"/>
      <c r="C14" s="757"/>
      <c r="D14" s="757"/>
    </row>
    <row r="15" spans="1:4" ht="18" customHeight="1">
      <c r="A15" s="754" t="s">
        <v>396</v>
      </c>
      <c r="B15" s="755"/>
      <c r="C15" s="756"/>
      <c r="D15" s="756"/>
    </row>
    <row r="16" spans="1:4" ht="18" customHeight="1">
      <c r="A16" s="758" t="s">
        <v>344</v>
      </c>
      <c r="B16" s="759"/>
      <c r="C16" s="757"/>
      <c r="D16" s="757"/>
    </row>
    <row r="17" spans="1:4" ht="18" customHeight="1">
      <c r="A17" s="754" t="s">
        <v>396</v>
      </c>
      <c r="B17" s="755"/>
      <c r="C17" s="756"/>
      <c r="D17" s="756"/>
    </row>
    <row r="18" spans="1:4" ht="18" customHeight="1">
      <c r="A18" s="758" t="s">
        <v>344</v>
      </c>
      <c r="B18" s="759"/>
      <c r="C18" s="757"/>
      <c r="D18" s="757"/>
    </row>
    <row r="19" spans="1:4" ht="18" customHeight="1">
      <c r="A19" s="754" t="s">
        <v>396</v>
      </c>
      <c r="B19" s="755"/>
      <c r="C19" s="756"/>
      <c r="D19" s="756"/>
    </row>
    <row r="20" spans="1:4" ht="18" customHeight="1">
      <c r="A20" s="758" t="s">
        <v>344</v>
      </c>
      <c r="B20" s="759"/>
      <c r="C20" s="757"/>
      <c r="D20" s="757"/>
    </row>
    <row r="21" spans="1:4" ht="18" customHeight="1">
      <c r="A21" s="754" t="s">
        <v>396</v>
      </c>
      <c r="B21" s="755"/>
      <c r="C21" s="756"/>
      <c r="D21" s="756"/>
    </row>
    <row r="22" spans="1:4" ht="18" customHeight="1">
      <c r="A22" s="758" t="s">
        <v>344</v>
      </c>
      <c r="B22" s="759"/>
      <c r="C22" s="757"/>
      <c r="D22" s="757"/>
    </row>
    <row r="23" spans="1:4" ht="18" customHeight="1">
      <c r="A23" s="754" t="s">
        <v>396</v>
      </c>
      <c r="B23" s="755"/>
      <c r="C23" s="756"/>
      <c r="D23" s="756"/>
    </row>
    <row r="24" spans="1:4" ht="18" customHeight="1">
      <c r="A24" s="758" t="s">
        <v>344</v>
      </c>
      <c r="B24" s="759"/>
      <c r="C24" s="757"/>
      <c r="D24" s="757"/>
    </row>
    <row r="25" spans="1:4" ht="18" customHeight="1">
      <c r="A25" s="754" t="s">
        <v>396</v>
      </c>
      <c r="B25" s="755"/>
      <c r="C25" s="756"/>
      <c r="D25" s="756"/>
    </row>
    <row r="26" spans="1:4" ht="18" customHeight="1">
      <c r="A26" s="758" t="s">
        <v>344</v>
      </c>
      <c r="B26" s="759"/>
      <c r="C26" s="757"/>
      <c r="D26" s="757"/>
    </row>
    <row r="27" spans="1:4" ht="18" customHeight="1">
      <c r="A27" s="754" t="s">
        <v>396</v>
      </c>
      <c r="B27" s="755"/>
      <c r="C27" s="756"/>
      <c r="D27" s="756"/>
    </row>
    <row r="28" spans="1:4" ht="18" customHeight="1">
      <c r="A28" s="758" t="s">
        <v>344</v>
      </c>
      <c r="B28" s="759"/>
      <c r="C28" s="757"/>
      <c r="D28" s="757"/>
    </row>
    <row r="29" spans="1:4" ht="18" customHeight="1">
      <c r="A29" s="754" t="s">
        <v>396</v>
      </c>
      <c r="B29" s="755"/>
      <c r="C29" s="756"/>
      <c r="D29" s="756"/>
    </row>
    <row r="30" spans="1:4" ht="18" customHeight="1">
      <c r="A30" s="758" t="s">
        <v>344</v>
      </c>
      <c r="B30" s="759"/>
      <c r="C30" s="757"/>
      <c r="D30" s="757"/>
    </row>
    <row r="31" spans="1:4" ht="18" customHeight="1">
      <c r="A31" s="754" t="s">
        <v>396</v>
      </c>
      <c r="B31" s="755"/>
      <c r="C31" s="756"/>
      <c r="D31" s="756"/>
    </row>
    <row r="32" spans="1:4" ht="18" customHeight="1">
      <c r="A32" s="758" t="s">
        <v>344</v>
      </c>
      <c r="B32" s="759"/>
      <c r="C32" s="757"/>
      <c r="D32" s="757"/>
    </row>
    <row r="33" spans="1:4" ht="18" customHeight="1">
      <c r="A33" s="754" t="s">
        <v>396</v>
      </c>
      <c r="B33" s="755"/>
      <c r="C33" s="756"/>
      <c r="D33" s="756"/>
    </row>
    <row r="34" spans="1:4" ht="18" customHeight="1">
      <c r="A34" s="758" t="s">
        <v>344</v>
      </c>
      <c r="B34" s="759"/>
      <c r="C34" s="757"/>
      <c r="D34" s="757"/>
    </row>
    <row r="35" spans="1:4" ht="18" customHeight="1">
      <c r="A35" s="754" t="s">
        <v>396</v>
      </c>
      <c r="B35" s="755"/>
      <c r="C35" s="756"/>
      <c r="D35" s="756"/>
    </row>
    <row r="36" spans="1:4" ht="18" customHeight="1">
      <c r="A36" s="758" t="s">
        <v>344</v>
      </c>
      <c r="B36" s="759"/>
      <c r="C36" s="757"/>
      <c r="D36" s="757"/>
    </row>
    <row r="37" spans="1:4" ht="18" customHeight="1">
      <c r="A37" s="754" t="s">
        <v>396</v>
      </c>
      <c r="B37" s="755"/>
      <c r="C37" s="756"/>
      <c r="D37" s="756"/>
    </row>
    <row r="38" spans="1:4" ht="18" customHeight="1">
      <c r="A38" s="758" t="s">
        <v>344</v>
      </c>
      <c r="B38" s="759"/>
      <c r="C38" s="757"/>
      <c r="D38" s="757"/>
    </row>
    <row r="39" spans="1:4" ht="18" customHeight="1">
      <c r="A39" s="754" t="s">
        <v>396</v>
      </c>
      <c r="B39" s="755"/>
      <c r="C39" s="756"/>
      <c r="D39" s="756"/>
    </row>
    <row r="40" spans="1:4" ht="18" customHeight="1">
      <c r="A40" s="758" t="s">
        <v>344</v>
      </c>
      <c r="B40" s="759"/>
      <c r="C40" s="757"/>
      <c r="D40" s="757"/>
    </row>
    <row r="41" spans="1:4" ht="18" customHeight="1">
      <c r="A41" s="754" t="s">
        <v>396</v>
      </c>
      <c r="B41" s="755"/>
      <c r="C41" s="756"/>
      <c r="D41" s="756"/>
    </row>
    <row r="42" spans="1:4" ht="18" customHeight="1">
      <c r="A42" s="758" t="s">
        <v>344</v>
      </c>
      <c r="B42" s="759"/>
      <c r="C42" s="757"/>
      <c r="D42" s="757"/>
    </row>
    <row r="43" spans="1:4" ht="18" customHeight="1">
      <c r="A43" s="754" t="s">
        <v>396</v>
      </c>
      <c r="B43" s="755"/>
      <c r="C43" s="756"/>
      <c r="D43" s="756"/>
    </row>
    <row r="44" spans="1:4" ht="18" customHeight="1">
      <c r="A44" s="758" t="s">
        <v>344</v>
      </c>
      <c r="B44" s="759"/>
      <c r="C44" s="757"/>
      <c r="D44" s="757"/>
    </row>
    <row r="45" spans="1:4" ht="18" customHeight="1">
      <c r="A45" s="754" t="s">
        <v>396</v>
      </c>
      <c r="B45" s="755"/>
      <c r="C45" s="756"/>
      <c r="D45" s="756"/>
    </row>
    <row r="46" spans="1:4" ht="18" customHeight="1">
      <c r="A46" s="758" t="s">
        <v>344</v>
      </c>
      <c r="B46" s="759"/>
      <c r="C46" s="757"/>
      <c r="D46" s="757"/>
    </row>
    <row r="47" spans="1:4" ht="18" customHeight="1">
      <c r="A47" s="754" t="s">
        <v>396</v>
      </c>
      <c r="B47" s="755"/>
      <c r="C47" s="756"/>
      <c r="D47" s="756"/>
    </row>
    <row r="48" spans="1:4" ht="18" customHeight="1">
      <c r="A48" s="758" t="s">
        <v>344</v>
      </c>
      <c r="B48" s="759"/>
      <c r="C48" s="757"/>
      <c r="D48" s="757"/>
    </row>
  </sheetData>
  <mergeCells count="86">
    <mergeCell ref="A1:D1"/>
    <mergeCell ref="A3:D3"/>
    <mergeCell ref="B4:D4"/>
    <mergeCell ref="B5:D5"/>
    <mergeCell ref="A7:B8"/>
    <mergeCell ref="C7:C8"/>
    <mergeCell ref="A9:B9"/>
    <mergeCell ref="C9:C10"/>
    <mergeCell ref="D9:D10"/>
    <mergeCell ref="A10:B10"/>
    <mergeCell ref="A11:B11"/>
    <mergeCell ref="C11:C12"/>
    <mergeCell ref="D11:D12"/>
    <mergeCell ref="A12:B12"/>
    <mergeCell ref="A13:B13"/>
    <mergeCell ref="C13:C14"/>
    <mergeCell ref="D13:D14"/>
    <mergeCell ref="A14:B14"/>
    <mergeCell ref="A15:B15"/>
    <mergeCell ref="C15:C16"/>
    <mergeCell ref="D15:D16"/>
    <mergeCell ref="A16:B16"/>
    <mergeCell ref="A17:B17"/>
    <mergeCell ref="C17:C18"/>
    <mergeCell ref="D17:D18"/>
    <mergeCell ref="A18:B18"/>
    <mergeCell ref="A19:B19"/>
    <mergeCell ref="C19:C20"/>
    <mergeCell ref="D19:D20"/>
    <mergeCell ref="A20:B20"/>
    <mergeCell ref="A21:B21"/>
    <mergeCell ref="C21:C22"/>
    <mergeCell ref="D21:D22"/>
    <mergeCell ref="A22:B22"/>
    <mergeCell ref="A23:B23"/>
    <mergeCell ref="C23:C24"/>
    <mergeCell ref="D23:D24"/>
    <mergeCell ref="A24:B24"/>
    <mergeCell ref="A25:B25"/>
    <mergeCell ref="C25:C26"/>
    <mergeCell ref="D25:D26"/>
    <mergeCell ref="A26:B26"/>
    <mergeCell ref="A27:B27"/>
    <mergeCell ref="C27:C28"/>
    <mergeCell ref="D27:D28"/>
    <mergeCell ref="A28:B28"/>
    <mergeCell ref="A29:B29"/>
    <mergeCell ref="C29:C30"/>
    <mergeCell ref="D29:D30"/>
    <mergeCell ref="A30:B30"/>
    <mergeCell ref="A31:B31"/>
    <mergeCell ref="C31:C32"/>
    <mergeCell ref="D31:D32"/>
    <mergeCell ref="A32:B32"/>
    <mergeCell ref="A33:B33"/>
    <mergeCell ref="C33:C34"/>
    <mergeCell ref="D33:D34"/>
    <mergeCell ref="A34:B34"/>
    <mergeCell ref="A35:B35"/>
    <mergeCell ref="C35:C36"/>
    <mergeCell ref="D35:D36"/>
    <mergeCell ref="A36:B36"/>
    <mergeCell ref="A37:B37"/>
    <mergeCell ref="C37:C38"/>
    <mergeCell ref="D37:D38"/>
    <mergeCell ref="A38:B38"/>
    <mergeCell ref="A39:B39"/>
    <mergeCell ref="C39:C40"/>
    <mergeCell ref="D39:D40"/>
    <mergeCell ref="A40:B40"/>
    <mergeCell ref="A41:B41"/>
    <mergeCell ref="C41:C42"/>
    <mergeCell ref="D41:D42"/>
    <mergeCell ref="A42:B42"/>
    <mergeCell ref="A43:B43"/>
    <mergeCell ref="C43:C44"/>
    <mergeCell ref="D43:D44"/>
    <mergeCell ref="A44:B44"/>
    <mergeCell ref="A45:B45"/>
    <mergeCell ref="C45:C46"/>
    <mergeCell ref="D45:D46"/>
    <mergeCell ref="A46:B46"/>
    <mergeCell ref="A47:B47"/>
    <mergeCell ref="C47:C48"/>
    <mergeCell ref="D47:D48"/>
    <mergeCell ref="A48:B48"/>
  </mergeCells>
  <phoneticPr fontId="3"/>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topLeftCell="A4" workbookViewId="0">
      <selection activeCell="B34" sqref="B34:R34"/>
    </sheetView>
  </sheetViews>
  <sheetFormatPr defaultRowHeight="13.5"/>
  <cols>
    <col min="1" max="1" width="4.75" style="526" customWidth="1"/>
    <col min="2" max="4" width="3.75" style="526" customWidth="1"/>
    <col min="5" max="5" width="3.875" style="526" customWidth="1"/>
    <col min="6" max="6" width="4.75" style="526" customWidth="1"/>
    <col min="7" max="8" width="4.125" style="526" customWidth="1"/>
    <col min="9" max="9" width="4.75" style="526" customWidth="1"/>
    <col min="10" max="10" width="9.25" style="526" customWidth="1"/>
    <col min="11" max="11" width="4.625" style="526" customWidth="1"/>
    <col min="12" max="12" width="5.125" style="526" customWidth="1"/>
    <col min="13" max="13" width="5.625" style="526" customWidth="1"/>
    <col min="14" max="14" width="4.125" style="526" customWidth="1"/>
    <col min="15" max="16" width="6.625" style="526" customWidth="1"/>
    <col min="17" max="18" width="4.375" style="526" customWidth="1"/>
    <col min="19" max="256" width="9" style="526"/>
    <col min="257" max="260" width="4.75" style="526" customWidth="1"/>
    <col min="261" max="261" width="3.875" style="526" customWidth="1"/>
    <col min="262" max="263" width="4.75" style="526" customWidth="1"/>
    <col min="264" max="264" width="4.25" style="526" customWidth="1"/>
    <col min="265" max="265" width="4.75" style="526" customWidth="1"/>
    <col min="266" max="266" width="9.25" style="526" customWidth="1"/>
    <col min="267" max="267" width="4.625" style="526" customWidth="1"/>
    <col min="268" max="268" width="5.125" style="526" customWidth="1"/>
    <col min="269" max="269" width="5.625" style="526" customWidth="1"/>
    <col min="270" max="270" width="4.125" style="526" customWidth="1"/>
    <col min="271" max="272" width="8.625" style="526" customWidth="1"/>
    <col min="273" max="274" width="7.375" style="526" customWidth="1"/>
    <col min="275" max="512" width="9" style="526"/>
    <col min="513" max="516" width="4.75" style="526" customWidth="1"/>
    <col min="517" max="517" width="3.875" style="526" customWidth="1"/>
    <col min="518" max="519" width="4.75" style="526" customWidth="1"/>
    <col min="520" max="520" width="4.25" style="526" customWidth="1"/>
    <col min="521" max="521" width="4.75" style="526" customWidth="1"/>
    <col min="522" max="522" width="9.25" style="526" customWidth="1"/>
    <col min="523" max="523" width="4.625" style="526" customWidth="1"/>
    <col min="524" max="524" width="5.125" style="526" customWidth="1"/>
    <col min="525" max="525" width="5.625" style="526" customWidth="1"/>
    <col min="526" max="526" width="4.125" style="526" customWidth="1"/>
    <col min="527" max="528" width="8.625" style="526" customWidth="1"/>
    <col min="529" max="530" width="7.375" style="526" customWidth="1"/>
    <col min="531" max="768" width="9" style="526"/>
    <col min="769" max="772" width="4.75" style="526" customWidth="1"/>
    <col min="773" max="773" width="3.875" style="526" customWidth="1"/>
    <col min="774" max="775" width="4.75" style="526" customWidth="1"/>
    <col min="776" max="776" width="4.25" style="526" customWidth="1"/>
    <col min="777" max="777" width="4.75" style="526" customWidth="1"/>
    <col min="778" max="778" width="9.25" style="526" customWidth="1"/>
    <col min="779" max="779" width="4.625" style="526" customWidth="1"/>
    <col min="780" max="780" width="5.125" style="526" customWidth="1"/>
    <col min="781" max="781" width="5.625" style="526" customWidth="1"/>
    <col min="782" max="782" width="4.125" style="526" customWidth="1"/>
    <col min="783" max="784" width="8.625" style="526" customWidth="1"/>
    <col min="785" max="786" width="7.375" style="526" customWidth="1"/>
    <col min="787" max="1024" width="9" style="526"/>
    <col min="1025" max="1028" width="4.75" style="526" customWidth="1"/>
    <col min="1029" max="1029" width="3.875" style="526" customWidth="1"/>
    <col min="1030" max="1031" width="4.75" style="526" customWidth="1"/>
    <col min="1032" max="1032" width="4.25" style="526" customWidth="1"/>
    <col min="1033" max="1033" width="4.75" style="526" customWidth="1"/>
    <col min="1034" max="1034" width="9.25" style="526" customWidth="1"/>
    <col min="1035" max="1035" width="4.625" style="526" customWidth="1"/>
    <col min="1036" max="1036" width="5.125" style="526" customWidth="1"/>
    <col min="1037" max="1037" width="5.625" style="526" customWidth="1"/>
    <col min="1038" max="1038" width="4.125" style="526" customWidth="1"/>
    <col min="1039" max="1040" width="8.625" style="526" customWidth="1"/>
    <col min="1041" max="1042" width="7.375" style="526" customWidth="1"/>
    <col min="1043" max="1280" width="9" style="526"/>
    <col min="1281" max="1284" width="4.75" style="526" customWidth="1"/>
    <col min="1285" max="1285" width="3.875" style="526" customWidth="1"/>
    <col min="1286" max="1287" width="4.75" style="526" customWidth="1"/>
    <col min="1288" max="1288" width="4.25" style="526" customWidth="1"/>
    <col min="1289" max="1289" width="4.75" style="526" customWidth="1"/>
    <col min="1290" max="1290" width="9.25" style="526" customWidth="1"/>
    <col min="1291" max="1291" width="4.625" style="526" customWidth="1"/>
    <col min="1292" max="1292" width="5.125" style="526" customWidth="1"/>
    <col min="1293" max="1293" width="5.625" style="526" customWidth="1"/>
    <col min="1294" max="1294" width="4.125" style="526" customWidth="1"/>
    <col min="1295" max="1296" width="8.625" style="526" customWidth="1"/>
    <col min="1297" max="1298" width="7.375" style="526" customWidth="1"/>
    <col min="1299" max="1536" width="9" style="526"/>
    <col min="1537" max="1540" width="4.75" style="526" customWidth="1"/>
    <col min="1541" max="1541" width="3.875" style="526" customWidth="1"/>
    <col min="1542" max="1543" width="4.75" style="526" customWidth="1"/>
    <col min="1544" max="1544" width="4.25" style="526" customWidth="1"/>
    <col min="1545" max="1545" width="4.75" style="526" customWidth="1"/>
    <col min="1546" max="1546" width="9.25" style="526" customWidth="1"/>
    <col min="1547" max="1547" width="4.625" style="526" customWidth="1"/>
    <col min="1548" max="1548" width="5.125" style="526" customWidth="1"/>
    <col min="1549" max="1549" width="5.625" style="526" customWidth="1"/>
    <col min="1550" max="1550" width="4.125" style="526" customWidth="1"/>
    <col min="1551" max="1552" width="8.625" style="526" customWidth="1"/>
    <col min="1553" max="1554" width="7.375" style="526" customWidth="1"/>
    <col min="1555" max="1792" width="9" style="526"/>
    <col min="1793" max="1796" width="4.75" style="526" customWidth="1"/>
    <col min="1797" max="1797" width="3.875" style="526" customWidth="1"/>
    <col min="1798" max="1799" width="4.75" style="526" customWidth="1"/>
    <col min="1800" max="1800" width="4.25" style="526" customWidth="1"/>
    <col min="1801" max="1801" width="4.75" style="526" customWidth="1"/>
    <col min="1802" max="1802" width="9.25" style="526" customWidth="1"/>
    <col min="1803" max="1803" width="4.625" style="526" customWidth="1"/>
    <col min="1804" max="1804" width="5.125" style="526" customWidth="1"/>
    <col min="1805" max="1805" width="5.625" style="526" customWidth="1"/>
    <col min="1806" max="1806" width="4.125" style="526" customWidth="1"/>
    <col min="1807" max="1808" width="8.625" style="526" customWidth="1"/>
    <col min="1809" max="1810" width="7.375" style="526" customWidth="1"/>
    <col min="1811" max="2048" width="9" style="526"/>
    <col min="2049" max="2052" width="4.75" style="526" customWidth="1"/>
    <col min="2053" max="2053" width="3.875" style="526" customWidth="1"/>
    <col min="2054" max="2055" width="4.75" style="526" customWidth="1"/>
    <col min="2056" max="2056" width="4.25" style="526" customWidth="1"/>
    <col min="2057" max="2057" width="4.75" style="526" customWidth="1"/>
    <col min="2058" max="2058" width="9.25" style="526" customWidth="1"/>
    <col min="2059" max="2059" width="4.625" style="526" customWidth="1"/>
    <col min="2060" max="2060" width="5.125" style="526" customWidth="1"/>
    <col min="2061" max="2061" width="5.625" style="526" customWidth="1"/>
    <col min="2062" max="2062" width="4.125" style="526" customWidth="1"/>
    <col min="2063" max="2064" width="8.625" style="526" customWidth="1"/>
    <col min="2065" max="2066" width="7.375" style="526" customWidth="1"/>
    <col min="2067" max="2304" width="9" style="526"/>
    <col min="2305" max="2308" width="4.75" style="526" customWidth="1"/>
    <col min="2309" max="2309" width="3.875" style="526" customWidth="1"/>
    <col min="2310" max="2311" width="4.75" style="526" customWidth="1"/>
    <col min="2312" max="2312" width="4.25" style="526" customWidth="1"/>
    <col min="2313" max="2313" width="4.75" style="526" customWidth="1"/>
    <col min="2314" max="2314" width="9.25" style="526" customWidth="1"/>
    <col min="2315" max="2315" width="4.625" style="526" customWidth="1"/>
    <col min="2316" max="2316" width="5.125" style="526" customWidth="1"/>
    <col min="2317" max="2317" width="5.625" style="526" customWidth="1"/>
    <col min="2318" max="2318" width="4.125" style="526" customWidth="1"/>
    <col min="2319" max="2320" width="8.625" style="526" customWidth="1"/>
    <col min="2321" max="2322" width="7.375" style="526" customWidth="1"/>
    <col min="2323" max="2560" width="9" style="526"/>
    <col min="2561" max="2564" width="4.75" style="526" customWidth="1"/>
    <col min="2565" max="2565" width="3.875" style="526" customWidth="1"/>
    <col min="2566" max="2567" width="4.75" style="526" customWidth="1"/>
    <col min="2568" max="2568" width="4.25" style="526" customWidth="1"/>
    <col min="2569" max="2569" width="4.75" style="526" customWidth="1"/>
    <col min="2570" max="2570" width="9.25" style="526" customWidth="1"/>
    <col min="2571" max="2571" width="4.625" style="526" customWidth="1"/>
    <col min="2572" max="2572" width="5.125" style="526" customWidth="1"/>
    <col min="2573" max="2573" width="5.625" style="526" customWidth="1"/>
    <col min="2574" max="2574" width="4.125" style="526" customWidth="1"/>
    <col min="2575" max="2576" width="8.625" style="526" customWidth="1"/>
    <col min="2577" max="2578" width="7.375" style="526" customWidth="1"/>
    <col min="2579" max="2816" width="9" style="526"/>
    <col min="2817" max="2820" width="4.75" style="526" customWidth="1"/>
    <col min="2821" max="2821" width="3.875" style="526" customWidth="1"/>
    <col min="2822" max="2823" width="4.75" style="526" customWidth="1"/>
    <col min="2824" max="2824" width="4.25" style="526" customWidth="1"/>
    <col min="2825" max="2825" width="4.75" style="526" customWidth="1"/>
    <col min="2826" max="2826" width="9.25" style="526" customWidth="1"/>
    <col min="2827" max="2827" width="4.625" style="526" customWidth="1"/>
    <col min="2828" max="2828" width="5.125" style="526" customWidth="1"/>
    <col min="2829" max="2829" width="5.625" style="526" customWidth="1"/>
    <col min="2830" max="2830" width="4.125" style="526" customWidth="1"/>
    <col min="2831" max="2832" width="8.625" style="526" customWidth="1"/>
    <col min="2833" max="2834" width="7.375" style="526" customWidth="1"/>
    <col min="2835" max="3072" width="9" style="526"/>
    <col min="3073" max="3076" width="4.75" style="526" customWidth="1"/>
    <col min="3077" max="3077" width="3.875" style="526" customWidth="1"/>
    <col min="3078" max="3079" width="4.75" style="526" customWidth="1"/>
    <col min="3080" max="3080" width="4.25" style="526" customWidth="1"/>
    <col min="3081" max="3081" width="4.75" style="526" customWidth="1"/>
    <col min="3082" max="3082" width="9.25" style="526" customWidth="1"/>
    <col min="3083" max="3083" width="4.625" style="526" customWidth="1"/>
    <col min="3084" max="3084" width="5.125" style="526" customWidth="1"/>
    <col min="3085" max="3085" width="5.625" style="526" customWidth="1"/>
    <col min="3086" max="3086" width="4.125" style="526" customWidth="1"/>
    <col min="3087" max="3088" width="8.625" style="526" customWidth="1"/>
    <col min="3089" max="3090" width="7.375" style="526" customWidth="1"/>
    <col min="3091" max="3328" width="9" style="526"/>
    <col min="3329" max="3332" width="4.75" style="526" customWidth="1"/>
    <col min="3333" max="3333" width="3.875" style="526" customWidth="1"/>
    <col min="3334" max="3335" width="4.75" style="526" customWidth="1"/>
    <col min="3336" max="3336" width="4.25" style="526" customWidth="1"/>
    <col min="3337" max="3337" width="4.75" style="526" customWidth="1"/>
    <col min="3338" max="3338" width="9.25" style="526" customWidth="1"/>
    <col min="3339" max="3339" width="4.625" style="526" customWidth="1"/>
    <col min="3340" max="3340" width="5.125" style="526" customWidth="1"/>
    <col min="3341" max="3341" width="5.625" style="526" customWidth="1"/>
    <col min="3342" max="3342" width="4.125" style="526" customWidth="1"/>
    <col min="3343" max="3344" width="8.625" style="526" customWidth="1"/>
    <col min="3345" max="3346" width="7.375" style="526" customWidth="1"/>
    <col min="3347" max="3584" width="9" style="526"/>
    <col min="3585" max="3588" width="4.75" style="526" customWidth="1"/>
    <col min="3589" max="3589" width="3.875" style="526" customWidth="1"/>
    <col min="3590" max="3591" width="4.75" style="526" customWidth="1"/>
    <col min="3592" max="3592" width="4.25" style="526" customWidth="1"/>
    <col min="3593" max="3593" width="4.75" style="526" customWidth="1"/>
    <col min="3594" max="3594" width="9.25" style="526" customWidth="1"/>
    <col min="3595" max="3595" width="4.625" style="526" customWidth="1"/>
    <col min="3596" max="3596" width="5.125" style="526" customWidth="1"/>
    <col min="3597" max="3597" width="5.625" style="526" customWidth="1"/>
    <col min="3598" max="3598" width="4.125" style="526" customWidth="1"/>
    <col min="3599" max="3600" width="8.625" style="526" customWidth="1"/>
    <col min="3601" max="3602" width="7.375" style="526" customWidth="1"/>
    <col min="3603" max="3840" width="9" style="526"/>
    <col min="3841" max="3844" width="4.75" style="526" customWidth="1"/>
    <col min="3845" max="3845" width="3.875" style="526" customWidth="1"/>
    <col min="3846" max="3847" width="4.75" style="526" customWidth="1"/>
    <col min="3848" max="3848" width="4.25" style="526" customWidth="1"/>
    <col min="3849" max="3849" width="4.75" style="526" customWidth="1"/>
    <col min="3850" max="3850" width="9.25" style="526" customWidth="1"/>
    <col min="3851" max="3851" width="4.625" style="526" customWidth="1"/>
    <col min="3852" max="3852" width="5.125" style="526" customWidth="1"/>
    <col min="3853" max="3853" width="5.625" style="526" customWidth="1"/>
    <col min="3854" max="3854" width="4.125" style="526" customWidth="1"/>
    <col min="3855" max="3856" width="8.625" style="526" customWidth="1"/>
    <col min="3857" max="3858" width="7.375" style="526" customWidth="1"/>
    <col min="3859" max="4096" width="9" style="526"/>
    <col min="4097" max="4100" width="4.75" style="526" customWidth="1"/>
    <col min="4101" max="4101" width="3.875" style="526" customWidth="1"/>
    <col min="4102" max="4103" width="4.75" style="526" customWidth="1"/>
    <col min="4104" max="4104" width="4.25" style="526" customWidth="1"/>
    <col min="4105" max="4105" width="4.75" style="526" customWidth="1"/>
    <col min="4106" max="4106" width="9.25" style="526" customWidth="1"/>
    <col min="4107" max="4107" width="4.625" style="526" customWidth="1"/>
    <col min="4108" max="4108" width="5.125" style="526" customWidth="1"/>
    <col min="4109" max="4109" width="5.625" style="526" customWidth="1"/>
    <col min="4110" max="4110" width="4.125" style="526" customWidth="1"/>
    <col min="4111" max="4112" width="8.625" style="526" customWidth="1"/>
    <col min="4113" max="4114" width="7.375" style="526" customWidth="1"/>
    <col min="4115" max="4352" width="9" style="526"/>
    <col min="4353" max="4356" width="4.75" style="526" customWidth="1"/>
    <col min="4357" max="4357" width="3.875" style="526" customWidth="1"/>
    <col min="4358" max="4359" width="4.75" style="526" customWidth="1"/>
    <col min="4360" max="4360" width="4.25" style="526" customWidth="1"/>
    <col min="4361" max="4361" width="4.75" style="526" customWidth="1"/>
    <col min="4362" max="4362" width="9.25" style="526" customWidth="1"/>
    <col min="4363" max="4363" width="4.625" style="526" customWidth="1"/>
    <col min="4364" max="4364" width="5.125" style="526" customWidth="1"/>
    <col min="4365" max="4365" width="5.625" style="526" customWidth="1"/>
    <col min="4366" max="4366" width="4.125" style="526" customWidth="1"/>
    <col min="4367" max="4368" width="8.625" style="526" customWidth="1"/>
    <col min="4369" max="4370" width="7.375" style="526" customWidth="1"/>
    <col min="4371" max="4608" width="9" style="526"/>
    <col min="4609" max="4612" width="4.75" style="526" customWidth="1"/>
    <col min="4613" max="4613" width="3.875" style="526" customWidth="1"/>
    <col min="4614" max="4615" width="4.75" style="526" customWidth="1"/>
    <col min="4616" max="4616" width="4.25" style="526" customWidth="1"/>
    <col min="4617" max="4617" width="4.75" style="526" customWidth="1"/>
    <col min="4618" max="4618" width="9.25" style="526" customWidth="1"/>
    <col min="4619" max="4619" width="4.625" style="526" customWidth="1"/>
    <col min="4620" max="4620" width="5.125" style="526" customWidth="1"/>
    <col min="4621" max="4621" width="5.625" style="526" customWidth="1"/>
    <col min="4622" max="4622" width="4.125" style="526" customWidth="1"/>
    <col min="4623" max="4624" width="8.625" style="526" customWidth="1"/>
    <col min="4625" max="4626" width="7.375" style="526" customWidth="1"/>
    <col min="4627" max="4864" width="9" style="526"/>
    <col min="4865" max="4868" width="4.75" style="526" customWidth="1"/>
    <col min="4869" max="4869" width="3.875" style="526" customWidth="1"/>
    <col min="4870" max="4871" width="4.75" style="526" customWidth="1"/>
    <col min="4872" max="4872" width="4.25" style="526" customWidth="1"/>
    <col min="4873" max="4873" width="4.75" style="526" customWidth="1"/>
    <col min="4874" max="4874" width="9.25" style="526" customWidth="1"/>
    <col min="4875" max="4875" width="4.625" style="526" customWidth="1"/>
    <col min="4876" max="4876" width="5.125" style="526" customWidth="1"/>
    <col min="4877" max="4877" width="5.625" style="526" customWidth="1"/>
    <col min="4878" max="4878" width="4.125" style="526" customWidth="1"/>
    <col min="4879" max="4880" width="8.625" style="526" customWidth="1"/>
    <col min="4881" max="4882" width="7.375" style="526" customWidth="1"/>
    <col min="4883" max="5120" width="9" style="526"/>
    <col min="5121" max="5124" width="4.75" style="526" customWidth="1"/>
    <col min="5125" max="5125" width="3.875" style="526" customWidth="1"/>
    <col min="5126" max="5127" width="4.75" style="526" customWidth="1"/>
    <col min="5128" max="5128" width="4.25" style="526" customWidth="1"/>
    <col min="5129" max="5129" width="4.75" style="526" customWidth="1"/>
    <col min="5130" max="5130" width="9.25" style="526" customWidth="1"/>
    <col min="5131" max="5131" width="4.625" style="526" customWidth="1"/>
    <col min="5132" max="5132" width="5.125" style="526" customWidth="1"/>
    <col min="5133" max="5133" width="5.625" style="526" customWidth="1"/>
    <col min="5134" max="5134" width="4.125" style="526" customWidth="1"/>
    <col min="5135" max="5136" width="8.625" style="526" customWidth="1"/>
    <col min="5137" max="5138" width="7.375" style="526" customWidth="1"/>
    <col min="5139" max="5376" width="9" style="526"/>
    <col min="5377" max="5380" width="4.75" style="526" customWidth="1"/>
    <col min="5381" max="5381" width="3.875" style="526" customWidth="1"/>
    <col min="5382" max="5383" width="4.75" style="526" customWidth="1"/>
    <col min="5384" max="5384" width="4.25" style="526" customWidth="1"/>
    <col min="5385" max="5385" width="4.75" style="526" customWidth="1"/>
    <col min="5386" max="5386" width="9.25" style="526" customWidth="1"/>
    <col min="5387" max="5387" width="4.625" style="526" customWidth="1"/>
    <col min="5388" max="5388" width="5.125" style="526" customWidth="1"/>
    <col min="5389" max="5389" width="5.625" style="526" customWidth="1"/>
    <col min="5390" max="5390" width="4.125" style="526" customWidth="1"/>
    <col min="5391" max="5392" width="8.625" style="526" customWidth="1"/>
    <col min="5393" max="5394" width="7.375" style="526" customWidth="1"/>
    <col min="5395" max="5632" width="9" style="526"/>
    <col min="5633" max="5636" width="4.75" style="526" customWidth="1"/>
    <col min="5637" max="5637" width="3.875" style="526" customWidth="1"/>
    <col min="5638" max="5639" width="4.75" style="526" customWidth="1"/>
    <col min="5640" max="5640" width="4.25" style="526" customWidth="1"/>
    <col min="5641" max="5641" width="4.75" style="526" customWidth="1"/>
    <col min="5642" max="5642" width="9.25" style="526" customWidth="1"/>
    <col min="5643" max="5643" width="4.625" style="526" customWidth="1"/>
    <col min="5644" max="5644" width="5.125" style="526" customWidth="1"/>
    <col min="5645" max="5645" width="5.625" style="526" customWidth="1"/>
    <col min="5646" max="5646" width="4.125" style="526" customWidth="1"/>
    <col min="5647" max="5648" width="8.625" style="526" customWidth="1"/>
    <col min="5649" max="5650" width="7.375" style="526" customWidth="1"/>
    <col min="5651" max="5888" width="9" style="526"/>
    <col min="5889" max="5892" width="4.75" style="526" customWidth="1"/>
    <col min="5893" max="5893" width="3.875" style="526" customWidth="1"/>
    <col min="5894" max="5895" width="4.75" style="526" customWidth="1"/>
    <col min="5896" max="5896" width="4.25" style="526" customWidth="1"/>
    <col min="5897" max="5897" width="4.75" style="526" customWidth="1"/>
    <col min="5898" max="5898" width="9.25" style="526" customWidth="1"/>
    <col min="5899" max="5899" width="4.625" style="526" customWidth="1"/>
    <col min="5900" max="5900" width="5.125" style="526" customWidth="1"/>
    <col min="5901" max="5901" width="5.625" style="526" customWidth="1"/>
    <col min="5902" max="5902" width="4.125" style="526" customWidth="1"/>
    <col min="5903" max="5904" width="8.625" style="526" customWidth="1"/>
    <col min="5905" max="5906" width="7.375" style="526" customWidth="1"/>
    <col min="5907" max="6144" width="9" style="526"/>
    <col min="6145" max="6148" width="4.75" style="526" customWidth="1"/>
    <col min="6149" max="6149" width="3.875" style="526" customWidth="1"/>
    <col min="6150" max="6151" width="4.75" style="526" customWidth="1"/>
    <col min="6152" max="6152" width="4.25" style="526" customWidth="1"/>
    <col min="6153" max="6153" width="4.75" style="526" customWidth="1"/>
    <col min="6154" max="6154" width="9.25" style="526" customWidth="1"/>
    <col min="6155" max="6155" width="4.625" style="526" customWidth="1"/>
    <col min="6156" max="6156" width="5.125" style="526" customWidth="1"/>
    <col min="6157" max="6157" width="5.625" style="526" customWidth="1"/>
    <col min="6158" max="6158" width="4.125" style="526" customWidth="1"/>
    <col min="6159" max="6160" width="8.625" style="526" customWidth="1"/>
    <col min="6161" max="6162" width="7.375" style="526" customWidth="1"/>
    <col min="6163" max="6400" width="9" style="526"/>
    <col min="6401" max="6404" width="4.75" style="526" customWidth="1"/>
    <col min="6405" max="6405" width="3.875" style="526" customWidth="1"/>
    <col min="6406" max="6407" width="4.75" style="526" customWidth="1"/>
    <col min="6408" max="6408" width="4.25" style="526" customWidth="1"/>
    <col min="6409" max="6409" width="4.75" style="526" customWidth="1"/>
    <col min="6410" max="6410" width="9.25" style="526" customWidth="1"/>
    <col min="6411" max="6411" width="4.625" style="526" customWidth="1"/>
    <col min="6412" max="6412" width="5.125" style="526" customWidth="1"/>
    <col min="6413" max="6413" width="5.625" style="526" customWidth="1"/>
    <col min="6414" max="6414" width="4.125" style="526" customWidth="1"/>
    <col min="6415" max="6416" width="8.625" style="526" customWidth="1"/>
    <col min="6417" max="6418" width="7.375" style="526" customWidth="1"/>
    <col min="6419" max="6656" width="9" style="526"/>
    <col min="6657" max="6660" width="4.75" style="526" customWidth="1"/>
    <col min="6661" max="6661" width="3.875" style="526" customWidth="1"/>
    <col min="6662" max="6663" width="4.75" style="526" customWidth="1"/>
    <col min="6664" max="6664" width="4.25" style="526" customWidth="1"/>
    <col min="6665" max="6665" width="4.75" style="526" customWidth="1"/>
    <col min="6666" max="6666" width="9.25" style="526" customWidth="1"/>
    <col min="6667" max="6667" width="4.625" style="526" customWidth="1"/>
    <col min="6668" max="6668" width="5.125" style="526" customWidth="1"/>
    <col min="6669" max="6669" width="5.625" style="526" customWidth="1"/>
    <col min="6670" max="6670" width="4.125" style="526" customWidth="1"/>
    <col min="6671" max="6672" width="8.625" style="526" customWidth="1"/>
    <col min="6673" max="6674" width="7.375" style="526" customWidth="1"/>
    <col min="6675" max="6912" width="9" style="526"/>
    <col min="6913" max="6916" width="4.75" style="526" customWidth="1"/>
    <col min="6917" max="6917" width="3.875" style="526" customWidth="1"/>
    <col min="6918" max="6919" width="4.75" style="526" customWidth="1"/>
    <col min="6920" max="6920" width="4.25" style="526" customWidth="1"/>
    <col min="6921" max="6921" width="4.75" style="526" customWidth="1"/>
    <col min="6922" max="6922" width="9.25" style="526" customWidth="1"/>
    <col min="6923" max="6923" width="4.625" style="526" customWidth="1"/>
    <col min="6924" max="6924" width="5.125" style="526" customWidth="1"/>
    <col min="6925" max="6925" width="5.625" style="526" customWidth="1"/>
    <col min="6926" max="6926" width="4.125" style="526" customWidth="1"/>
    <col min="6927" max="6928" width="8.625" style="526" customWidth="1"/>
    <col min="6929" max="6930" width="7.375" style="526" customWidth="1"/>
    <col min="6931" max="7168" width="9" style="526"/>
    <col min="7169" max="7172" width="4.75" style="526" customWidth="1"/>
    <col min="7173" max="7173" width="3.875" style="526" customWidth="1"/>
    <col min="7174" max="7175" width="4.75" style="526" customWidth="1"/>
    <col min="7176" max="7176" width="4.25" style="526" customWidth="1"/>
    <col min="7177" max="7177" width="4.75" style="526" customWidth="1"/>
    <col min="7178" max="7178" width="9.25" style="526" customWidth="1"/>
    <col min="7179" max="7179" width="4.625" style="526" customWidth="1"/>
    <col min="7180" max="7180" width="5.125" style="526" customWidth="1"/>
    <col min="7181" max="7181" width="5.625" style="526" customWidth="1"/>
    <col min="7182" max="7182" width="4.125" style="526" customWidth="1"/>
    <col min="7183" max="7184" width="8.625" style="526" customWidth="1"/>
    <col min="7185" max="7186" width="7.375" style="526" customWidth="1"/>
    <col min="7187" max="7424" width="9" style="526"/>
    <col min="7425" max="7428" width="4.75" style="526" customWidth="1"/>
    <col min="7429" max="7429" width="3.875" style="526" customWidth="1"/>
    <col min="7430" max="7431" width="4.75" style="526" customWidth="1"/>
    <col min="7432" max="7432" width="4.25" style="526" customWidth="1"/>
    <col min="7433" max="7433" width="4.75" style="526" customWidth="1"/>
    <col min="7434" max="7434" width="9.25" style="526" customWidth="1"/>
    <col min="7435" max="7435" width="4.625" style="526" customWidth="1"/>
    <col min="7436" max="7436" width="5.125" style="526" customWidth="1"/>
    <col min="7437" max="7437" width="5.625" style="526" customWidth="1"/>
    <col min="7438" max="7438" width="4.125" style="526" customWidth="1"/>
    <col min="7439" max="7440" width="8.625" style="526" customWidth="1"/>
    <col min="7441" max="7442" width="7.375" style="526" customWidth="1"/>
    <col min="7443" max="7680" width="9" style="526"/>
    <col min="7681" max="7684" width="4.75" style="526" customWidth="1"/>
    <col min="7685" max="7685" width="3.875" style="526" customWidth="1"/>
    <col min="7686" max="7687" width="4.75" style="526" customWidth="1"/>
    <col min="7688" max="7688" width="4.25" style="526" customWidth="1"/>
    <col min="7689" max="7689" width="4.75" style="526" customWidth="1"/>
    <col min="7690" max="7690" width="9.25" style="526" customWidth="1"/>
    <col min="7691" max="7691" width="4.625" style="526" customWidth="1"/>
    <col min="7692" max="7692" width="5.125" style="526" customWidth="1"/>
    <col min="7693" max="7693" width="5.625" style="526" customWidth="1"/>
    <col min="7694" max="7694" width="4.125" style="526" customWidth="1"/>
    <col min="7695" max="7696" width="8.625" style="526" customWidth="1"/>
    <col min="7697" max="7698" width="7.375" style="526" customWidth="1"/>
    <col min="7699" max="7936" width="9" style="526"/>
    <col min="7937" max="7940" width="4.75" style="526" customWidth="1"/>
    <col min="7941" max="7941" width="3.875" style="526" customWidth="1"/>
    <col min="7942" max="7943" width="4.75" style="526" customWidth="1"/>
    <col min="7944" max="7944" width="4.25" style="526" customWidth="1"/>
    <col min="7945" max="7945" width="4.75" style="526" customWidth="1"/>
    <col min="7946" max="7946" width="9.25" style="526" customWidth="1"/>
    <col min="7947" max="7947" width="4.625" style="526" customWidth="1"/>
    <col min="7948" max="7948" width="5.125" style="526" customWidth="1"/>
    <col min="7949" max="7949" width="5.625" style="526" customWidth="1"/>
    <col min="7950" max="7950" width="4.125" style="526" customWidth="1"/>
    <col min="7951" max="7952" width="8.625" style="526" customWidth="1"/>
    <col min="7953" max="7954" width="7.375" style="526" customWidth="1"/>
    <col min="7955" max="8192" width="9" style="526"/>
    <col min="8193" max="8196" width="4.75" style="526" customWidth="1"/>
    <col min="8197" max="8197" width="3.875" style="526" customWidth="1"/>
    <col min="8198" max="8199" width="4.75" style="526" customWidth="1"/>
    <col min="8200" max="8200" width="4.25" style="526" customWidth="1"/>
    <col min="8201" max="8201" width="4.75" style="526" customWidth="1"/>
    <col min="8202" max="8202" width="9.25" style="526" customWidth="1"/>
    <col min="8203" max="8203" width="4.625" style="526" customWidth="1"/>
    <col min="8204" max="8204" width="5.125" style="526" customWidth="1"/>
    <col min="8205" max="8205" width="5.625" style="526" customWidth="1"/>
    <col min="8206" max="8206" width="4.125" style="526" customWidth="1"/>
    <col min="8207" max="8208" width="8.625" style="526" customWidth="1"/>
    <col min="8209" max="8210" width="7.375" style="526" customWidth="1"/>
    <col min="8211" max="8448" width="9" style="526"/>
    <col min="8449" max="8452" width="4.75" style="526" customWidth="1"/>
    <col min="8453" max="8453" width="3.875" style="526" customWidth="1"/>
    <col min="8454" max="8455" width="4.75" style="526" customWidth="1"/>
    <col min="8456" max="8456" width="4.25" style="526" customWidth="1"/>
    <col min="8457" max="8457" width="4.75" style="526" customWidth="1"/>
    <col min="8458" max="8458" width="9.25" style="526" customWidth="1"/>
    <col min="8459" max="8459" width="4.625" style="526" customWidth="1"/>
    <col min="8460" max="8460" width="5.125" style="526" customWidth="1"/>
    <col min="8461" max="8461" width="5.625" style="526" customWidth="1"/>
    <col min="8462" max="8462" width="4.125" style="526" customWidth="1"/>
    <col min="8463" max="8464" width="8.625" style="526" customWidth="1"/>
    <col min="8465" max="8466" width="7.375" style="526" customWidth="1"/>
    <col min="8467" max="8704" width="9" style="526"/>
    <col min="8705" max="8708" width="4.75" style="526" customWidth="1"/>
    <col min="8709" max="8709" width="3.875" style="526" customWidth="1"/>
    <col min="8710" max="8711" width="4.75" style="526" customWidth="1"/>
    <col min="8712" max="8712" width="4.25" style="526" customWidth="1"/>
    <col min="8713" max="8713" width="4.75" style="526" customWidth="1"/>
    <col min="8714" max="8714" width="9.25" style="526" customWidth="1"/>
    <col min="8715" max="8715" width="4.625" style="526" customWidth="1"/>
    <col min="8716" max="8716" width="5.125" style="526" customWidth="1"/>
    <col min="8717" max="8717" width="5.625" style="526" customWidth="1"/>
    <col min="8718" max="8718" width="4.125" style="526" customWidth="1"/>
    <col min="8719" max="8720" width="8.625" style="526" customWidth="1"/>
    <col min="8721" max="8722" width="7.375" style="526" customWidth="1"/>
    <col min="8723" max="8960" width="9" style="526"/>
    <col min="8961" max="8964" width="4.75" style="526" customWidth="1"/>
    <col min="8965" max="8965" width="3.875" style="526" customWidth="1"/>
    <col min="8966" max="8967" width="4.75" style="526" customWidth="1"/>
    <col min="8968" max="8968" width="4.25" style="526" customWidth="1"/>
    <col min="8969" max="8969" width="4.75" style="526" customWidth="1"/>
    <col min="8970" max="8970" width="9.25" style="526" customWidth="1"/>
    <col min="8971" max="8971" width="4.625" style="526" customWidth="1"/>
    <col min="8972" max="8972" width="5.125" style="526" customWidth="1"/>
    <col min="8973" max="8973" width="5.625" style="526" customWidth="1"/>
    <col min="8974" max="8974" width="4.125" style="526" customWidth="1"/>
    <col min="8975" max="8976" width="8.625" style="526" customWidth="1"/>
    <col min="8977" max="8978" width="7.375" style="526" customWidth="1"/>
    <col min="8979" max="9216" width="9" style="526"/>
    <col min="9217" max="9220" width="4.75" style="526" customWidth="1"/>
    <col min="9221" max="9221" width="3.875" style="526" customWidth="1"/>
    <col min="9222" max="9223" width="4.75" style="526" customWidth="1"/>
    <col min="9224" max="9224" width="4.25" style="526" customWidth="1"/>
    <col min="9225" max="9225" width="4.75" style="526" customWidth="1"/>
    <col min="9226" max="9226" width="9.25" style="526" customWidth="1"/>
    <col min="9227" max="9227" width="4.625" style="526" customWidth="1"/>
    <col min="9228" max="9228" width="5.125" style="526" customWidth="1"/>
    <col min="9229" max="9229" width="5.625" style="526" customWidth="1"/>
    <col min="9230" max="9230" width="4.125" style="526" customWidth="1"/>
    <col min="9231" max="9232" width="8.625" style="526" customWidth="1"/>
    <col min="9233" max="9234" width="7.375" style="526" customWidth="1"/>
    <col min="9235" max="9472" width="9" style="526"/>
    <col min="9473" max="9476" width="4.75" style="526" customWidth="1"/>
    <col min="9477" max="9477" width="3.875" style="526" customWidth="1"/>
    <col min="9478" max="9479" width="4.75" style="526" customWidth="1"/>
    <col min="9480" max="9480" width="4.25" style="526" customWidth="1"/>
    <col min="9481" max="9481" width="4.75" style="526" customWidth="1"/>
    <col min="9482" max="9482" width="9.25" style="526" customWidth="1"/>
    <col min="9483" max="9483" width="4.625" style="526" customWidth="1"/>
    <col min="9484" max="9484" width="5.125" style="526" customWidth="1"/>
    <col min="9485" max="9485" width="5.625" style="526" customWidth="1"/>
    <col min="9486" max="9486" width="4.125" style="526" customWidth="1"/>
    <col min="9487" max="9488" width="8.625" style="526" customWidth="1"/>
    <col min="9489" max="9490" width="7.375" style="526" customWidth="1"/>
    <col min="9491" max="9728" width="9" style="526"/>
    <col min="9729" max="9732" width="4.75" style="526" customWidth="1"/>
    <col min="9733" max="9733" width="3.875" style="526" customWidth="1"/>
    <col min="9734" max="9735" width="4.75" style="526" customWidth="1"/>
    <col min="9736" max="9736" width="4.25" style="526" customWidth="1"/>
    <col min="9737" max="9737" width="4.75" style="526" customWidth="1"/>
    <col min="9738" max="9738" width="9.25" style="526" customWidth="1"/>
    <col min="9739" max="9739" width="4.625" style="526" customWidth="1"/>
    <col min="9740" max="9740" width="5.125" style="526" customWidth="1"/>
    <col min="9741" max="9741" width="5.625" style="526" customWidth="1"/>
    <col min="9742" max="9742" width="4.125" style="526" customWidth="1"/>
    <col min="9743" max="9744" width="8.625" style="526" customWidth="1"/>
    <col min="9745" max="9746" width="7.375" style="526" customWidth="1"/>
    <col min="9747" max="9984" width="9" style="526"/>
    <col min="9985" max="9988" width="4.75" style="526" customWidth="1"/>
    <col min="9989" max="9989" width="3.875" style="526" customWidth="1"/>
    <col min="9990" max="9991" width="4.75" style="526" customWidth="1"/>
    <col min="9992" max="9992" width="4.25" style="526" customWidth="1"/>
    <col min="9993" max="9993" width="4.75" style="526" customWidth="1"/>
    <col min="9994" max="9994" width="9.25" style="526" customWidth="1"/>
    <col min="9995" max="9995" width="4.625" style="526" customWidth="1"/>
    <col min="9996" max="9996" width="5.125" style="526" customWidth="1"/>
    <col min="9997" max="9997" width="5.625" style="526" customWidth="1"/>
    <col min="9998" max="9998" width="4.125" style="526" customWidth="1"/>
    <col min="9999" max="10000" width="8.625" style="526" customWidth="1"/>
    <col min="10001" max="10002" width="7.375" style="526" customWidth="1"/>
    <col min="10003" max="10240" width="9" style="526"/>
    <col min="10241" max="10244" width="4.75" style="526" customWidth="1"/>
    <col min="10245" max="10245" width="3.875" style="526" customWidth="1"/>
    <col min="10246" max="10247" width="4.75" style="526" customWidth="1"/>
    <col min="10248" max="10248" width="4.25" style="526" customWidth="1"/>
    <col min="10249" max="10249" width="4.75" style="526" customWidth="1"/>
    <col min="10250" max="10250" width="9.25" style="526" customWidth="1"/>
    <col min="10251" max="10251" width="4.625" style="526" customWidth="1"/>
    <col min="10252" max="10252" width="5.125" style="526" customWidth="1"/>
    <col min="10253" max="10253" width="5.625" style="526" customWidth="1"/>
    <col min="10254" max="10254" width="4.125" style="526" customWidth="1"/>
    <col min="10255" max="10256" width="8.625" style="526" customWidth="1"/>
    <col min="10257" max="10258" width="7.375" style="526" customWidth="1"/>
    <col min="10259" max="10496" width="9" style="526"/>
    <col min="10497" max="10500" width="4.75" style="526" customWidth="1"/>
    <col min="10501" max="10501" width="3.875" style="526" customWidth="1"/>
    <col min="10502" max="10503" width="4.75" style="526" customWidth="1"/>
    <col min="10504" max="10504" width="4.25" style="526" customWidth="1"/>
    <col min="10505" max="10505" width="4.75" style="526" customWidth="1"/>
    <col min="10506" max="10506" width="9.25" style="526" customWidth="1"/>
    <col min="10507" max="10507" width="4.625" style="526" customWidth="1"/>
    <col min="10508" max="10508" width="5.125" style="526" customWidth="1"/>
    <col min="10509" max="10509" width="5.625" style="526" customWidth="1"/>
    <col min="10510" max="10510" width="4.125" style="526" customWidth="1"/>
    <col min="10511" max="10512" width="8.625" style="526" customWidth="1"/>
    <col min="10513" max="10514" width="7.375" style="526" customWidth="1"/>
    <col min="10515" max="10752" width="9" style="526"/>
    <col min="10753" max="10756" width="4.75" style="526" customWidth="1"/>
    <col min="10757" max="10757" width="3.875" style="526" customWidth="1"/>
    <col min="10758" max="10759" width="4.75" style="526" customWidth="1"/>
    <col min="10760" max="10760" width="4.25" style="526" customWidth="1"/>
    <col min="10761" max="10761" width="4.75" style="526" customWidth="1"/>
    <col min="10762" max="10762" width="9.25" style="526" customWidth="1"/>
    <col min="10763" max="10763" width="4.625" style="526" customWidth="1"/>
    <col min="10764" max="10764" width="5.125" style="526" customWidth="1"/>
    <col min="10765" max="10765" width="5.625" style="526" customWidth="1"/>
    <col min="10766" max="10766" width="4.125" style="526" customWidth="1"/>
    <col min="10767" max="10768" width="8.625" style="526" customWidth="1"/>
    <col min="10769" max="10770" width="7.375" style="526" customWidth="1"/>
    <col min="10771" max="11008" width="9" style="526"/>
    <col min="11009" max="11012" width="4.75" style="526" customWidth="1"/>
    <col min="11013" max="11013" width="3.875" style="526" customWidth="1"/>
    <col min="11014" max="11015" width="4.75" style="526" customWidth="1"/>
    <col min="11016" max="11016" width="4.25" style="526" customWidth="1"/>
    <col min="11017" max="11017" width="4.75" style="526" customWidth="1"/>
    <col min="11018" max="11018" width="9.25" style="526" customWidth="1"/>
    <col min="11019" max="11019" width="4.625" style="526" customWidth="1"/>
    <col min="11020" max="11020" width="5.125" style="526" customWidth="1"/>
    <col min="11021" max="11021" width="5.625" style="526" customWidth="1"/>
    <col min="11022" max="11022" width="4.125" style="526" customWidth="1"/>
    <col min="11023" max="11024" width="8.625" style="526" customWidth="1"/>
    <col min="11025" max="11026" width="7.375" style="526" customWidth="1"/>
    <col min="11027" max="11264" width="9" style="526"/>
    <col min="11265" max="11268" width="4.75" style="526" customWidth="1"/>
    <col min="11269" max="11269" width="3.875" style="526" customWidth="1"/>
    <col min="11270" max="11271" width="4.75" style="526" customWidth="1"/>
    <col min="11272" max="11272" width="4.25" style="526" customWidth="1"/>
    <col min="11273" max="11273" width="4.75" style="526" customWidth="1"/>
    <col min="11274" max="11274" width="9.25" style="526" customWidth="1"/>
    <col min="11275" max="11275" width="4.625" style="526" customWidth="1"/>
    <col min="11276" max="11276" width="5.125" style="526" customWidth="1"/>
    <col min="11277" max="11277" width="5.625" style="526" customWidth="1"/>
    <col min="11278" max="11278" width="4.125" style="526" customWidth="1"/>
    <col min="11279" max="11280" width="8.625" style="526" customWidth="1"/>
    <col min="11281" max="11282" width="7.375" style="526" customWidth="1"/>
    <col min="11283" max="11520" width="9" style="526"/>
    <col min="11521" max="11524" width="4.75" style="526" customWidth="1"/>
    <col min="11525" max="11525" width="3.875" style="526" customWidth="1"/>
    <col min="11526" max="11527" width="4.75" style="526" customWidth="1"/>
    <col min="11528" max="11528" width="4.25" style="526" customWidth="1"/>
    <col min="11529" max="11529" width="4.75" style="526" customWidth="1"/>
    <col min="11530" max="11530" width="9.25" style="526" customWidth="1"/>
    <col min="11531" max="11531" width="4.625" style="526" customWidth="1"/>
    <col min="11532" max="11532" width="5.125" style="526" customWidth="1"/>
    <col min="11533" max="11533" width="5.625" style="526" customWidth="1"/>
    <col min="11534" max="11534" width="4.125" style="526" customWidth="1"/>
    <col min="11535" max="11536" width="8.625" style="526" customWidth="1"/>
    <col min="11537" max="11538" width="7.375" style="526" customWidth="1"/>
    <col min="11539" max="11776" width="9" style="526"/>
    <col min="11777" max="11780" width="4.75" style="526" customWidth="1"/>
    <col min="11781" max="11781" width="3.875" style="526" customWidth="1"/>
    <col min="11782" max="11783" width="4.75" style="526" customWidth="1"/>
    <col min="11784" max="11784" width="4.25" style="526" customWidth="1"/>
    <col min="11785" max="11785" width="4.75" style="526" customWidth="1"/>
    <col min="11786" max="11786" width="9.25" style="526" customWidth="1"/>
    <col min="11787" max="11787" width="4.625" style="526" customWidth="1"/>
    <col min="11788" max="11788" width="5.125" style="526" customWidth="1"/>
    <col min="11789" max="11789" width="5.625" style="526" customWidth="1"/>
    <col min="11790" max="11790" width="4.125" style="526" customWidth="1"/>
    <col min="11791" max="11792" width="8.625" style="526" customWidth="1"/>
    <col min="11793" max="11794" width="7.375" style="526" customWidth="1"/>
    <col min="11795" max="12032" width="9" style="526"/>
    <col min="12033" max="12036" width="4.75" style="526" customWidth="1"/>
    <col min="12037" max="12037" width="3.875" style="526" customWidth="1"/>
    <col min="12038" max="12039" width="4.75" style="526" customWidth="1"/>
    <col min="12040" max="12040" width="4.25" style="526" customWidth="1"/>
    <col min="12041" max="12041" width="4.75" style="526" customWidth="1"/>
    <col min="12042" max="12042" width="9.25" style="526" customWidth="1"/>
    <col min="12043" max="12043" width="4.625" style="526" customWidth="1"/>
    <col min="12044" max="12044" width="5.125" style="526" customWidth="1"/>
    <col min="12045" max="12045" width="5.625" style="526" customWidth="1"/>
    <col min="12046" max="12046" width="4.125" style="526" customWidth="1"/>
    <col min="12047" max="12048" width="8.625" style="526" customWidth="1"/>
    <col min="12049" max="12050" width="7.375" style="526" customWidth="1"/>
    <col min="12051" max="12288" width="9" style="526"/>
    <col min="12289" max="12292" width="4.75" style="526" customWidth="1"/>
    <col min="12293" max="12293" width="3.875" style="526" customWidth="1"/>
    <col min="12294" max="12295" width="4.75" style="526" customWidth="1"/>
    <col min="12296" max="12296" width="4.25" style="526" customWidth="1"/>
    <col min="12297" max="12297" width="4.75" style="526" customWidth="1"/>
    <col min="12298" max="12298" width="9.25" style="526" customWidth="1"/>
    <col min="12299" max="12299" width="4.625" style="526" customWidth="1"/>
    <col min="12300" max="12300" width="5.125" style="526" customWidth="1"/>
    <col min="12301" max="12301" width="5.625" style="526" customWidth="1"/>
    <col min="12302" max="12302" width="4.125" style="526" customWidth="1"/>
    <col min="12303" max="12304" width="8.625" style="526" customWidth="1"/>
    <col min="12305" max="12306" width="7.375" style="526" customWidth="1"/>
    <col min="12307" max="12544" width="9" style="526"/>
    <col min="12545" max="12548" width="4.75" style="526" customWidth="1"/>
    <col min="12549" max="12549" width="3.875" style="526" customWidth="1"/>
    <col min="12550" max="12551" width="4.75" style="526" customWidth="1"/>
    <col min="12552" max="12552" width="4.25" style="526" customWidth="1"/>
    <col min="12553" max="12553" width="4.75" style="526" customWidth="1"/>
    <col min="12554" max="12554" width="9.25" style="526" customWidth="1"/>
    <col min="12555" max="12555" width="4.625" style="526" customWidth="1"/>
    <col min="12556" max="12556" width="5.125" style="526" customWidth="1"/>
    <col min="12557" max="12557" width="5.625" style="526" customWidth="1"/>
    <col min="12558" max="12558" width="4.125" style="526" customWidth="1"/>
    <col min="12559" max="12560" width="8.625" style="526" customWidth="1"/>
    <col min="12561" max="12562" width="7.375" style="526" customWidth="1"/>
    <col min="12563" max="12800" width="9" style="526"/>
    <col min="12801" max="12804" width="4.75" style="526" customWidth="1"/>
    <col min="12805" max="12805" width="3.875" style="526" customWidth="1"/>
    <col min="12806" max="12807" width="4.75" style="526" customWidth="1"/>
    <col min="12808" max="12808" width="4.25" style="526" customWidth="1"/>
    <col min="12809" max="12809" width="4.75" style="526" customWidth="1"/>
    <col min="12810" max="12810" width="9.25" style="526" customWidth="1"/>
    <col min="12811" max="12811" width="4.625" style="526" customWidth="1"/>
    <col min="12812" max="12812" width="5.125" style="526" customWidth="1"/>
    <col min="12813" max="12813" width="5.625" style="526" customWidth="1"/>
    <col min="12814" max="12814" width="4.125" style="526" customWidth="1"/>
    <col min="12815" max="12816" width="8.625" style="526" customWidth="1"/>
    <col min="12817" max="12818" width="7.375" style="526" customWidth="1"/>
    <col min="12819" max="13056" width="9" style="526"/>
    <col min="13057" max="13060" width="4.75" style="526" customWidth="1"/>
    <col min="13061" max="13061" width="3.875" style="526" customWidth="1"/>
    <col min="13062" max="13063" width="4.75" style="526" customWidth="1"/>
    <col min="13064" max="13064" width="4.25" style="526" customWidth="1"/>
    <col min="13065" max="13065" width="4.75" style="526" customWidth="1"/>
    <col min="13066" max="13066" width="9.25" style="526" customWidth="1"/>
    <col min="13067" max="13067" width="4.625" style="526" customWidth="1"/>
    <col min="13068" max="13068" width="5.125" style="526" customWidth="1"/>
    <col min="13069" max="13069" width="5.625" style="526" customWidth="1"/>
    <col min="13070" max="13070" width="4.125" style="526" customWidth="1"/>
    <col min="13071" max="13072" width="8.625" style="526" customWidth="1"/>
    <col min="13073" max="13074" width="7.375" style="526" customWidth="1"/>
    <col min="13075" max="13312" width="9" style="526"/>
    <col min="13313" max="13316" width="4.75" style="526" customWidth="1"/>
    <col min="13317" max="13317" width="3.875" style="526" customWidth="1"/>
    <col min="13318" max="13319" width="4.75" style="526" customWidth="1"/>
    <col min="13320" max="13320" width="4.25" style="526" customWidth="1"/>
    <col min="13321" max="13321" width="4.75" style="526" customWidth="1"/>
    <col min="13322" max="13322" width="9.25" style="526" customWidth="1"/>
    <col min="13323" max="13323" width="4.625" style="526" customWidth="1"/>
    <col min="13324" max="13324" width="5.125" style="526" customWidth="1"/>
    <col min="13325" max="13325" width="5.625" style="526" customWidth="1"/>
    <col min="13326" max="13326" width="4.125" style="526" customWidth="1"/>
    <col min="13327" max="13328" width="8.625" style="526" customWidth="1"/>
    <col min="13329" max="13330" width="7.375" style="526" customWidth="1"/>
    <col min="13331" max="13568" width="9" style="526"/>
    <col min="13569" max="13572" width="4.75" style="526" customWidth="1"/>
    <col min="13573" max="13573" width="3.875" style="526" customWidth="1"/>
    <col min="13574" max="13575" width="4.75" style="526" customWidth="1"/>
    <col min="13576" max="13576" width="4.25" style="526" customWidth="1"/>
    <col min="13577" max="13577" width="4.75" style="526" customWidth="1"/>
    <col min="13578" max="13578" width="9.25" style="526" customWidth="1"/>
    <col min="13579" max="13579" width="4.625" style="526" customWidth="1"/>
    <col min="13580" max="13580" width="5.125" style="526" customWidth="1"/>
    <col min="13581" max="13581" width="5.625" style="526" customWidth="1"/>
    <col min="13582" max="13582" width="4.125" style="526" customWidth="1"/>
    <col min="13583" max="13584" width="8.625" style="526" customWidth="1"/>
    <col min="13585" max="13586" width="7.375" style="526" customWidth="1"/>
    <col min="13587" max="13824" width="9" style="526"/>
    <col min="13825" max="13828" width="4.75" style="526" customWidth="1"/>
    <col min="13829" max="13829" width="3.875" style="526" customWidth="1"/>
    <col min="13830" max="13831" width="4.75" style="526" customWidth="1"/>
    <col min="13832" max="13832" width="4.25" style="526" customWidth="1"/>
    <col min="13833" max="13833" width="4.75" style="526" customWidth="1"/>
    <col min="13834" max="13834" width="9.25" style="526" customWidth="1"/>
    <col min="13835" max="13835" width="4.625" style="526" customWidth="1"/>
    <col min="13836" max="13836" width="5.125" style="526" customWidth="1"/>
    <col min="13837" max="13837" width="5.625" style="526" customWidth="1"/>
    <col min="13838" max="13838" width="4.125" style="526" customWidth="1"/>
    <col min="13839" max="13840" width="8.625" style="526" customWidth="1"/>
    <col min="13841" max="13842" width="7.375" style="526" customWidth="1"/>
    <col min="13843" max="14080" width="9" style="526"/>
    <col min="14081" max="14084" width="4.75" style="526" customWidth="1"/>
    <col min="14085" max="14085" width="3.875" style="526" customWidth="1"/>
    <col min="14086" max="14087" width="4.75" style="526" customWidth="1"/>
    <col min="14088" max="14088" width="4.25" style="526" customWidth="1"/>
    <col min="14089" max="14089" width="4.75" style="526" customWidth="1"/>
    <col min="14090" max="14090" width="9.25" style="526" customWidth="1"/>
    <col min="14091" max="14091" width="4.625" style="526" customWidth="1"/>
    <col min="14092" max="14092" width="5.125" style="526" customWidth="1"/>
    <col min="14093" max="14093" width="5.625" style="526" customWidth="1"/>
    <col min="14094" max="14094" width="4.125" style="526" customWidth="1"/>
    <col min="14095" max="14096" width="8.625" style="526" customWidth="1"/>
    <col min="14097" max="14098" width="7.375" style="526" customWidth="1"/>
    <col min="14099" max="14336" width="9" style="526"/>
    <col min="14337" max="14340" width="4.75" style="526" customWidth="1"/>
    <col min="14341" max="14341" width="3.875" style="526" customWidth="1"/>
    <col min="14342" max="14343" width="4.75" style="526" customWidth="1"/>
    <col min="14344" max="14344" width="4.25" style="526" customWidth="1"/>
    <col min="14345" max="14345" width="4.75" style="526" customWidth="1"/>
    <col min="14346" max="14346" width="9.25" style="526" customWidth="1"/>
    <col min="14347" max="14347" width="4.625" style="526" customWidth="1"/>
    <col min="14348" max="14348" width="5.125" style="526" customWidth="1"/>
    <col min="14349" max="14349" width="5.625" style="526" customWidth="1"/>
    <col min="14350" max="14350" width="4.125" style="526" customWidth="1"/>
    <col min="14351" max="14352" width="8.625" style="526" customWidth="1"/>
    <col min="14353" max="14354" width="7.375" style="526" customWidth="1"/>
    <col min="14355" max="14592" width="9" style="526"/>
    <col min="14593" max="14596" width="4.75" style="526" customWidth="1"/>
    <col min="14597" max="14597" width="3.875" style="526" customWidth="1"/>
    <col min="14598" max="14599" width="4.75" style="526" customWidth="1"/>
    <col min="14600" max="14600" width="4.25" style="526" customWidth="1"/>
    <col min="14601" max="14601" width="4.75" style="526" customWidth="1"/>
    <col min="14602" max="14602" width="9.25" style="526" customWidth="1"/>
    <col min="14603" max="14603" width="4.625" style="526" customWidth="1"/>
    <col min="14604" max="14604" width="5.125" style="526" customWidth="1"/>
    <col min="14605" max="14605" width="5.625" style="526" customWidth="1"/>
    <col min="14606" max="14606" width="4.125" style="526" customWidth="1"/>
    <col min="14607" max="14608" width="8.625" style="526" customWidth="1"/>
    <col min="14609" max="14610" width="7.375" style="526" customWidth="1"/>
    <col min="14611" max="14848" width="9" style="526"/>
    <col min="14849" max="14852" width="4.75" style="526" customWidth="1"/>
    <col min="14853" max="14853" width="3.875" style="526" customWidth="1"/>
    <col min="14854" max="14855" width="4.75" style="526" customWidth="1"/>
    <col min="14856" max="14856" width="4.25" style="526" customWidth="1"/>
    <col min="14857" max="14857" width="4.75" style="526" customWidth="1"/>
    <col min="14858" max="14858" width="9.25" style="526" customWidth="1"/>
    <col min="14859" max="14859" width="4.625" style="526" customWidth="1"/>
    <col min="14860" max="14860" width="5.125" style="526" customWidth="1"/>
    <col min="14861" max="14861" width="5.625" style="526" customWidth="1"/>
    <col min="14862" max="14862" width="4.125" style="526" customWidth="1"/>
    <col min="14863" max="14864" width="8.625" style="526" customWidth="1"/>
    <col min="14865" max="14866" width="7.375" style="526" customWidth="1"/>
    <col min="14867" max="15104" width="9" style="526"/>
    <col min="15105" max="15108" width="4.75" style="526" customWidth="1"/>
    <col min="15109" max="15109" width="3.875" style="526" customWidth="1"/>
    <col min="15110" max="15111" width="4.75" style="526" customWidth="1"/>
    <col min="15112" max="15112" width="4.25" style="526" customWidth="1"/>
    <col min="15113" max="15113" width="4.75" style="526" customWidth="1"/>
    <col min="15114" max="15114" width="9.25" style="526" customWidth="1"/>
    <col min="15115" max="15115" width="4.625" style="526" customWidth="1"/>
    <col min="15116" max="15116" width="5.125" style="526" customWidth="1"/>
    <col min="15117" max="15117" width="5.625" style="526" customWidth="1"/>
    <col min="15118" max="15118" width="4.125" style="526" customWidth="1"/>
    <col min="15119" max="15120" width="8.625" style="526" customWidth="1"/>
    <col min="15121" max="15122" width="7.375" style="526" customWidth="1"/>
    <col min="15123" max="15360" width="9" style="526"/>
    <col min="15361" max="15364" width="4.75" style="526" customWidth="1"/>
    <col min="15365" max="15365" width="3.875" style="526" customWidth="1"/>
    <col min="15366" max="15367" width="4.75" style="526" customWidth="1"/>
    <col min="15368" max="15368" width="4.25" style="526" customWidth="1"/>
    <col min="15369" max="15369" width="4.75" style="526" customWidth="1"/>
    <col min="15370" max="15370" width="9.25" style="526" customWidth="1"/>
    <col min="15371" max="15371" width="4.625" style="526" customWidth="1"/>
    <col min="15372" max="15372" width="5.125" style="526" customWidth="1"/>
    <col min="15373" max="15373" width="5.625" style="526" customWidth="1"/>
    <col min="15374" max="15374" width="4.125" style="526" customWidth="1"/>
    <col min="15375" max="15376" width="8.625" style="526" customWidth="1"/>
    <col min="15377" max="15378" width="7.375" style="526" customWidth="1"/>
    <col min="15379" max="15616" width="9" style="526"/>
    <col min="15617" max="15620" width="4.75" style="526" customWidth="1"/>
    <col min="15621" max="15621" width="3.875" style="526" customWidth="1"/>
    <col min="15622" max="15623" width="4.75" style="526" customWidth="1"/>
    <col min="15624" max="15624" width="4.25" style="526" customWidth="1"/>
    <col min="15625" max="15625" width="4.75" style="526" customWidth="1"/>
    <col min="15626" max="15626" width="9.25" style="526" customWidth="1"/>
    <col min="15627" max="15627" width="4.625" style="526" customWidth="1"/>
    <col min="15628" max="15628" width="5.125" style="526" customWidth="1"/>
    <col min="15629" max="15629" width="5.625" style="526" customWidth="1"/>
    <col min="15630" max="15630" width="4.125" style="526" customWidth="1"/>
    <col min="15631" max="15632" width="8.625" style="526" customWidth="1"/>
    <col min="15633" max="15634" width="7.375" style="526" customWidth="1"/>
    <col min="15635" max="15872" width="9" style="526"/>
    <col min="15873" max="15876" width="4.75" style="526" customWidth="1"/>
    <col min="15877" max="15877" width="3.875" style="526" customWidth="1"/>
    <col min="15878" max="15879" width="4.75" style="526" customWidth="1"/>
    <col min="15880" max="15880" width="4.25" style="526" customWidth="1"/>
    <col min="15881" max="15881" width="4.75" style="526" customWidth="1"/>
    <col min="15882" max="15882" width="9.25" style="526" customWidth="1"/>
    <col min="15883" max="15883" width="4.625" style="526" customWidth="1"/>
    <col min="15884" max="15884" width="5.125" style="526" customWidth="1"/>
    <col min="15885" max="15885" width="5.625" style="526" customWidth="1"/>
    <col min="15886" max="15886" width="4.125" style="526" customWidth="1"/>
    <col min="15887" max="15888" width="8.625" style="526" customWidth="1"/>
    <col min="15889" max="15890" width="7.375" style="526" customWidth="1"/>
    <col min="15891" max="16128" width="9" style="526"/>
    <col min="16129" max="16132" width="4.75" style="526" customWidth="1"/>
    <col min="16133" max="16133" width="3.875" style="526" customWidth="1"/>
    <col min="16134" max="16135" width="4.75" style="526" customWidth="1"/>
    <col min="16136" max="16136" width="4.25" style="526" customWidth="1"/>
    <col min="16137" max="16137" width="4.75" style="526" customWidth="1"/>
    <col min="16138" max="16138" width="9.25" style="526" customWidth="1"/>
    <col min="16139" max="16139" width="4.625" style="526" customWidth="1"/>
    <col min="16140" max="16140" width="5.125" style="526" customWidth="1"/>
    <col min="16141" max="16141" width="5.625" style="526" customWidth="1"/>
    <col min="16142" max="16142" width="4.125" style="526" customWidth="1"/>
    <col min="16143" max="16144" width="8.625" style="526" customWidth="1"/>
    <col min="16145" max="16146" width="7.375" style="526" customWidth="1"/>
    <col min="16147" max="16384" width="9" style="526"/>
  </cols>
  <sheetData>
    <row r="1" spans="1:19" ht="17.25">
      <c r="A1" s="886" t="s">
        <v>346</v>
      </c>
      <c r="B1" s="887"/>
      <c r="C1" s="887"/>
      <c r="D1" s="887"/>
      <c r="E1" s="887"/>
      <c r="F1" s="887"/>
      <c r="G1" s="887"/>
      <c r="H1" s="887"/>
      <c r="I1" s="887"/>
      <c r="J1" s="887"/>
      <c r="K1" s="887"/>
      <c r="L1" s="887"/>
      <c r="M1" s="887"/>
      <c r="N1" s="887"/>
      <c r="O1" s="887"/>
      <c r="P1" s="887"/>
      <c r="Q1" s="887"/>
      <c r="R1" s="888"/>
      <c r="S1" s="525"/>
    </row>
    <row r="2" spans="1:19">
      <c r="A2" s="889" t="s">
        <v>397</v>
      </c>
      <c r="B2" s="890"/>
      <c r="C2" s="890"/>
      <c r="D2" s="890"/>
      <c r="E2" s="890"/>
      <c r="F2" s="890"/>
      <c r="G2" s="890"/>
      <c r="H2" s="890"/>
      <c r="I2" s="890"/>
      <c r="J2" s="890"/>
      <c r="K2" s="890"/>
      <c r="L2" s="890"/>
      <c r="M2" s="890"/>
      <c r="N2" s="890"/>
      <c r="O2" s="890"/>
      <c r="P2" s="890"/>
      <c r="Q2" s="890"/>
      <c r="R2" s="891"/>
      <c r="S2" s="525"/>
    </row>
    <row r="3" spans="1:19">
      <c r="A3" s="892" t="s">
        <v>402</v>
      </c>
      <c r="B3" s="893"/>
      <c r="C3" s="893"/>
      <c r="D3" s="893"/>
      <c r="E3" s="893"/>
      <c r="F3" s="893"/>
      <c r="G3" s="893"/>
      <c r="H3" s="893"/>
      <c r="I3" s="893"/>
      <c r="J3" s="893"/>
      <c r="K3" s="893"/>
      <c r="L3" s="893"/>
      <c r="M3" s="893"/>
      <c r="N3" s="893"/>
      <c r="O3" s="893"/>
      <c r="P3" s="893"/>
      <c r="Q3" s="893"/>
      <c r="R3" s="894"/>
      <c r="S3" s="525"/>
    </row>
    <row r="4" spans="1:19">
      <c r="A4" s="895"/>
      <c r="B4" s="896"/>
      <c r="C4" s="896"/>
      <c r="D4" s="896"/>
      <c r="E4" s="896"/>
      <c r="F4" s="896"/>
      <c r="G4" s="896"/>
      <c r="H4" s="896"/>
      <c r="I4" s="896"/>
      <c r="J4" s="896"/>
      <c r="K4" s="896"/>
      <c r="L4" s="896"/>
      <c r="M4" s="896"/>
      <c r="N4" s="896"/>
      <c r="O4" s="896"/>
      <c r="P4" s="896"/>
      <c r="Q4" s="896"/>
      <c r="R4" s="897"/>
      <c r="S4" s="525"/>
    </row>
    <row r="5" spans="1:19">
      <c r="A5" s="892" t="s">
        <v>347</v>
      </c>
      <c r="B5" s="893"/>
      <c r="C5" s="893"/>
      <c r="D5" s="893"/>
      <c r="E5" s="893"/>
      <c r="F5" s="893"/>
      <c r="G5" s="893"/>
      <c r="H5" s="893"/>
      <c r="I5" s="893"/>
      <c r="J5" s="893"/>
      <c r="K5" s="893"/>
      <c r="L5" s="893"/>
      <c r="M5" s="893"/>
      <c r="N5" s="893"/>
      <c r="O5" s="893"/>
      <c r="P5" s="893"/>
      <c r="Q5" s="893"/>
      <c r="R5" s="894"/>
      <c r="S5" s="525"/>
    </row>
    <row r="6" spans="1:19" ht="26.25" customHeight="1">
      <c r="A6" s="867"/>
      <c r="B6" s="868"/>
      <c r="C6" s="527" t="s">
        <v>348</v>
      </c>
      <c r="D6" s="869"/>
      <c r="E6" s="869"/>
      <c r="F6" s="869"/>
      <c r="G6" s="869"/>
      <c r="H6" s="869"/>
      <c r="I6" s="869"/>
      <c r="J6" s="869"/>
      <c r="K6" s="869"/>
      <c r="L6" s="869"/>
      <c r="M6" s="869"/>
      <c r="N6" s="869"/>
      <c r="O6" s="869"/>
      <c r="P6" s="869"/>
      <c r="Q6" s="870"/>
      <c r="R6" s="528"/>
      <c r="S6" s="529"/>
    </row>
    <row r="7" spans="1:19" ht="15" customHeight="1">
      <c r="A7" s="867"/>
      <c r="B7" s="868"/>
      <c r="C7" s="871" t="s">
        <v>349</v>
      </c>
      <c r="D7" s="873" t="s">
        <v>350</v>
      </c>
      <c r="E7" s="874"/>
      <c r="F7" s="874"/>
      <c r="G7" s="875"/>
      <c r="H7" s="879" t="s">
        <v>351</v>
      </c>
      <c r="I7" s="880"/>
      <c r="J7" s="882"/>
      <c r="K7" s="874"/>
      <c r="L7" s="874"/>
      <c r="M7" s="874"/>
      <c r="N7" s="874"/>
      <c r="O7" s="874"/>
      <c r="P7" s="874"/>
      <c r="Q7" s="883" t="s">
        <v>352</v>
      </c>
      <c r="R7" s="898"/>
      <c r="S7" s="899"/>
    </row>
    <row r="8" spans="1:19" ht="15" customHeight="1">
      <c r="A8" s="867"/>
      <c r="B8" s="868"/>
      <c r="C8" s="872"/>
      <c r="D8" s="876"/>
      <c r="E8" s="877"/>
      <c r="F8" s="877"/>
      <c r="G8" s="878"/>
      <c r="H8" s="872"/>
      <c r="I8" s="881"/>
      <c r="J8" s="876"/>
      <c r="K8" s="877"/>
      <c r="L8" s="877"/>
      <c r="M8" s="877"/>
      <c r="N8" s="877"/>
      <c r="O8" s="877"/>
      <c r="P8" s="877"/>
      <c r="Q8" s="884"/>
      <c r="R8" s="898"/>
      <c r="S8" s="899"/>
    </row>
    <row r="9" spans="1:19">
      <c r="A9" s="900"/>
      <c r="B9" s="901"/>
      <c r="C9" s="901"/>
      <c r="D9" s="901"/>
      <c r="E9" s="901"/>
      <c r="F9" s="901"/>
      <c r="G9" s="901"/>
      <c r="H9" s="901"/>
      <c r="I9" s="901"/>
      <c r="J9" s="901"/>
      <c r="K9" s="901"/>
      <c r="L9" s="901"/>
      <c r="M9" s="901"/>
      <c r="N9" s="901"/>
      <c r="O9" s="901"/>
      <c r="P9" s="901"/>
      <c r="Q9" s="901"/>
      <c r="R9" s="902"/>
      <c r="S9" s="529"/>
    </row>
    <row r="10" spans="1:19" ht="32.25" customHeight="1" thickBot="1">
      <c r="A10" s="530" t="s">
        <v>353</v>
      </c>
      <c r="B10" s="853"/>
      <c r="C10" s="854"/>
      <c r="D10" s="854"/>
      <c r="E10" s="854"/>
      <c r="F10" s="854"/>
      <c r="G10" s="854"/>
      <c r="H10" s="854"/>
      <c r="I10" s="854"/>
      <c r="J10" s="854"/>
      <c r="K10" s="854"/>
      <c r="L10" s="854"/>
      <c r="M10" s="854"/>
      <c r="N10" s="854"/>
      <c r="O10" s="854"/>
      <c r="P10" s="854"/>
      <c r="Q10" s="854"/>
      <c r="R10" s="855"/>
      <c r="S10" s="529"/>
    </row>
    <row r="11" spans="1:19" ht="14.25" thickTop="1">
      <c r="A11" s="856" t="s">
        <v>354</v>
      </c>
      <c r="B11" s="859" t="s">
        <v>355</v>
      </c>
      <c r="C11" s="859"/>
      <c r="D11" s="860"/>
      <c r="E11" s="863"/>
      <c r="F11" s="531" t="s">
        <v>356</v>
      </c>
      <c r="G11" s="864" t="s">
        <v>357</v>
      </c>
      <c r="H11" s="865"/>
      <c r="I11" s="865"/>
      <c r="J11" s="866"/>
      <c r="K11" s="864" t="s">
        <v>358</v>
      </c>
      <c r="L11" s="865"/>
      <c r="M11" s="865"/>
      <c r="N11" s="866"/>
      <c r="O11" s="865" t="s">
        <v>359</v>
      </c>
      <c r="P11" s="865"/>
      <c r="Q11" s="864" t="s">
        <v>360</v>
      </c>
      <c r="R11" s="885"/>
      <c r="S11" s="529"/>
    </row>
    <row r="12" spans="1:19">
      <c r="A12" s="857"/>
      <c r="B12" s="861"/>
      <c r="C12" s="861"/>
      <c r="D12" s="862"/>
      <c r="E12" s="863"/>
      <c r="F12" s="844" t="s">
        <v>361</v>
      </c>
      <c r="G12" s="816" t="s">
        <v>361</v>
      </c>
      <c r="H12" s="817"/>
      <c r="I12" s="821"/>
      <c r="J12" s="821"/>
      <c r="K12" s="816" t="s">
        <v>361</v>
      </c>
      <c r="L12" s="821"/>
      <c r="M12" s="821"/>
      <c r="N12" s="822"/>
      <c r="O12" s="852"/>
      <c r="P12" s="825"/>
      <c r="Q12" s="828"/>
      <c r="R12" s="829"/>
      <c r="S12" s="529"/>
    </row>
    <row r="13" spans="1:19">
      <c r="A13" s="857"/>
      <c r="B13" s="833"/>
      <c r="C13" s="833"/>
      <c r="D13" s="833"/>
      <c r="E13" s="863"/>
      <c r="F13" s="845"/>
      <c r="G13" s="818"/>
      <c r="H13" s="819"/>
      <c r="I13" s="781"/>
      <c r="J13" s="781"/>
      <c r="K13" s="818"/>
      <c r="L13" s="781"/>
      <c r="M13" s="781"/>
      <c r="N13" s="823"/>
      <c r="O13" s="826"/>
      <c r="P13" s="827"/>
      <c r="Q13" s="830"/>
      <c r="R13" s="782"/>
      <c r="S13" s="529"/>
    </row>
    <row r="14" spans="1:19">
      <c r="A14" s="857"/>
      <c r="B14" s="821"/>
      <c r="C14" s="821"/>
      <c r="D14" s="834"/>
      <c r="E14" s="863"/>
      <c r="F14" s="846"/>
      <c r="G14" s="820"/>
      <c r="H14" s="801"/>
      <c r="I14" s="801" t="s">
        <v>362</v>
      </c>
      <c r="J14" s="801"/>
      <c r="K14" s="820"/>
      <c r="L14" s="802" t="s">
        <v>363</v>
      </c>
      <c r="M14" s="802"/>
      <c r="N14" s="803"/>
      <c r="O14" s="839" t="s">
        <v>43</v>
      </c>
      <c r="P14" s="804"/>
      <c r="Q14" s="831"/>
      <c r="R14" s="832"/>
      <c r="S14" s="532"/>
    </row>
    <row r="15" spans="1:19">
      <c r="A15" s="857"/>
      <c r="B15" s="781"/>
      <c r="C15" s="781"/>
      <c r="D15" s="835"/>
      <c r="E15" s="863"/>
      <c r="F15" s="533"/>
      <c r="G15" s="840"/>
      <c r="H15" s="841"/>
      <c r="I15" s="841"/>
      <c r="J15" s="842"/>
      <c r="K15" s="840"/>
      <c r="L15" s="841"/>
      <c r="M15" s="841"/>
      <c r="N15" s="842"/>
      <c r="O15" s="840"/>
      <c r="P15" s="842"/>
      <c r="Q15" s="811"/>
      <c r="R15" s="812"/>
      <c r="S15" s="529"/>
    </row>
    <row r="16" spans="1:19">
      <c r="A16" s="857"/>
      <c r="B16" s="836"/>
      <c r="C16" s="836"/>
      <c r="D16" s="837"/>
      <c r="E16" s="863"/>
      <c r="F16" s="813" t="s">
        <v>361</v>
      </c>
      <c r="G16" s="817" t="s">
        <v>361</v>
      </c>
      <c r="H16" s="817"/>
      <c r="I16" s="821"/>
      <c r="J16" s="822"/>
      <c r="K16" s="816" t="s">
        <v>361</v>
      </c>
      <c r="L16" s="821"/>
      <c r="M16" s="821"/>
      <c r="N16" s="822"/>
      <c r="O16" s="852"/>
      <c r="P16" s="825"/>
      <c r="Q16" s="828"/>
      <c r="R16" s="829"/>
      <c r="S16" s="529"/>
    </row>
    <row r="17" spans="1:19">
      <c r="A17" s="857"/>
      <c r="B17" s="833"/>
      <c r="C17" s="833"/>
      <c r="D17" s="833"/>
      <c r="E17" s="863"/>
      <c r="F17" s="814"/>
      <c r="G17" s="819"/>
      <c r="H17" s="819"/>
      <c r="I17" s="781"/>
      <c r="J17" s="823"/>
      <c r="K17" s="818"/>
      <c r="L17" s="781"/>
      <c r="M17" s="781"/>
      <c r="N17" s="823"/>
      <c r="O17" s="826"/>
      <c r="P17" s="827"/>
      <c r="Q17" s="830"/>
      <c r="R17" s="782"/>
      <c r="S17" s="529"/>
    </row>
    <row r="18" spans="1:19">
      <c r="A18" s="857"/>
      <c r="B18" s="821"/>
      <c r="C18" s="821"/>
      <c r="D18" s="834"/>
      <c r="E18" s="863"/>
      <c r="F18" s="815"/>
      <c r="G18" s="801"/>
      <c r="H18" s="801"/>
      <c r="I18" s="801" t="s">
        <v>362</v>
      </c>
      <c r="J18" s="838"/>
      <c r="K18" s="820"/>
      <c r="L18" s="802" t="s">
        <v>363</v>
      </c>
      <c r="M18" s="802"/>
      <c r="N18" s="803"/>
      <c r="O18" s="839" t="s">
        <v>43</v>
      </c>
      <c r="P18" s="804"/>
      <c r="Q18" s="831"/>
      <c r="R18" s="832"/>
      <c r="S18" s="529"/>
    </row>
    <row r="19" spans="1:19">
      <c r="A19" s="857"/>
      <c r="B19" s="781"/>
      <c r="C19" s="781"/>
      <c r="D19" s="835"/>
      <c r="E19" s="863"/>
      <c r="F19" s="533"/>
      <c r="G19" s="840"/>
      <c r="H19" s="841"/>
      <c r="I19" s="841"/>
      <c r="J19" s="842"/>
      <c r="K19" s="811"/>
      <c r="L19" s="811"/>
      <c r="M19" s="811"/>
      <c r="N19" s="811"/>
      <c r="O19" s="840"/>
      <c r="P19" s="841"/>
      <c r="Q19" s="840"/>
      <c r="R19" s="843"/>
      <c r="S19" s="529"/>
    </row>
    <row r="20" spans="1:19">
      <c r="A20" s="857"/>
      <c r="B20" s="836"/>
      <c r="C20" s="836"/>
      <c r="D20" s="837"/>
      <c r="E20" s="863"/>
      <c r="F20" s="813" t="s">
        <v>361</v>
      </c>
      <c r="G20" s="816" t="s">
        <v>361</v>
      </c>
      <c r="H20" s="817"/>
      <c r="I20" s="821"/>
      <c r="J20" s="822"/>
      <c r="K20" s="817" t="s">
        <v>361</v>
      </c>
      <c r="L20" s="821"/>
      <c r="M20" s="821"/>
      <c r="N20" s="822"/>
      <c r="O20" s="824"/>
      <c r="P20" s="825"/>
      <c r="Q20" s="821"/>
      <c r="R20" s="829"/>
      <c r="S20" s="529"/>
    </row>
    <row r="21" spans="1:19">
      <c r="A21" s="857"/>
      <c r="B21" s="833"/>
      <c r="C21" s="833"/>
      <c r="D21" s="833"/>
      <c r="E21" s="863"/>
      <c r="F21" s="814"/>
      <c r="G21" s="818"/>
      <c r="H21" s="819"/>
      <c r="I21" s="781"/>
      <c r="J21" s="823"/>
      <c r="K21" s="819"/>
      <c r="L21" s="781"/>
      <c r="M21" s="781"/>
      <c r="N21" s="823"/>
      <c r="O21" s="826"/>
      <c r="P21" s="827"/>
      <c r="Q21" s="781"/>
      <c r="R21" s="782"/>
      <c r="S21" s="529"/>
    </row>
    <row r="22" spans="1:19">
      <c r="A22" s="857"/>
      <c r="B22" s="821"/>
      <c r="C22" s="821"/>
      <c r="D22" s="834"/>
      <c r="E22" s="863"/>
      <c r="F22" s="815"/>
      <c r="G22" s="820"/>
      <c r="H22" s="801"/>
      <c r="I22" s="801" t="s">
        <v>362</v>
      </c>
      <c r="J22" s="838"/>
      <c r="K22" s="801"/>
      <c r="L22" s="802" t="s">
        <v>363</v>
      </c>
      <c r="M22" s="802"/>
      <c r="N22" s="803"/>
      <c r="O22" s="839" t="s">
        <v>43</v>
      </c>
      <c r="P22" s="851"/>
      <c r="Q22" s="836"/>
      <c r="R22" s="832"/>
      <c r="S22" s="529"/>
    </row>
    <row r="23" spans="1:19">
      <c r="A23" s="857"/>
      <c r="B23" s="781"/>
      <c r="C23" s="781"/>
      <c r="D23" s="835"/>
      <c r="E23" s="863"/>
      <c r="F23" s="533"/>
      <c r="G23" s="840"/>
      <c r="H23" s="841"/>
      <c r="I23" s="841"/>
      <c r="J23" s="842"/>
      <c r="K23" s="811"/>
      <c r="L23" s="811"/>
      <c r="M23" s="811"/>
      <c r="N23" s="811"/>
      <c r="O23" s="840"/>
      <c r="P23" s="841"/>
      <c r="Q23" s="840"/>
      <c r="R23" s="843"/>
      <c r="S23" s="529"/>
    </row>
    <row r="24" spans="1:19">
      <c r="A24" s="857"/>
      <c r="B24" s="836"/>
      <c r="C24" s="836"/>
      <c r="D24" s="837"/>
      <c r="E24" s="863"/>
      <c r="F24" s="844" t="s">
        <v>361</v>
      </c>
      <c r="G24" s="816" t="s">
        <v>361</v>
      </c>
      <c r="H24" s="817"/>
      <c r="I24" s="847"/>
      <c r="J24" s="848"/>
      <c r="K24" s="816" t="s">
        <v>361</v>
      </c>
      <c r="L24" s="821"/>
      <c r="M24" s="821"/>
      <c r="N24" s="821"/>
      <c r="O24" s="824"/>
      <c r="P24" s="825"/>
      <c r="Q24" s="828"/>
      <c r="R24" s="829"/>
      <c r="S24" s="529"/>
    </row>
    <row r="25" spans="1:19">
      <c r="A25" s="857"/>
      <c r="B25" s="833"/>
      <c r="C25" s="833"/>
      <c r="D25" s="833"/>
      <c r="E25" s="863"/>
      <c r="F25" s="845"/>
      <c r="G25" s="818"/>
      <c r="H25" s="819"/>
      <c r="I25" s="849"/>
      <c r="J25" s="850"/>
      <c r="K25" s="818"/>
      <c r="L25" s="781"/>
      <c r="M25" s="781"/>
      <c r="N25" s="781"/>
      <c r="O25" s="826"/>
      <c r="P25" s="827"/>
      <c r="Q25" s="830"/>
      <c r="R25" s="782"/>
      <c r="S25" s="529"/>
    </row>
    <row r="26" spans="1:19">
      <c r="A26" s="857"/>
      <c r="B26" s="821"/>
      <c r="C26" s="821"/>
      <c r="D26" s="834"/>
      <c r="E26" s="863"/>
      <c r="F26" s="846"/>
      <c r="G26" s="820"/>
      <c r="H26" s="801"/>
      <c r="I26" s="801" t="s">
        <v>362</v>
      </c>
      <c r="J26" s="838"/>
      <c r="K26" s="820"/>
      <c r="L26" s="802" t="s">
        <v>363</v>
      </c>
      <c r="M26" s="802"/>
      <c r="N26" s="803"/>
      <c r="O26" s="839" t="s">
        <v>43</v>
      </c>
      <c r="P26" s="804"/>
      <c r="Q26" s="831"/>
      <c r="R26" s="832"/>
      <c r="S26" s="529"/>
    </row>
    <row r="27" spans="1:19">
      <c r="A27" s="857"/>
      <c r="B27" s="781"/>
      <c r="C27" s="781"/>
      <c r="D27" s="835"/>
      <c r="E27" s="863"/>
      <c r="F27" s="534"/>
      <c r="G27" s="811"/>
      <c r="H27" s="811"/>
      <c r="I27" s="811"/>
      <c r="J27" s="811"/>
      <c r="K27" s="840"/>
      <c r="L27" s="841"/>
      <c r="M27" s="841"/>
      <c r="N27" s="842"/>
      <c r="O27" s="840"/>
      <c r="P27" s="842"/>
      <c r="Q27" s="811"/>
      <c r="R27" s="812"/>
      <c r="S27" s="529"/>
    </row>
    <row r="28" spans="1:19">
      <c r="A28" s="857"/>
      <c r="B28" s="836"/>
      <c r="C28" s="836"/>
      <c r="D28" s="837"/>
      <c r="E28" s="863"/>
      <c r="F28" s="813" t="s">
        <v>361</v>
      </c>
      <c r="G28" s="816" t="s">
        <v>361</v>
      </c>
      <c r="H28" s="817"/>
      <c r="I28" s="821"/>
      <c r="J28" s="822"/>
      <c r="K28" s="816" t="s">
        <v>361</v>
      </c>
      <c r="L28" s="821"/>
      <c r="M28" s="821"/>
      <c r="N28" s="822"/>
      <c r="O28" s="824"/>
      <c r="P28" s="825"/>
      <c r="Q28" s="828"/>
      <c r="R28" s="829"/>
      <c r="S28" s="529"/>
    </row>
    <row r="29" spans="1:19">
      <c r="A29" s="857"/>
      <c r="B29" s="796"/>
      <c r="C29" s="796"/>
      <c r="D29" s="796"/>
      <c r="E29" s="863"/>
      <c r="F29" s="814"/>
      <c r="G29" s="818"/>
      <c r="H29" s="819"/>
      <c r="I29" s="781"/>
      <c r="J29" s="823"/>
      <c r="K29" s="818"/>
      <c r="L29" s="781"/>
      <c r="M29" s="781"/>
      <c r="N29" s="823"/>
      <c r="O29" s="826"/>
      <c r="P29" s="827"/>
      <c r="Q29" s="830"/>
      <c r="R29" s="782"/>
      <c r="S29" s="529"/>
    </row>
    <row r="30" spans="1:19">
      <c r="A30" s="857"/>
      <c r="B30" s="797"/>
      <c r="C30" s="797"/>
      <c r="D30" s="798"/>
      <c r="E30" s="863"/>
      <c r="F30" s="815"/>
      <c r="G30" s="820"/>
      <c r="H30" s="801"/>
      <c r="I30" s="801" t="s">
        <v>362</v>
      </c>
      <c r="J30" s="801"/>
      <c r="K30" s="820"/>
      <c r="L30" s="802" t="s">
        <v>363</v>
      </c>
      <c r="M30" s="802"/>
      <c r="N30" s="803"/>
      <c r="O30" s="804" t="s">
        <v>43</v>
      </c>
      <c r="P30" s="804"/>
      <c r="Q30" s="831"/>
      <c r="R30" s="832"/>
      <c r="S30" s="529"/>
    </row>
    <row r="31" spans="1:19">
      <c r="A31" s="857"/>
      <c r="B31" s="799"/>
      <c r="C31" s="799"/>
      <c r="D31" s="800"/>
      <c r="E31" s="863"/>
      <c r="F31" s="805" t="s">
        <v>364</v>
      </c>
      <c r="G31" s="805"/>
      <c r="H31" s="805"/>
      <c r="I31" s="805"/>
      <c r="J31" s="805"/>
      <c r="K31" s="805"/>
      <c r="L31" s="805"/>
      <c r="M31" s="805"/>
      <c r="N31" s="805"/>
      <c r="O31" s="807">
        <f>SUM(O12:O28)</f>
        <v>0</v>
      </c>
      <c r="P31" s="808"/>
      <c r="Q31" s="781"/>
      <c r="R31" s="782"/>
      <c r="S31" s="529"/>
    </row>
    <row r="32" spans="1:19" ht="14.25" thickBot="1">
      <c r="A32" s="858"/>
      <c r="B32" s="799"/>
      <c r="C32" s="799"/>
      <c r="D32" s="800"/>
      <c r="E32" s="863"/>
      <c r="F32" s="806"/>
      <c r="G32" s="806"/>
      <c r="H32" s="806"/>
      <c r="I32" s="806"/>
      <c r="J32" s="806"/>
      <c r="K32" s="806"/>
      <c r="L32" s="806"/>
      <c r="M32" s="806"/>
      <c r="N32" s="806"/>
      <c r="O32" s="809"/>
      <c r="P32" s="810"/>
      <c r="Q32" s="781"/>
      <c r="R32" s="782"/>
      <c r="S32" s="529"/>
    </row>
    <row r="33" spans="1:20" ht="18.75" customHeight="1" thickTop="1">
      <c r="A33" s="783" t="s">
        <v>405</v>
      </c>
      <c r="B33" s="784"/>
      <c r="C33" s="785"/>
      <c r="D33" s="785"/>
      <c r="E33" s="785"/>
      <c r="F33" s="785"/>
      <c r="G33" s="785"/>
      <c r="H33" s="785"/>
      <c r="I33" s="785"/>
      <c r="J33" s="785"/>
      <c r="K33" s="785"/>
      <c r="L33" s="785"/>
      <c r="M33" s="785"/>
      <c r="N33" s="785"/>
      <c r="O33" s="785"/>
      <c r="P33" s="785"/>
      <c r="Q33" s="785"/>
      <c r="R33" s="786"/>
      <c r="S33" s="529"/>
    </row>
    <row r="34" spans="1:20" ht="194.25" customHeight="1" thickBot="1">
      <c r="A34" s="783"/>
      <c r="B34" s="787" t="s">
        <v>366</v>
      </c>
      <c r="C34" s="788"/>
      <c r="D34" s="788"/>
      <c r="E34" s="788"/>
      <c r="F34" s="788"/>
      <c r="G34" s="788"/>
      <c r="H34" s="788"/>
      <c r="I34" s="788"/>
      <c r="J34" s="788"/>
      <c r="K34" s="788"/>
      <c r="L34" s="788"/>
      <c r="M34" s="788"/>
      <c r="N34" s="788"/>
      <c r="O34" s="788"/>
      <c r="P34" s="788"/>
      <c r="Q34" s="788"/>
      <c r="R34" s="789"/>
      <c r="S34" s="529"/>
    </row>
    <row r="35" spans="1:20" ht="114.75" customHeight="1" thickTop="1" thickBot="1">
      <c r="A35" s="790" t="s">
        <v>367</v>
      </c>
      <c r="B35" s="791"/>
      <c r="C35" s="791"/>
      <c r="D35" s="791"/>
      <c r="E35" s="791"/>
      <c r="F35" s="791"/>
      <c r="G35" s="791"/>
      <c r="H35" s="791"/>
      <c r="I35" s="791"/>
      <c r="J35" s="791"/>
      <c r="K35" s="791"/>
      <c r="L35" s="791"/>
      <c r="M35" s="791"/>
      <c r="N35" s="791"/>
      <c r="O35" s="791"/>
      <c r="P35" s="791"/>
      <c r="Q35" s="791"/>
      <c r="R35" s="792"/>
      <c r="S35" s="529"/>
    </row>
    <row r="36" spans="1:20" ht="8.25" customHeight="1">
      <c r="A36" s="535"/>
      <c r="B36" s="535"/>
      <c r="C36" s="535"/>
      <c r="D36" s="535"/>
      <c r="E36" s="535"/>
      <c r="F36" s="535"/>
      <c r="G36" s="535"/>
      <c r="H36" s="535"/>
      <c r="I36" s="535"/>
      <c r="J36" s="535"/>
      <c r="K36" s="535"/>
      <c r="L36" s="535"/>
      <c r="M36" s="535"/>
      <c r="N36" s="535"/>
      <c r="O36" s="535"/>
      <c r="P36" s="535"/>
      <c r="Q36" s="535"/>
      <c r="R36" s="535"/>
      <c r="S36" s="529"/>
    </row>
    <row r="37" spans="1:20">
      <c r="B37" s="536"/>
      <c r="C37" s="529"/>
      <c r="D37" s="529"/>
      <c r="E37" s="529"/>
      <c r="F37" s="529"/>
      <c r="G37" s="529"/>
      <c r="H37" s="529"/>
      <c r="I37" s="529"/>
      <c r="J37" s="529"/>
      <c r="K37" s="536"/>
      <c r="L37" s="529"/>
      <c r="M37" s="536"/>
      <c r="N37" s="529"/>
      <c r="O37" s="529"/>
      <c r="P37" s="529"/>
      <c r="Q37" s="529"/>
      <c r="R37" s="529"/>
      <c r="S37" s="529"/>
      <c r="T37" s="532"/>
    </row>
    <row r="38" spans="1:20" ht="22.5" customHeight="1">
      <c r="K38" s="793"/>
      <c r="L38" s="794"/>
      <c r="M38" s="793"/>
      <c r="N38" s="794"/>
      <c r="O38" s="537"/>
      <c r="P38" s="537"/>
      <c r="Q38" s="795"/>
      <c r="R38" s="795"/>
    </row>
    <row r="39" spans="1:20" ht="45" customHeight="1">
      <c r="K39" s="780"/>
      <c r="L39" s="780"/>
      <c r="M39" s="780"/>
      <c r="N39" s="780"/>
      <c r="O39" s="538"/>
      <c r="P39" s="538"/>
      <c r="Q39" s="539"/>
      <c r="R39" s="539"/>
      <c r="S39" s="540"/>
    </row>
    <row r="40" spans="1:20">
      <c r="A40" s="541"/>
      <c r="P40" s="540"/>
      <c r="Q40" s="540"/>
      <c r="R40" s="540"/>
    </row>
    <row r="41" spans="1:20">
      <c r="A41" s="541"/>
    </row>
    <row r="42" spans="1:20">
      <c r="A42" s="541"/>
    </row>
    <row r="80" spans="1:5">
      <c r="A80" s="540"/>
      <c r="B80" s="540"/>
      <c r="C80" s="540"/>
      <c r="D80" s="540"/>
      <c r="E80" s="540"/>
    </row>
    <row r="81" spans="1:18">
      <c r="A81" s="540"/>
      <c r="B81" s="540"/>
      <c r="C81" s="540"/>
      <c r="D81" s="540"/>
      <c r="E81" s="540"/>
      <c r="F81" s="540"/>
      <c r="G81" s="540"/>
      <c r="H81" s="540"/>
      <c r="I81" s="540"/>
      <c r="J81" s="540"/>
      <c r="K81" s="540"/>
      <c r="L81" s="540"/>
      <c r="M81" s="540"/>
      <c r="N81" s="540"/>
      <c r="O81" s="540"/>
      <c r="P81" s="540"/>
      <c r="Q81" s="540"/>
      <c r="R81" s="540"/>
    </row>
    <row r="82" spans="1:18">
      <c r="A82" s="540"/>
      <c r="B82" s="540"/>
      <c r="C82" s="540"/>
      <c r="D82" s="540"/>
      <c r="E82" s="540"/>
      <c r="F82" s="540"/>
      <c r="G82" s="540"/>
      <c r="H82" s="540"/>
      <c r="I82" s="540"/>
      <c r="J82" s="540"/>
      <c r="K82" s="540"/>
      <c r="L82" s="540"/>
      <c r="M82" s="540"/>
      <c r="N82" s="540"/>
      <c r="O82" s="540"/>
      <c r="P82" s="540"/>
      <c r="Q82" s="540"/>
      <c r="R82" s="540"/>
    </row>
    <row r="83" spans="1:18">
      <c r="A83" s="540"/>
      <c r="B83" s="540"/>
      <c r="C83" s="540"/>
      <c r="D83" s="540"/>
      <c r="E83" s="540"/>
      <c r="F83" s="540"/>
      <c r="G83" s="540"/>
      <c r="H83" s="540"/>
      <c r="I83" s="540"/>
      <c r="J83" s="540"/>
      <c r="K83" s="540"/>
      <c r="L83" s="540"/>
      <c r="M83" s="540"/>
      <c r="N83" s="540"/>
      <c r="O83" s="540"/>
      <c r="P83" s="540"/>
      <c r="Q83" s="540"/>
      <c r="R83" s="540"/>
    </row>
    <row r="84" spans="1:18">
      <c r="A84" s="540"/>
      <c r="B84" s="540"/>
      <c r="C84" s="540"/>
      <c r="D84" s="540"/>
      <c r="E84" s="540"/>
      <c r="F84" s="540"/>
      <c r="G84" s="540"/>
      <c r="H84" s="540"/>
      <c r="I84" s="540"/>
      <c r="J84" s="540"/>
      <c r="K84" s="540"/>
      <c r="L84" s="540"/>
      <c r="M84" s="540"/>
      <c r="N84" s="540"/>
      <c r="O84" s="540"/>
      <c r="P84" s="540"/>
      <c r="Q84" s="540"/>
      <c r="R84" s="540"/>
    </row>
    <row r="85" spans="1:18">
      <c r="A85" s="540"/>
      <c r="B85" s="540"/>
      <c r="C85" s="540"/>
      <c r="D85" s="540"/>
      <c r="E85" s="540"/>
      <c r="F85" s="540"/>
      <c r="G85" s="540"/>
      <c r="H85" s="540"/>
      <c r="I85" s="540"/>
      <c r="J85" s="540"/>
      <c r="K85" s="540"/>
      <c r="L85" s="540"/>
      <c r="M85" s="540"/>
      <c r="N85" s="540"/>
      <c r="O85" s="540"/>
      <c r="P85" s="540"/>
      <c r="Q85" s="540"/>
      <c r="R85" s="540"/>
    </row>
    <row r="86" spans="1:18">
      <c r="A86" s="540"/>
      <c r="B86" s="540"/>
      <c r="C86" s="540"/>
      <c r="D86" s="540"/>
      <c r="E86" s="540"/>
      <c r="F86" s="540"/>
      <c r="G86" s="540"/>
      <c r="H86" s="540"/>
      <c r="I86" s="540"/>
      <c r="J86" s="540"/>
      <c r="K86" s="540"/>
      <c r="L86" s="540"/>
      <c r="M86" s="540"/>
      <c r="N86" s="540"/>
      <c r="O86" s="540"/>
      <c r="P86" s="540"/>
      <c r="Q86" s="540"/>
      <c r="R86" s="540"/>
    </row>
    <row r="87" spans="1:18">
      <c r="A87" s="540"/>
      <c r="B87" s="540"/>
      <c r="C87" s="540"/>
      <c r="D87" s="540"/>
      <c r="E87" s="540"/>
      <c r="F87" s="540"/>
      <c r="G87" s="540"/>
      <c r="H87" s="540"/>
      <c r="I87" s="540"/>
      <c r="J87" s="540"/>
      <c r="K87" s="540"/>
      <c r="L87" s="540"/>
      <c r="M87" s="540"/>
      <c r="N87" s="540"/>
      <c r="O87" s="540"/>
      <c r="P87" s="540"/>
      <c r="Q87" s="540"/>
      <c r="R87" s="540"/>
    </row>
    <row r="88" spans="1:18">
      <c r="A88" s="540"/>
      <c r="B88" s="540"/>
      <c r="C88" s="540"/>
      <c r="D88" s="540"/>
      <c r="E88" s="540"/>
      <c r="F88" s="540"/>
      <c r="G88" s="540"/>
      <c r="H88" s="540"/>
      <c r="I88" s="540"/>
      <c r="J88" s="540"/>
      <c r="K88" s="540"/>
      <c r="L88" s="540"/>
      <c r="M88" s="540"/>
      <c r="N88" s="540"/>
      <c r="O88" s="540"/>
      <c r="P88" s="540"/>
      <c r="Q88" s="540"/>
      <c r="R88" s="540"/>
    </row>
    <row r="89" spans="1:18">
      <c r="A89" s="540"/>
      <c r="B89" s="540"/>
      <c r="C89" s="540"/>
      <c r="D89" s="540"/>
      <c r="E89" s="540"/>
      <c r="F89" s="540"/>
      <c r="G89" s="540"/>
      <c r="H89" s="540"/>
      <c r="I89" s="540"/>
      <c r="J89" s="540"/>
      <c r="K89" s="540"/>
      <c r="L89" s="540"/>
      <c r="M89" s="540"/>
      <c r="N89" s="540"/>
      <c r="O89" s="540"/>
      <c r="P89" s="540"/>
      <c r="Q89" s="540"/>
      <c r="R89" s="540"/>
    </row>
    <row r="90" spans="1:18">
      <c r="A90" s="540"/>
      <c r="B90" s="540"/>
      <c r="C90" s="540"/>
      <c r="D90" s="540"/>
      <c r="E90" s="540"/>
      <c r="F90" s="540"/>
      <c r="G90" s="540"/>
      <c r="H90" s="540"/>
      <c r="I90" s="540"/>
      <c r="J90" s="540"/>
      <c r="K90" s="540"/>
      <c r="L90" s="540"/>
      <c r="M90" s="540"/>
      <c r="N90" s="540"/>
      <c r="O90" s="540"/>
      <c r="P90" s="540"/>
      <c r="Q90" s="540"/>
      <c r="R90" s="540"/>
    </row>
    <row r="91" spans="1:18">
      <c r="A91" s="540"/>
      <c r="B91" s="540"/>
      <c r="C91" s="540"/>
      <c r="D91" s="540"/>
      <c r="E91" s="540"/>
      <c r="F91" s="540"/>
      <c r="G91" s="540"/>
      <c r="H91" s="540"/>
      <c r="I91" s="540"/>
      <c r="J91" s="540"/>
      <c r="K91" s="540"/>
      <c r="L91" s="540"/>
      <c r="M91" s="540"/>
      <c r="N91" s="540"/>
      <c r="O91" s="540"/>
      <c r="P91" s="540"/>
      <c r="Q91" s="540"/>
      <c r="R91" s="540"/>
    </row>
    <row r="92" spans="1:18">
      <c r="A92" s="540"/>
      <c r="B92" s="540"/>
      <c r="C92" s="540"/>
      <c r="D92" s="540"/>
      <c r="E92" s="540"/>
      <c r="F92" s="540"/>
      <c r="G92" s="540"/>
      <c r="H92" s="540"/>
      <c r="I92" s="540"/>
      <c r="J92" s="540"/>
      <c r="K92" s="540"/>
      <c r="L92" s="540"/>
      <c r="M92" s="540"/>
      <c r="N92" s="540"/>
      <c r="O92" s="540"/>
      <c r="P92" s="540"/>
      <c r="Q92" s="540"/>
      <c r="R92" s="540"/>
    </row>
    <row r="93" spans="1:18">
      <c r="A93" s="540"/>
      <c r="B93" s="540"/>
      <c r="C93" s="540"/>
      <c r="D93" s="540"/>
      <c r="E93" s="540"/>
      <c r="F93" s="540"/>
      <c r="G93" s="540"/>
      <c r="H93" s="540"/>
      <c r="I93" s="540"/>
      <c r="J93" s="540"/>
      <c r="K93" s="540"/>
      <c r="L93" s="540"/>
      <c r="M93" s="540"/>
      <c r="N93" s="540"/>
      <c r="O93" s="540"/>
      <c r="P93" s="540"/>
      <c r="Q93" s="540"/>
      <c r="R93" s="540"/>
    </row>
    <row r="94" spans="1:18">
      <c r="A94" s="540"/>
      <c r="B94" s="540"/>
      <c r="C94" s="540"/>
      <c r="D94" s="540"/>
      <c r="E94" s="540"/>
      <c r="F94" s="540"/>
      <c r="G94" s="540"/>
      <c r="H94" s="540"/>
      <c r="I94" s="540"/>
      <c r="J94" s="540"/>
      <c r="K94" s="540"/>
      <c r="L94" s="540"/>
      <c r="M94" s="540"/>
      <c r="N94" s="540"/>
      <c r="O94" s="540"/>
      <c r="P94" s="540"/>
      <c r="Q94" s="540"/>
      <c r="R94" s="540"/>
    </row>
    <row r="95" spans="1:18">
      <c r="A95" s="540"/>
      <c r="B95" s="540"/>
      <c r="C95" s="540"/>
      <c r="D95" s="540"/>
      <c r="E95" s="540"/>
      <c r="F95" s="540"/>
      <c r="G95" s="540"/>
      <c r="H95" s="540"/>
      <c r="I95" s="540"/>
      <c r="J95" s="540"/>
      <c r="K95" s="540"/>
      <c r="L95" s="540"/>
      <c r="M95" s="540"/>
      <c r="N95" s="540"/>
      <c r="O95" s="540"/>
      <c r="P95" s="540"/>
      <c r="Q95" s="540"/>
      <c r="R95" s="540"/>
    </row>
    <row r="96" spans="1:18">
      <c r="A96" s="540"/>
      <c r="B96" s="540"/>
      <c r="C96" s="540"/>
      <c r="D96" s="540"/>
      <c r="E96" s="540"/>
      <c r="F96" s="540"/>
      <c r="G96" s="540"/>
      <c r="H96" s="540"/>
      <c r="I96" s="540"/>
      <c r="J96" s="540"/>
      <c r="K96" s="540"/>
      <c r="L96" s="540"/>
      <c r="M96" s="540"/>
      <c r="N96" s="540"/>
      <c r="O96" s="540"/>
      <c r="P96" s="540"/>
      <c r="Q96" s="540"/>
      <c r="R96" s="540"/>
    </row>
    <row r="97" spans="1:18">
      <c r="A97" s="540"/>
      <c r="B97" s="540"/>
      <c r="C97" s="540"/>
      <c r="D97" s="540"/>
      <c r="E97" s="540"/>
      <c r="F97" s="540"/>
      <c r="G97" s="540"/>
      <c r="H97" s="540"/>
      <c r="I97" s="540"/>
      <c r="J97" s="540"/>
      <c r="K97" s="540"/>
      <c r="L97" s="540"/>
      <c r="M97" s="540"/>
      <c r="N97" s="540"/>
      <c r="O97" s="540"/>
      <c r="P97" s="540"/>
      <c r="Q97" s="540"/>
      <c r="R97" s="540"/>
    </row>
    <row r="98" spans="1:18">
      <c r="A98" s="540"/>
      <c r="B98" s="540"/>
      <c r="C98" s="540"/>
      <c r="D98" s="540"/>
      <c r="E98" s="540"/>
      <c r="F98" s="540"/>
      <c r="G98" s="540"/>
      <c r="H98" s="540"/>
      <c r="I98" s="540"/>
      <c r="J98" s="540"/>
      <c r="K98" s="540"/>
      <c r="L98" s="540"/>
      <c r="M98" s="540"/>
      <c r="N98" s="540"/>
      <c r="O98" s="540"/>
      <c r="P98" s="540"/>
      <c r="Q98" s="540"/>
      <c r="R98" s="540"/>
    </row>
    <row r="99" spans="1:18">
      <c r="A99" s="540"/>
      <c r="B99" s="540"/>
      <c r="C99" s="540"/>
      <c r="D99" s="540"/>
      <c r="E99" s="540"/>
      <c r="F99" s="540"/>
      <c r="G99" s="540"/>
      <c r="H99" s="540"/>
      <c r="I99" s="540"/>
      <c r="J99" s="540"/>
      <c r="K99" s="540"/>
      <c r="L99" s="540"/>
      <c r="M99" s="540"/>
      <c r="N99" s="540"/>
      <c r="O99" s="540"/>
      <c r="P99" s="540"/>
      <c r="Q99" s="540"/>
      <c r="R99" s="540"/>
    </row>
  </sheetData>
  <mergeCells count="111">
    <mergeCell ref="A1:R1"/>
    <mergeCell ref="A2:R2"/>
    <mergeCell ref="A3:R3"/>
    <mergeCell ref="A4:R4"/>
    <mergeCell ref="A5:R5"/>
    <mergeCell ref="R7:R8"/>
    <mergeCell ref="S7:S8"/>
    <mergeCell ref="A9:R9"/>
    <mergeCell ref="B10:R10"/>
    <mergeCell ref="A11:A32"/>
    <mergeCell ref="B11:D12"/>
    <mergeCell ref="E11:E32"/>
    <mergeCell ref="G11:J11"/>
    <mergeCell ref="K11:N11"/>
    <mergeCell ref="O11:P11"/>
    <mergeCell ref="A6:B8"/>
    <mergeCell ref="D6:Q6"/>
    <mergeCell ref="C7:C8"/>
    <mergeCell ref="D7:G8"/>
    <mergeCell ref="H7:I8"/>
    <mergeCell ref="J7:P8"/>
    <mergeCell ref="Q7:Q8"/>
    <mergeCell ref="B13:D13"/>
    <mergeCell ref="B14:D16"/>
    <mergeCell ref="I14:J14"/>
    <mergeCell ref="L14:N14"/>
    <mergeCell ref="O14:P14"/>
    <mergeCell ref="G15:J15"/>
    <mergeCell ref="K15:N15"/>
    <mergeCell ref="O15:P15"/>
    <mergeCell ref="Q11:R11"/>
    <mergeCell ref="F12:F14"/>
    <mergeCell ref="G12:H14"/>
    <mergeCell ref="I12:J13"/>
    <mergeCell ref="K12:K14"/>
    <mergeCell ref="L12:N13"/>
    <mergeCell ref="O12:P13"/>
    <mergeCell ref="Q12:R14"/>
    <mergeCell ref="B17:D17"/>
    <mergeCell ref="B18:D20"/>
    <mergeCell ref="I18:J18"/>
    <mergeCell ref="L18:N18"/>
    <mergeCell ref="O18:P18"/>
    <mergeCell ref="G19:J19"/>
    <mergeCell ref="K19:N19"/>
    <mergeCell ref="O19:P19"/>
    <mergeCell ref="Q15:R15"/>
    <mergeCell ref="F16:F18"/>
    <mergeCell ref="G16:H18"/>
    <mergeCell ref="I16:J17"/>
    <mergeCell ref="K16:K18"/>
    <mergeCell ref="L16:N17"/>
    <mergeCell ref="O16:P17"/>
    <mergeCell ref="Q16:R18"/>
    <mergeCell ref="B21:D21"/>
    <mergeCell ref="B22:D24"/>
    <mergeCell ref="I22:J22"/>
    <mergeCell ref="L22:N22"/>
    <mergeCell ref="O22:P22"/>
    <mergeCell ref="G23:J23"/>
    <mergeCell ref="K23:N23"/>
    <mergeCell ref="O23:P23"/>
    <mergeCell ref="Q19:R19"/>
    <mergeCell ref="F20:F22"/>
    <mergeCell ref="G20:H22"/>
    <mergeCell ref="I20:J21"/>
    <mergeCell ref="K20:K22"/>
    <mergeCell ref="L20:N21"/>
    <mergeCell ref="O20:P21"/>
    <mergeCell ref="Q20:R22"/>
    <mergeCell ref="B25:D25"/>
    <mergeCell ref="B26:D28"/>
    <mergeCell ref="I26:J26"/>
    <mergeCell ref="L26:N26"/>
    <mergeCell ref="O26:P26"/>
    <mergeCell ref="G27:J27"/>
    <mergeCell ref="K27:N27"/>
    <mergeCell ref="O27:P27"/>
    <mergeCell ref="Q23:R23"/>
    <mergeCell ref="F24:F26"/>
    <mergeCell ref="G24:H26"/>
    <mergeCell ref="I24:J25"/>
    <mergeCell ref="K24:K26"/>
    <mergeCell ref="L24:N25"/>
    <mergeCell ref="O24:P25"/>
    <mergeCell ref="Q24:R26"/>
    <mergeCell ref="B29:D29"/>
    <mergeCell ref="B30:D32"/>
    <mergeCell ref="I30:J30"/>
    <mergeCell ref="L30:N30"/>
    <mergeCell ref="O30:P30"/>
    <mergeCell ref="F31:N32"/>
    <mergeCell ref="O31:P32"/>
    <mergeCell ref="Q27:R27"/>
    <mergeCell ref="F28:F30"/>
    <mergeCell ref="G28:H30"/>
    <mergeCell ref="I28:J29"/>
    <mergeCell ref="K28:K30"/>
    <mergeCell ref="L28:N29"/>
    <mergeCell ref="O28:P29"/>
    <mergeCell ref="Q28:R30"/>
    <mergeCell ref="K39:L39"/>
    <mergeCell ref="M39:N39"/>
    <mergeCell ref="Q31:R32"/>
    <mergeCell ref="A33:A34"/>
    <mergeCell ref="B33:R33"/>
    <mergeCell ref="B34:R34"/>
    <mergeCell ref="A35:R35"/>
    <mergeCell ref="K38:L38"/>
    <mergeCell ref="M38:N38"/>
    <mergeCell ref="Q38:R38"/>
  </mergeCells>
  <phoneticPr fontId="3"/>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opLeftCell="A7" workbookViewId="0">
      <selection activeCell="S8" sqref="S8:S9"/>
    </sheetView>
  </sheetViews>
  <sheetFormatPr defaultRowHeight="13.5"/>
  <cols>
    <col min="1" max="4" width="4.75" style="526" customWidth="1"/>
    <col min="5" max="5" width="3.875" style="526" customWidth="1"/>
    <col min="6" max="7" width="4.75" style="526" customWidth="1"/>
    <col min="8" max="8" width="4.25" style="526" customWidth="1"/>
    <col min="9" max="9" width="4.75" style="526" customWidth="1"/>
    <col min="10" max="10" width="9.25" style="526" customWidth="1"/>
    <col min="11" max="11" width="4.625" style="526" customWidth="1"/>
    <col min="12" max="12" width="5.125" style="526" customWidth="1"/>
    <col min="13" max="13" width="5.625" style="526" customWidth="1"/>
    <col min="14" max="14" width="4.125" style="526" customWidth="1"/>
    <col min="15" max="16" width="8.625" style="526" customWidth="1"/>
    <col min="17" max="18" width="7.375" style="526" customWidth="1"/>
    <col min="19" max="256" width="9" style="526"/>
    <col min="257" max="260" width="4.75" style="526" customWidth="1"/>
    <col min="261" max="261" width="3.875" style="526" customWidth="1"/>
    <col min="262" max="263" width="4.75" style="526" customWidth="1"/>
    <col min="264" max="264" width="4.25" style="526" customWidth="1"/>
    <col min="265" max="265" width="4.75" style="526" customWidth="1"/>
    <col min="266" max="266" width="9.25" style="526" customWidth="1"/>
    <col min="267" max="267" width="4.625" style="526" customWidth="1"/>
    <col min="268" max="268" width="5.125" style="526" customWidth="1"/>
    <col min="269" max="269" width="5.625" style="526" customWidth="1"/>
    <col min="270" max="270" width="4.125" style="526" customWidth="1"/>
    <col min="271" max="272" width="8.625" style="526" customWidth="1"/>
    <col min="273" max="274" width="7.375" style="526" customWidth="1"/>
    <col min="275" max="512" width="9" style="526"/>
    <col min="513" max="516" width="4.75" style="526" customWidth="1"/>
    <col min="517" max="517" width="3.875" style="526" customWidth="1"/>
    <col min="518" max="519" width="4.75" style="526" customWidth="1"/>
    <col min="520" max="520" width="4.25" style="526" customWidth="1"/>
    <col min="521" max="521" width="4.75" style="526" customWidth="1"/>
    <col min="522" max="522" width="9.25" style="526" customWidth="1"/>
    <col min="523" max="523" width="4.625" style="526" customWidth="1"/>
    <col min="524" max="524" width="5.125" style="526" customWidth="1"/>
    <col min="525" max="525" width="5.625" style="526" customWidth="1"/>
    <col min="526" max="526" width="4.125" style="526" customWidth="1"/>
    <col min="527" max="528" width="8.625" style="526" customWidth="1"/>
    <col min="529" max="530" width="7.375" style="526" customWidth="1"/>
    <col min="531" max="768" width="9" style="526"/>
    <col min="769" max="772" width="4.75" style="526" customWidth="1"/>
    <col min="773" max="773" width="3.875" style="526" customWidth="1"/>
    <col min="774" max="775" width="4.75" style="526" customWidth="1"/>
    <col min="776" max="776" width="4.25" style="526" customWidth="1"/>
    <col min="777" max="777" width="4.75" style="526" customWidth="1"/>
    <col min="778" max="778" width="9.25" style="526" customWidth="1"/>
    <col min="779" max="779" width="4.625" style="526" customWidth="1"/>
    <col min="780" max="780" width="5.125" style="526" customWidth="1"/>
    <col min="781" max="781" width="5.625" style="526" customWidth="1"/>
    <col min="782" max="782" width="4.125" style="526" customWidth="1"/>
    <col min="783" max="784" width="8.625" style="526" customWidth="1"/>
    <col min="785" max="786" width="7.375" style="526" customWidth="1"/>
    <col min="787" max="1024" width="9" style="526"/>
    <col min="1025" max="1028" width="4.75" style="526" customWidth="1"/>
    <col min="1029" max="1029" width="3.875" style="526" customWidth="1"/>
    <col min="1030" max="1031" width="4.75" style="526" customWidth="1"/>
    <col min="1032" max="1032" width="4.25" style="526" customWidth="1"/>
    <col min="1033" max="1033" width="4.75" style="526" customWidth="1"/>
    <col min="1034" max="1034" width="9.25" style="526" customWidth="1"/>
    <col min="1035" max="1035" width="4.625" style="526" customWidth="1"/>
    <col min="1036" max="1036" width="5.125" style="526" customWidth="1"/>
    <col min="1037" max="1037" width="5.625" style="526" customWidth="1"/>
    <col min="1038" max="1038" width="4.125" style="526" customWidth="1"/>
    <col min="1039" max="1040" width="8.625" style="526" customWidth="1"/>
    <col min="1041" max="1042" width="7.375" style="526" customWidth="1"/>
    <col min="1043" max="1280" width="9" style="526"/>
    <col min="1281" max="1284" width="4.75" style="526" customWidth="1"/>
    <col min="1285" max="1285" width="3.875" style="526" customWidth="1"/>
    <col min="1286" max="1287" width="4.75" style="526" customWidth="1"/>
    <col min="1288" max="1288" width="4.25" style="526" customWidth="1"/>
    <col min="1289" max="1289" width="4.75" style="526" customWidth="1"/>
    <col min="1290" max="1290" width="9.25" style="526" customWidth="1"/>
    <col min="1291" max="1291" width="4.625" style="526" customWidth="1"/>
    <col min="1292" max="1292" width="5.125" style="526" customWidth="1"/>
    <col min="1293" max="1293" width="5.625" style="526" customWidth="1"/>
    <col min="1294" max="1294" width="4.125" style="526" customWidth="1"/>
    <col min="1295" max="1296" width="8.625" style="526" customWidth="1"/>
    <col min="1297" max="1298" width="7.375" style="526" customWidth="1"/>
    <col min="1299" max="1536" width="9" style="526"/>
    <col min="1537" max="1540" width="4.75" style="526" customWidth="1"/>
    <col min="1541" max="1541" width="3.875" style="526" customWidth="1"/>
    <col min="1542" max="1543" width="4.75" style="526" customWidth="1"/>
    <col min="1544" max="1544" width="4.25" style="526" customWidth="1"/>
    <col min="1545" max="1545" width="4.75" style="526" customWidth="1"/>
    <col min="1546" max="1546" width="9.25" style="526" customWidth="1"/>
    <col min="1547" max="1547" width="4.625" style="526" customWidth="1"/>
    <col min="1548" max="1548" width="5.125" style="526" customWidth="1"/>
    <col min="1549" max="1549" width="5.625" style="526" customWidth="1"/>
    <col min="1550" max="1550" width="4.125" style="526" customWidth="1"/>
    <col min="1551" max="1552" width="8.625" style="526" customWidth="1"/>
    <col min="1553" max="1554" width="7.375" style="526" customWidth="1"/>
    <col min="1555" max="1792" width="9" style="526"/>
    <col min="1793" max="1796" width="4.75" style="526" customWidth="1"/>
    <col min="1797" max="1797" width="3.875" style="526" customWidth="1"/>
    <col min="1798" max="1799" width="4.75" style="526" customWidth="1"/>
    <col min="1800" max="1800" width="4.25" style="526" customWidth="1"/>
    <col min="1801" max="1801" width="4.75" style="526" customWidth="1"/>
    <col min="1802" max="1802" width="9.25" style="526" customWidth="1"/>
    <col min="1803" max="1803" width="4.625" style="526" customWidth="1"/>
    <col min="1804" max="1804" width="5.125" style="526" customWidth="1"/>
    <col min="1805" max="1805" width="5.625" style="526" customWidth="1"/>
    <col min="1806" max="1806" width="4.125" style="526" customWidth="1"/>
    <col min="1807" max="1808" width="8.625" style="526" customWidth="1"/>
    <col min="1809" max="1810" width="7.375" style="526" customWidth="1"/>
    <col min="1811" max="2048" width="9" style="526"/>
    <col min="2049" max="2052" width="4.75" style="526" customWidth="1"/>
    <col min="2053" max="2053" width="3.875" style="526" customWidth="1"/>
    <col min="2054" max="2055" width="4.75" style="526" customWidth="1"/>
    <col min="2056" max="2056" width="4.25" style="526" customWidth="1"/>
    <col min="2057" max="2057" width="4.75" style="526" customWidth="1"/>
    <col min="2058" max="2058" width="9.25" style="526" customWidth="1"/>
    <col min="2059" max="2059" width="4.625" style="526" customWidth="1"/>
    <col min="2060" max="2060" width="5.125" style="526" customWidth="1"/>
    <col min="2061" max="2061" width="5.625" style="526" customWidth="1"/>
    <col min="2062" max="2062" width="4.125" style="526" customWidth="1"/>
    <col min="2063" max="2064" width="8.625" style="526" customWidth="1"/>
    <col min="2065" max="2066" width="7.375" style="526" customWidth="1"/>
    <col min="2067" max="2304" width="9" style="526"/>
    <col min="2305" max="2308" width="4.75" style="526" customWidth="1"/>
    <col min="2309" max="2309" width="3.875" style="526" customWidth="1"/>
    <col min="2310" max="2311" width="4.75" style="526" customWidth="1"/>
    <col min="2312" max="2312" width="4.25" style="526" customWidth="1"/>
    <col min="2313" max="2313" width="4.75" style="526" customWidth="1"/>
    <col min="2314" max="2314" width="9.25" style="526" customWidth="1"/>
    <col min="2315" max="2315" width="4.625" style="526" customWidth="1"/>
    <col min="2316" max="2316" width="5.125" style="526" customWidth="1"/>
    <col min="2317" max="2317" width="5.625" style="526" customWidth="1"/>
    <col min="2318" max="2318" width="4.125" style="526" customWidth="1"/>
    <col min="2319" max="2320" width="8.625" style="526" customWidth="1"/>
    <col min="2321" max="2322" width="7.375" style="526" customWidth="1"/>
    <col min="2323" max="2560" width="9" style="526"/>
    <col min="2561" max="2564" width="4.75" style="526" customWidth="1"/>
    <col min="2565" max="2565" width="3.875" style="526" customWidth="1"/>
    <col min="2566" max="2567" width="4.75" style="526" customWidth="1"/>
    <col min="2568" max="2568" width="4.25" style="526" customWidth="1"/>
    <col min="2569" max="2569" width="4.75" style="526" customWidth="1"/>
    <col min="2570" max="2570" width="9.25" style="526" customWidth="1"/>
    <col min="2571" max="2571" width="4.625" style="526" customWidth="1"/>
    <col min="2572" max="2572" width="5.125" style="526" customWidth="1"/>
    <col min="2573" max="2573" width="5.625" style="526" customWidth="1"/>
    <col min="2574" max="2574" width="4.125" style="526" customWidth="1"/>
    <col min="2575" max="2576" width="8.625" style="526" customWidth="1"/>
    <col min="2577" max="2578" width="7.375" style="526" customWidth="1"/>
    <col min="2579" max="2816" width="9" style="526"/>
    <col min="2817" max="2820" width="4.75" style="526" customWidth="1"/>
    <col min="2821" max="2821" width="3.875" style="526" customWidth="1"/>
    <col min="2822" max="2823" width="4.75" style="526" customWidth="1"/>
    <col min="2824" max="2824" width="4.25" style="526" customWidth="1"/>
    <col min="2825" max="2825" width="4.75" style="526" customWidth="1"/>
    <col min="2826" max="2826" width="9.25" style="526" customWidth="1"/>
    <col min="2827" max="2827" width="4.625" style="526" customWidth="1"/>
    <col min="2828" max="2828" width="5.125" style="526" customWidth="1"/>
    <col min="2829" max="2829" width="5.625" style="526" customWidth="1"/>
    <col min="2830" max="2830" width="4.125" style="526" customWidth="1"/>
    <col min="2831" max="2832" width="8.625" style="526" customWidth="1"/>
    <col min="2833" max="2834" width="7.375" style="526" customWidth="1"/>
    <col min="2835" max="3072" width="9" style="526"/>
    <col min="3073" max="3076" width="4.75" style="526" customWidth="1"/>
    <col min="3077" max="3077" width="3.875" style="526" customWidth="1"/>
    <col min="3078" max="3079" width="4.75" style="526" customWidth="1"/>
    <col min="3080" max="3080" width="4.25" style="526" customWidth="1"/>
    <col min="3081" max="3081" width="4.75" style="526" customWidth="1"/>
    <col min="3082" max="3082" width="9.25" style="526" customWidth="1"/>
    <col min="3083" max="3083" width="4.625" style="526" customWidth="1"/>
    <col min="3084" max="3084" width="5.125" style="526" customWidth="1"/>
    <col min="3085" max="3085" width="5.625" style="526" customWidth="1"/>
    <col min="3086" max="3086" width="4.125" style="526" customWidth="1"/>
    <col min="3087" max="3088" width="8.625" style="526" customWidth="1"/>
    <col min="3089" max="3090" width="7.375" style="526" customWidth="1"/>
    <col min="3091" max="3328" width="9" style="526"/>
    <col min="3329" max="3332" width="4.75" style="526" customWidth="1"/>
    <col min="3333" max="3333" width="3.875" style="526" customWidth="1"/>
    <col min="3334" max="3335" width="4.75" style="526" customWidth="1"/>
    <col min="3336" max="3336" width="4.25" style="526" customWidth="1"/>
    <col min="3337" max="3337" width="4.75" style="526" customWidth="1"/>
    <col min="3338" max="3338" width="9.25" style="526" customWidth="1"/>
    <col min="3339" max="3339" width="4.625" style="526" customWidth="1"/>
    <col min="3340" max="3340" width="5.125" style="526" customWidth="1"/>
    <col min="3341" max="3341" width="5.625" style="526" customWidth="1"/>
    <col min="3342" max="3342" width="4.125" style="526" customWidth="1"/>
    <col min="3343" max="3344" width="8.625" style="526" customWidth="1"/>
    <col min="3345" max="3346" width="7.375" style="526" customWidth="1"/>
    <col min="3347" max="3584" width="9" style="526"/>
    <col min="3585" max="3588" width="4.75" style="526" customWidth="1"/>
    <col min="3589" max="3589" width="3.875" style="526" customWidth="1"/>
    <col min="3590" max="3591" width="4.75" style="526" customWidth="1"/>
    <col min="3592" max="3592" width="4.25" style="526" customWidth="1"/>
    <col min="3593" max="3593" width="4.75" style="526" customWidth="1"/>
    <col min="3594" max="3594" width="9.25" style="526" customWidth="1"/>
    <col min="3595" max="3595" width="4.625" style="526" customWidth="1"/>
    <col min="3596" max="3596" width="5.125" style="526" customWidth="1"/>
    <col min="3597" max="3597" width="5.625" style="526" customWidth="1"/>
    <col min="3598" max="3598" width="4.125" style="526" customWidth="1"/>
    <col min="3599" max="3600" width="8.625" style="526" customWidth="1"/>
    <col min="3601" max="3602" width="7.375" style="526" customWidth="1"/>
    <col min="3603" max="3840" width="9" style="526"/>
    <col min="3841" max="3844" width="4.75" style="526" customWidth="1"/>
    <col min="3845" max="3845" width="3.875" style="526" customWidth="1"/>
    <col min="3846" max="3847" width="4.75" style="526" customWidth="1"/>
    <col min="3848" max="3848" width="4.25" style="526" customWidth="1"/>
    <col min="3849" max="3849" width="4.75" style="526" customWidth="1"/>
    <col min="3850" max="3850" width="9.25" style="526" customWidth="1"/>
    <col min="3851" max="3851" width="4.625" style="526" customWidth="1"/>
    <col min="3852" max="3852" width="5.125" style="526" customWidth="1"/>
    <col min="3853" max="3853" width="5.625" style="526" customWidth="1"/>
    <col min="3854" max="3854" width="4.125" style="526" customWidth="1"/>
    <col min="3855" max="3856" width="8.625" style="526" customWidth="1"/>
    <col min="3857" max="3858" width="7.375" style="526" customWidth="1"/>
    <col min="3859" max="4096" width="9" style="526"/>
    <col min="4097" max="4100" width="4.75" style="526" customWidth="1"/>
    <col min="4101" max="4101" width="3.875" style="526" customWidth="1"/>
    <col min="4102" max="4103" width="4.75" style="526" customWidth="1"/>
    <col min="4104" max="4104" width="4.25" style="526" customWidth="1"/>
    <col min="4105" max="4105" width="4.75" style="526" customWidth="1"/>
    <col min="4106" max="4106" width="9.25" style="526" customWidth="1"/>
    <col min="4107" max="4107" width="4.625" style="526" customWidth="1"/>
    <col min="4108" max="4108" width="5.125" style="526" customWidth="1"/>
    <col min="4109" max="4109" width="5.625" style="526" customWidth="1"/>
    <col min="4110" max="4110" width="4.125" style="526" customWidth="1"/>
    <col min="4111" max="4112" width="8.625" style="526" customWidth="1"/>
    <col min="4113" max="4114" width="7.375" style="526" customWidth="1"/>
    <col min="4115" max="4352" width="9" style="526"/>
    <col min="4353" max="4356" width="4.75" style="526" customWidth="1"/>
    <col min="4357" max="4357" width="3.875" style="526" customWidth="1"/>
    <col min="4358" max="4359" width="4.75" style="526" customWidth="1"/>
    <col min="4360" max="4360" width="4.25" style="526" customWidth="1"/>
    <col min="4361" max="4361" width="4.75" style="526" customWidth="1"/>
    <col min="4362" max="4362" width="9.25" style="526" customWidth="1"/>
    <col min="4363" max="4363" width="4.625" style="526" customWidth="1"/>
    <col min="4364" max="4364" width="5.125" style="526" customWidth="1"/>
    <col min="4365" max="4365" width="5.625" style="526" customWidth="1"/>
    <col min="4366" max="4366" width="4.125" style="526" customWidth="1"/>
    <col min="4367" max="4368" width="8.625" style="526" customWidth="1"/>
    <col min="4369" max="4370" width="7.375" style="526" customWidth="1"/>
    <col min="4371" max="4608" width="9" style="526"/>
    <col min="4609" max="4612" width="4.75" style="526" customWidth="1"/>
    <col min="4613" max="4613" width="3.875" style="526" customWidth="1"/>
    <col min="4614" max="4615" width="4.75" style="526" customWidth="1"/>
    <col min="4616" max="4616" width="4.25" style="526" customWidth="1"/>
    <col min="4617" max="4617" width="4.75" style="526" customWidth="1"/>
    <col min="4618" max="4618" width="9.25" style="526" customWidth="1"/>
    <col min="4619" max="4619" width="4.625" style="526" customWidth="1"/>
    <col min="4620" max="4620" width="5.125" style="526" customWidth="1"/>
    <col min="4621" max="4621" width="5.625" style="526" customWidth="1"/>
    <col min="4622" max="4622" width="4.125" style="526" customWidth="1"/>
    <col min="4623" max="4624" width="8.625" style="526" customWidth="1"/>
    <col min="4625" max="4626" width="7.375" style="526" customWidth="1"/>
    <col min="4627" max="4864" width="9" style="526"/>
    <col min="4865" max="4868" width="4.75" style="526" customWidth="1"/>
    <col min="4869" max="4869" width="3.875" style="526" customWidth="1"/>
    <col min="4870" max="4871" width="4.75" style="526" customWidth="1"/>
    <col min="4872" max="4872" width="4.25" style="526" customWidth="1"/>
    <col min="4873" max="4873" width="4.75" style="526" customWidth="1"/>
    <col min="4874" max="4874" width="9.25" style="526" customWidth="1"/>
    <col min="4875" max="4875" width="4.625" style="526" customWidth="1"/>
    <col min="4876" max="4876" width="5.125" style="526" customWidth="1"/>
    <col min="4877" max="4877" width="5.625" style="526" customWidth="1"/>
    <col min="4878" max="4878" width="4.125" style="526" customWidth="1"/>
    <col min="4879" max="4880" width="8.625" style="526" customWidth="1"/>
    <col min="4881" max="4882" width="7.375" style="526" customWidth="1"/>
    <col min="4883" max="5120" width="9" style="526"/>
    <col min="5121" max="5124" width="4.75" style="526" customWidth="1"/>
    <col min="5125" max="5125" width="3.875" style="526" customWidth="1"/>
    <col min="5126" max="5127" width="4.75" style="526" customWidth="1"/>
    <col min="5128" max="5128" width="4.25" style="526" customWidth="1"/>
    <col min="5129" max="5129" width="4.75" style="526" customWidth="1"/>
    <col min="5130" max="5130" width="9.25" style="526" customWidth="1"/>
    <col min="5131" max="5131" width="4.625" style="526" customWidth="1"/>
    <col min="5132" max="5132" width="5.125" style="526" customWidth="1"/>
    <col min="5133" max="5133" width="5.625" style="526" customWidth="1"/>
    <col min="5134" max="5134" width="4.125" style="526" customWidth="1"/>
    <col min="5135" max="5136" width="8.625" style="526" customWidth="1"/>
    <col min="5137" max="5138" width="7.375" style="526" customWidth="1"/>
    <col min="5139" max="5376" width="9" style="526"/>
    <col min="5377" max="5380" width="4.75" style="526" customWidth="1"/>
    <col min="5381" max="5381" width="3.875" style="526" customWidth="1"/>
    <col min="5382" max="5383" width="4.75" style="526" customWidth="1"/>
    <col min="5384" max="5384" width="4.25" style="526" customWidth="1"/>
    <col min="5385" max="5385" width="4.75" style="526" customWidth="1"/>
    <col min="5386" max="5386" width="9.25" style="526" customWidth="1"/>
    <col min="5387" max="5387" width="4.625" style="526" customWidth="1"/>
    <col min="5388" max="5388" width="5.125" style="526" customWidth="1"/>
    <col min="5389" max="5389" width="5.625" style="526" customWidth="1"/>
    <col min="5390" max="5390" width="4.125" style="526" customWidth="1"/>
    <col min="5391" max="5392" width="8.625" style="526" customWidth="1"/>
    <col min="5393" max="5394" width="7.375" style="526" customWidth="1"/>
    <col min="5395" max="5632" width="9" style="526"/>
    <col min="5633" max="5636" width="4.75" style="526" customWidth="1"/>
    <col min="5637" max="5637" width="3.875" style="526" customWidth="1"/>
    <col min="5638" max="5639" width="4.75" style="526" customWidth="1"/>
    <col min="5640" max="5640" width="4.25" style="526" customWidth="1"/>
    <col min="5641" max="5641" width="4.75" style="526" customWidth="1"/>
    <col min="5642" max="5642" width="9.25" style="526" customWidth="1"/>
    <col min="5643" max="5643" width="4.625" style="526" customWidth="1"/>
    <col min="5644" max="5644" width="5.125" style="526" customWidth="1"/>
    <col min="5645" max="5645" width="5.625" style="526" customWidth="1"/>
    <col min="5646" max="5646" width="4.125" style="526" customWidth="1"/>
    <col min="5647" max="5648" width="8.625" style="526" customWidth="1"/>
    <col min="5649" max="5650" width="7.375" style="526" customWidth="1"/>
    <col min="5651" max="5888" width="9" style="526"/>
    <col min="5889" max="5892" width="4.75" style="526" customWidth="1"/>
    <col min="5893" max="5893" width="3.875" style="526" customWidth="1"/>
    <col min="5894" max="5895" width="4.75" style="526" customWidth="1"/>
    <col min="5896" max="5896" width="4.25" style="526" customWidth="1"/>
    <col min="5897" max="5897" width="4.75" style="526" customWidth="1"/>
    <col min="5898" max="5898" width="9.25" style="526" customWidth="1"/>
    <col min="5899" max="5899" width="4.625" style="526" customWidth="1"/>
    <col min="5900" max="5900" width="5.125" style="526" customWidth="1"/>
    <col min="5901" max="5901" width="5.625" style="526" customWidth="1"/>
    <col min="5902" max="5902" width="4.125" style="526" customWidth="1"/>
    <col min="5903" max="5904" width="8.625" style="526" customWidth="1"/>
    <col min="5905" max="5906" width="7.375" style="526" customWidth="1"/>
    <col min="5907" max="6144" width="9" style="526"/>
    <col min="6145" max="6148" width="4.75" style="526" customWidth="1"/>
    <col min="6149" max="6149" width="3.875" style="526" customWidth="1"/>
    <col min="6150" max="6151" width="4.75" style="526" customWidth="1"/>
    <col min="6152" max="6152" width="4.25" style="526" customWidth="1"/>
    <col min="6153" max="6153" width="4.75" style="526" customWidth="1"/>
    <col min="6154" max="6154" width="9.25" style="526" customWidth="1"/>
    <col min="6155" max="6155" width="4.625" style="526" customWidth="1"/>
    <col min="6156" max="6156" width="5.125" style="526" customWidth="1"/>
    <col min="6157" max="6157" width="5.625" style="526" customWidth="1"/>
    <col min="6158" max="6158" width="4.125" style="526" customWidth="1"/>
    <col min="6159" max="6160" width="8.625" style="526" customWidth="1"/>
    <col min="6161" max="6162" width="7.375" style="526" customWidth="1"/>
    <col min="6163" max="6400" width="9" style="526"/>
    <col min="6401" max="6404" width="4.75" style="526" customWidth="1"/>
    <col min="6405" max="6405" width="3.875" style="526" customWidth="1"/>
    <col min="6406" max="6407" width="4.75" style="526" customWidth="1"/>
    <col min="6408" max="6408" width="4.25" style="526" customWidth="1"/>
    <col min="6409" max="6409" width="4.75" style="526" customWidth="1"/>
    <col min="6410" max="6410" width="9.25" style="526" customWidth="1"/>
    <col min="6411" max="6411" width="4.625" style="526" customWidth="1"/>
    <col min="6412" max="6412" width="5.125" style="526" customWidth="1"/>
    <col min="6413" max="6413" width="5.625" style="526" customWidth="1"/>
    <col min="6414" max="6414" width="4.125" style="526" customWidth="1"/>
    <col min="6415" max="6416" width="8.625" style="526" customWidth="1"/>
    <col min="6417" max="6418" width="7.375" style="526" customWidth="1"/>
    <col min="6419" max="6656" width="9" style="526"/>
    <col min="6657" max="6660" width="4.75" style="526" customWidth="1"/>
    <col min="6661" max="6661" width="3.875" style="526" customWidth="1"/>
    <col min="6662" max="6663" width="4.75" style="526" customWidth="1"/>
    <col min="6664" max="6664" width="4.25" style="526" customWidth="1"/>
    <col min="6665" max="6665" width="4.75" style="526" customWidth="1"/>
    <col min="6666" max="6666" width="9.25" style="526" customWidth="1"/>
    <col min="6667" max="6667" width="4.625" style="526" customWidth="1"/>
    <col min="6668" max="6668" width="5.125" style="526" customWidth="1"/>
    <col min="6669" max="6669" width="5.625" style="526" customWidth="1"/>
    <col min="6670" max="6670" width="4.125" style="526" customWidth="1"/>
    <col min="6671" max="6672" width="8.625" style="526" customWidth="1"/>
    <col min="6673" max="6674" width="7.375" style="526" customWidth="1"/>
    <col min="6675" max="6912" width="9" style="526"/>
    <col min="6913" max="6916" width="4.75" style="526" customWidth="1"/>
    <col min="6917" max="6917" width="3.875" style="526" customWidth="1"/>
    <col min="6918" max="6919" width="4.75" style="526" customWidth="1"/>
    <col min="6920" max="6920" width="4.25" style="526" customWidth="1"/>
    <col min="6921" max="6921" width="4.75" style="526" customWidth="1"/>
    <col min="6922" max="6922" width="9.25" style="526" customWidth="1"/>
    <col min="6923" max="6923" width="4.625" style="526" customWidth="1"/>
    <col min="6924" max="6924" width="5.125" style="526" customWidth="1"/>
    <col min="6925" max="6925" width="5.625" style="526" customWidth="1"/>
    <col min="6926" max="6926" width="4.125" style="526" customWidth="1"/>
    <col min="6927" max="6928" width="8.625" style="526" customWidth="1"/>
    <col min="6929" max="6930" width="7.375" style="526" customWidth="1"/>
    <col min="6931" max="7168" width="9" style="526"/>
    <col min="7169" max="7172" width="4.75" style="526" customWidth="1"/>
    <col min="7173" max="7173" width="3.875" style="526" customWidth="1"/>
    <col min="7174" max="7175" width="4.75" style="526" customWidth="1"/>
    <col min="7176" max="7176" width="4.25" style="526" customWidth="1"/>
    <col min="7177" max="7177" width="4.75" style="526" customWidth="1"/>
    <col min="7178" max="7178" width="9.25" style="526" customWidth="1"/>
    <col min="7179" max="7179" width="4.625" style="526" customWidth="1"/>
    <col min="7180" max="7180" width="5.125" style="526" customWidth="1"/>
    <col min="7181" max="7181" width="5.625" style="526" customWidth="1"/>
    <col min="7182" max="7182" width="4.125" style="526" customWidth="1"/>
    <col min="7183" max="7184" width="8.625" style="526" customWidth="1"/>
    <col min="7185" max="7186" width="7.375" style="526" customWidth="1"/>
    <col min="7187" max="7424" width="9" style="526"/>
    <col min="7425" max="7428" width="4.75" style="526" customWidth="1"/>
    <col min="7429" max="7429" width="3.875" style="526" customWidth="1"/>
    <col min="7430" max="7431" width="4.75" style="526" customWidth="1"/>
    <col min="7432" max="7432" width="4.25" style="526" customWidth="1"/>
    <col min="7433" max="7433" width="4.75" style="526" customWidth="1"/>
    <col min="7434" max="7434" width="9.25" style="526" customWidth="1"/>
    <col min="7435" max="7435" width="4.625" style="526" customWidth="1"/>
    <col min="7436" max="7436" width="5.125" style="526" customWidth="1"/>
    <col min="7437" max="7437" width="5.625" style="526" customWidth="1"/>
    <col min="7438" max="7438" width="4.125" style="526" customWidth="1"/>
    <col min="7439" max="7440" width="8.625" style="526" customWidth="1"/>
    <col min="7441" max="7442" width="7.375" style="526" customWidth="1"/>
    <col min="7443" max="7680" width="9" style="526"/>
    <col min="7681" max="7684" width="4.75" style="526" customWidth="1"/>
    <col min="7685" max="7685" width="3.875" style="526" customWidth="1"/>
    <col min="7686" max="7687" width="4.75" style="526" customWidth="1"/>
    <col min="7688" max="7688" width="4.25" style="526" customWidth="1"/>
    <col min="7689" max="7689" width="4.75" style="526" customWidth="1"/>
    <col min="7690" max="7690" width="9.25" style="526" customWidth="1"/>
    <col min="7691" max="7691" width="4.625" style="526" customWidth="1"/>
    <col min="7692" max="7692" width="5.125" style="526" customWidth="1"/>
    <col min="7693" max="7693" width="5.625" style="526" customWidth="1"/>
    <col min="7694" max="7694" width="4.125" style="526" customWidth="1"/>
    <col min="7695" max="7696" width="8.625" style="526" customWidth="1"/>
    <col min="7697" max="7698" width="7.375" style="526" customWidth="1"/>
    <col min="7699" max="7936" width="9" style="526"/>
    <col min="7937" max="7940" width="4.75" style="526" customWidth="1"/>
    <col min="7941" max="7941" width="3.875" style="526" customWidth="1"/>
    <col min="7942" max="7943" width="4.75" style="526" customWidth="1"/>
    <col min="7944" max="7944" width="4.25" style="526" customWidth="1"/>
    <col min="7945" max="7945" width="4.75" style="526" customWidth="1"/>
    <col min="7946" max="7946" width="9.25" style="526" customWidth="1"/>
    <col min="7947" max="7947" width="4.625" style="526" customWidth="1"/>
    <col min="7948" max="7948" width="5.125" style="526" customWidth="1"/>
    <col min="7949" max="7949" width="5.625" style="526" customWidth="1"/>
    <col min="7950" max="7950" width="4.125" style="526" customWidth="1"/>
    <col min="7951" max="7952" width="8.625" style="526" customWidth="1"/>
    <col min="7953" max="7954" width="7.375" style="526" customWidth="1"/>
    <col min="7955" max="8192" width="9" style="526"/>
    <col min="8193" max="8196" width="4.75" style="526" customWidth="1"/>
    <col min="8197" max="8197" width="3.875" style="526" customWidth="1"/>
    <col min="8198" max="8199" width="4.75" style="526" customWidth="1"/>
    <col min="8200" max="8200" width="4.25" style="526" customWidth="1"/>
    <col min="8201" max="8201" width="4.75" style="526" customWidth="1"/>
    <col min="8202" max="8202" width="9.25" style="526" customWidth="1"/>
    <col min="8203" max="8203" width="4.625" style="526" customWidth="1"/>
    <col min="8204" max="8204" width="5.125" style="526" customWidth="1"/>
    <col min="8205" max="8205" width="5.625" style="526" customWidth="1"/>
    <col min="8206" max="8206" width="4.125" style="526" customWidth="1"/>
    <col min="8207" max="8208" width="8.625" style="526" customWidth="1"/>
    <col min="8209" max="8210" width="7.375" style="526" customWidth="1"/>
    <col min="8211" max="8448" width="9" style="526"/>
    <col min="8449" max="8452" width="4.75" style="526" customWidth="1"/>
    <col min="8453" max="8453" width="3.875" style="526" customWidth="1"/>
    <col min="8454" max="8455" width="4.75" style="526" customWidth="1"/>
    <col min="8456" max="8456" width="4.25" style="526" customWidth="1"/>
    <col min="8457" max="8457" width="4.75" style="526" customWidth="1"/>
    <col min="8458" max="8458" width="9.25" style="526" customWidth="1"/>
    <col min="8459" max="8459" width="4.625" style="526" customWidth="1"/>
    <col min="8460" max="8460" width="5.125" style="526" customWidth="1"/>
    <col min="8461" max="8461" width="5.625" style="526" customWidth="1"/>
    <col min="8462" max="8462" width="4.125" style="526" customWidth="1"/>
    <col min="8463" max="8464" width="8.625" style="526" customWidth="1"/>
    <col min="8465" max="8466" width="7.375" style="526" customWidth="1"/>
    <col min="8467" max="8704" width="9" style="526"/>
    <col min="8705" max="8708" width="4.75" style="526" customWidth="1"/>
    <col min="8709" max="8709" width="3.875" style="526" customWidth="1"/>
    <col min="8710" max="8711" width="4.75" style="526" customWidth="1"/>
    <col min="8712" max="8712" width="4.25" style="526" customWidth="1"/>
    <col min="8713" max="8713" width="4.75" style="526" customWidth="1"/>
    <col min="8714" max="8714" width="9.25" style="526" customWidth="1"/>
    <col min="8715" max="8715" width="4.625" style="526" customWidth="1"/>
    <col min="8716" max="8716" width="5.125" style="526" customWidth="1"/>
    <col min="8717" max="8717" width="5.625" style="526" customWidth="1"/>
    <col min="8718" max="8718" width="4.125" style="526" customWidth="1"/>
    <col min="8719" max="8720" width="8.625" style="526" customWidth="1"/>
    <col min="8721" max="8722" width="7.375" style="526" customWidth="1"/>
    <col min="8723" max="8960" width="9" style="526"/>
    <col min="8961" max="8964" width="4.75" style="526" customWidth="1"/>
    <col min="8965" max="8965" width="3.875" style="526" customWidth="1"/>
    <col min="8966" max="8967" width="4.75" style="526" customWidth="1"/>
    <col min="8968" max="8968" width="4.25" style="526" customWidth="1"/>
    <col min="8969" max="8969" width="4.75" style="526" customWidth="1"/>
    <col min="8970" max="8970" width="9.25" style="526" customWidth="1"/>
    <col min="8971" max="8971" width="4.625" style="526" customWidth="1"/>
    <col min="8972" max="8972" width="5.125" style="526" customWidth="1"/>
    <col min="8973" max="8973" width="5.625" style="526" customWidth="1"/>
    <col min="8974" max="8974" width="4.125" style="526" customWidth="1"/>
    <col min="8975" max="8976" width="8.625" style="526" customWidth="1"/>
    <col min="8977" max="8978" width="7.375" style="526" customWidth="1"/>
    <col min="8979" max="9216" width="9" style="526"/>
    <col min="9217" max="9220" width="4.75" style="526" customWidth="1"/>
    <col min="9221" max="9221" width="3.875" style="526" customWidth="1"/>
    <col min="9222" max="9223" width="4.75" style="526" customWidth="1"/>
    <col min="9224" max="9224" width="4.25" style="526" customWidth="1"/>
    <col min="9225" max="9225" width="4.75" style="526" customWidth="1"/>
    <col min="9226" max="9226" width="9.25" style="526" customWidth="1"/>
    <col min="9227" max="9227" width="4.625" style="526" customWidth="1"/>
    <col min="9228" max="9228" width="5.125" style="526" customWidth="1"/>
    <col min="9229" max="9229" width="5.625" style="526" customWidth="1"/>
    <col min="9230" max="9230" width="4.125" style="526" customWidth="1"/>
    <col min="9231" max="9232" width="8.625" style="526" customWidth="1"/>
    <col min="9233" max="9234" width="7.375" style="526" customWidth="1"/>
    <col min="9235" max="9472" width="9" style="526"/>
    <col min="9473" max="9476" width="4.75" style="526" customWidth="1"/>
    <col min="9477" max="9477" width="3.875" style="526" customWidth="1"/>
    <col min="9478" max="9479" width="4.75" style="526" customWidth="1"/>
    <col min="9480" max="9480" width="4.25" style="526" customWidth="1"/>
    <col min="9481" max="9481" width="4.75" style="526" customWidth="1"/>
    <col min="9482" max="9482" width="9.25" style="526" customWidth="1"/>
    <col min="9483" max="9483" width="4.625" style="526" customWidth="1"/>
    <col min="9484" max="9484" width="5.125" style="526" customWidth="1"/>
    <col min="9485" max="9485" width="5.625" style="526" customWidth="1"/>
    <col min="9486" max="9486" width="4.125" style="526" customWidth="1"/>
    <col min="9487" max="9488" width="8.625" style="526" customWidth="1"/>
    <col min="9489" max="9490" width="7.375" style="526" customWidth="1"/>
    <col min="9491" max="9728" width="9" style="526"/>
    <col min="9729" max="9732" width="4.75" style="526" customWidth="1"/>
    <col min="9733" max="9733" width="3.875" style="526" customWidth="1"/>
    <col min="9734" max="9735" width="4.75" style="526" customWidth="1"/>
    <col min="9736" max="9736" width="4.25" style="526" customWidth="1"/>
    <col min="9737" max="9737" width="4.75" style="526" customWidth="1"/>
    <col min="9738" max="9738" width="9.25" style="526" customWidth="1"/>
    <col min="9739" max="9739" width="4.625" style="526" customWidth="1"/>
    <col min="9740" max="9740" width="5.125" style="526" customWidth="1"/>
    <col min="9741" max="9741" width="5.625" style="526" customWidth="1"/>
    <col min="9742" max="9742" width="4.125" style="526" customWidth="1"/>
    <col min="9743" max="9744" width="8.625" style="526" customWidth="1"/>
    <col min="9745" max="9746" width="7.375" style="526" customWidth="1"/>
    <col min="9747" max="9984" width="9" style="526"/>
    <col min="9985" max="9988" width="4.75" style="526" customWidth="1"/>
    <col min="9989" max="9989" width="3.875" style="526" customWidth="1"/>
    <col min="9990" max="9991" width="4.75" style="526" customWidth="1"/>
    <col min="9992" max="9992" width="4.25" style="526" customWidth="1"/>
    <col min="9993" max="9993" width="4.75" style="526" customWidth="1"/>
    <col min="9994" max="9994" width="9.25" style="526" customWidth="1"/>
    <col min="9995" max="9995" width="4.625" style="526" customWidth="1"/>
    <col min="9996" max="9996" width="5.125" style="526" customWidth="1"/>
    <col min="9997" max="9997" width="5.625" style="526" customWidth="1"/>
    <col min="9998" max="9998" width="4.125" style="526" customWidth="1"/>
    <col min="9999" max="10000" width="8.625" style="526" customWidth="1"/>
    <col min="10001" max="10002" width="7.375" style="526" customWidth="1"/>
    <col min="10003" max="10240" width="9" style="526"/>
    <col min="10241" max="10244" width="4.75" style="526" customWidth="1"/>
    <col min="10245" max="10245" width="3.875" style="526" customWidth="1"/>
    <col min="10246" max="10247" width="4.75" style="526" customWidth="1"/>
    <col min="10248" max="10248" width="4.25" style="526" customWidth="1"/>
    <col min="10249" max="10249" width="4.75" style="526" customWidth="1"/>
    <col min="10250" max="10250" width="9.25" style="526" customWidth="1"/>
    <col min="10251" max="10251" width="4.625" style="526" customWidth="1"/>
    <col min="10252" max="10252" width="5.125" style="526" customWidth="1"/>
    <col min="10253" max="10253" width="5.625" style="526" customWidth="1"/>
    <col min="10254" max="10254" width="4.125" style="526" customWidth="1"/>
    <col min="10255" max="10256" width="8.625" style="526" customWidth="1"/>
    <col min="10257" max="10258" width="7.375" style="526" customWidth="1"/>
    <col min="10259" max="10496" width="9" style="526"/>
    <col min="10497" max="10500" width="4.75" style="526" customWidth="1"/>
    <col min="10501" max="10501" width="3.875" style="526" customWidth="1"/>
    <col min="10502" max="10503" width="4.75" style="526" customWidth="1"/>
    <col min="10504" max="10504" width="4.25" style="526" customWidth="1"/>
    <col min="10505" max="10505" width="4.75" style="526" customWidth="1"/>
    <col min="10506" max="10506" width="9.25" style="526" customWidth="1"/>
    <col min="10507" max="10507" width="4.625" style="526" customWidth="1"/>
    <col min="10508" max="10508" width="5.125" style="526" customWidth="1"/>
    <col min="10509" max="10509" width="5.625" style="526" customWidth="1"/>
    <col min="10510" max="10510" width="4.125" style="526" customWidth="1"/>
    <col min="10511" max="10512" width="8.625" style="526" customWidth="1"/>
    <col min="10513" max="10514" width="7.375" style="526" customWidth="1"/>
    <col min="10515" max="10752" width="9" style="526"/>
    <col min="10753" max="10756" width="4.75" style="526" customWidth="1"/>
    <col min="10757" max="10757" width="3.875" style="526" customWidth="1"/>
    <col min="10758" max="10759" width="4.75" style="526" customWidth="1"/>
    <col min="10760" max="10760" width="4.25" style="526" customWidth="1"/>
    <col min="10761" max="10761" width="4.75" style="526" customWidth="1"/>
    <col min="10762" max="10762" width="9.25" style="526" customWidth="1"/>
    <col min="10763" max="10763" width="4.625" style="526" customWidth="1"/>
    <col min="10764" max="10764" width="5.125" style="526" customWidth="1"/>
    <col min="10765" max="10765" width="5.625" style="526" customWidth="1"/>
    <col min="10766" max="10766" width="4.125" style="526" customWidth="1"/>
    <col min="10767" max="10768" width="8.625" style="526" customWidth="1"/>
    <col min="10769" max="10770" width="7.375" style="526" customWidth="1"/>
    <col min="10771" max="11008" width="9" style="526"/>
    <col min="11009" max="11012" width="4.75" style="526" customWidth="1"/>
    <col min="11013" max="11013" width="3.875" style="526" customWidth="1"/>
    <col min="11014" max="11015" width="4.75" style="526" customWidth="1"/>
    <col min="11016" max="11016" width="4.25" style="526" customWidth="1"/>
    <col min="11017" max="11017" width="4.75" style="526" customWidth="1"/>
    <col min="11018" max="11018" width="9.25" style="526" customWidth="1"/>
    <col min="11019" max="11019" width="4.625" style="526" customWidth="1"/>
    <col min="11020" max="11020" width="5.125" style="526" customWidth="1"/>
    <col min="11021" max="11021" width="5.625" style="526" customWidth="1"/>
    <col min="11022" max="11022" width="4.125" style="526" customWidth="1"/>
    <col min="11023" max="11024" width="8.625" style="526" customWidth="1"/>
    <col min="11025" max="11026" width="7.375" style="526" customWidth="1"/>
    <col min="11027" max="11264" width="9" style="526"/>
    <col min="11265" max="11268" width="4.75" style="526" customWidth="1"/>
    <col min="11269" max="11269" width="3.875" style="526" customWidth="1"/>
    <col min="11270" max="11271" width="4.75" style="526" customWidth="1"/>
    <col min="11272" max="11272" width="4.25" style="526" customWidth="1"/>
    <col min="11273" max="11273" width="4.75" style="526" customWidth="1"/>
    <col min="11274" max="11274" width="9.25" style="526" customWidth="1"/>
    <col min="11275" max="11275" width="4.625" style="526" customWidth="1"/>
    <col min="11276" max="11276" width="5.125" style="526" customWidth="1"/>
    <col min="11277" max="11277" width="5.625" style="526" customWidth="1"/>
    <col min="11278" max="11278" width="4.125" style="526" customWidth="1"/>
    <col min="11279" max="11280" width="8.625" style="526" customWidth="1"/>
    <col min="11281" max="11282" width="7.375" style="526" customWidth="1"/>
    <col min="11283" max="11520" width="9" style="526"/>
    <col min="11521" max="11524" width="4.75" style="526" customWidth="1"/>
    <col min="11525" max="11525" width="3.875" style="526" customWidth="1"/>
    <col min="11526" max="11527" width="4.75" style="526" customWidth="1"/>
    <col min="11528" max="11528" width="4.25" style="526" customWidth="1"/>
    <col min="11529" max="11529" width="4.75" style="526" customWidth="1"/>
    <col min="11530" max="11530" width="9.25" style="526" customWidth="1"/>
    <col min="11531" max="11531" width="4.625" style="526" customWidth="1"/>
    <col min="11532" max="11532" width="5.125" style="526" customWidth="1"/>
    <col min="11533" max="11533" width="5.625" style="526" customWidth="1"/>
    <col min="11534" max="11534" width="4.125" style="526" customWidth="1"/>
    <col min="11535" max="11536" width="8.625" style="526" customWidth="1"/>
    <col min="11537" max="11538" width="7.375" style="526" customWidth="1"/>
    <col min="11539" max="11776" width="9" style="526"/>
    <col min="11777" max="11780" width="4.75" style="526" customWidth="1"/>
    <col min="11781" max="11781" width="3.875" style="526" customWidth="1"/>
    <col min="11782" max="11783" width="4.75" style="526" customWidth="1"/>
    <col min="11784" max="11784" width="4.25" style="526" customWidth="1"/>
    <col min="11785" max="11785" width="4.75" style="526" customWidth="1"/>
    <col min="11786" max="11786" width="9.25" style="526" customWidth="1"/>
    <col min="11787" max="11787" width="4.625" style="526" customWidth="1"/>
    <col min="11788" max="11788" width="5.125" style="526" customWidth="1"/>
    <col min="11789" max="11789" width="5.625" style="526" customWidth="1"/>
    <col min="11790" max="11790" width="4.125" style="526" customWidth="1"/>
    <col min="11791" max="11792" width="8.625" style="526" customWidth="1"/>
    <col min="11793" max="11794" width="7.375" style="526" customWidth="1"/>
    <col min="11795" max="12032" width="9" style="526"/>
    <col min="12033" max="12036" width="4.75" style="526" customWidth="1"/>
    <col min="12037" max="12037" width="3.875" style="526" customWidth="1"/>
    <col min="12038" max="12039" width="4.75" style="526" customWidth="1"/>
    <col min="12040" max="12040" width="4.25" style="526" customWidth="1"/>
    <col min="12041" max="12041" width="4.75" style="526" customWidth="1"/>
    <col min="12042" max="12042" width="9.25" style="526" customWidth="1"/>
    <col min="12043" max="12043" width="4.625" style="526" customWidth="1"/>
    <col min="12044" max="12044" width="5.125" style="526" customWidth="1"/>
    <col min="12045" max="12045" width="5.625" style="526" customWidth="1"/>
    <col min="12046" max="12046" width="4.125" style="526" customWidth="1"/>
    <col min="12047" max="12048" width="8.625" style="526" customWidth="1"/>
    <col min="12049" max="12050" width="7.375" style="526" customWidth="1"/>
    <col min="12051" max="12288" width="9" style="526"/>
    <col min="12289" max="12292" width="4.75" style="526" customWidth="1"/>
    <col min="12293" max="12293" width="3.875" style="526" customWidth="1"/>
    <col min="12294" max="12295" width="4.75" style="526" customWidth="1"/>
    <col min="12296" max="12296" width="4.25" style="526" customWidth="1"/>
    <col min="12297" max="12297" width="4.75" style="526" customWidth="1"/>
    <col min="12298" max="12298" width="9.25" style="526" customWidth="1"/>
    <col min="12299" max="12299" width="4.625" style="526" customWidth="1"/>
    <col min="12300" max="12300" width="5.125" style="526" customWidth="1"/>
    <col min="12301" max="12301" width="5.625" style="526" customWidth="1"/>
    <col min="12302" max="12302" width="4.125" style="526" customWidth="1"/>
    <col min="12303" max="12304" width="8.625" style="526" customWidth="1"/>
    <col min="12305" max="12306" width="7.375" style="526" customWidth="1"/>
    <col min="12307" max="12544" width="9" style="526"/>
    <col min="12545" max="12548" width="4.75" style="526" customWidth="1"/>
    <col min="12549" max="12549" width="3.875" style="526" customWidth="1"/>
    <col min="12550" max="12551" width="4.75" style="526" customWidth="1"/>
    <col min="12552" max="12552" width="4.25" style="526" customWidth="1"/>
    <col min="12553" max="12553" width="4.75" style="526" customWidth="1"/>
    <col min="12554" max="12554" width="9.25" style="526" customWidth="1"/>
    <col min="12555" max="12555" width="4.625" style="526" customWidth="1"/>
    <col min="12556" max="12556" width="5.125" style="526" customWidth="1"/>
    <col min="12557" max="12557" width="5.625" style="526" customWidth="1"/>
    <col min="12558" max="12558" width="4.125" style="526" customWidth="1"/>
    <col min="12559" max="12560" width="8.625" style="526" customWidth="1"/>
    <col min="12561" max="12562" width="7.375" style="526" customWidth="1"/>
    <col min="12563" max="12800" width="9" style="526"/>
    <col min="12801" max="12804" width="4.75" style="526" customWidth="1"/>
    <col min="12805" max="12805" width="3.875" style="526" customWidth="1"/>
    <col min="12806" max="12807" width="4.75" style="526" customWidth="1"/>
    <col min="12808" max="12808" width="4.25" style="526" customWidth="1"/>
    <col min="12809" max="12809" width="4.75" style="526" customWidth="1"/>
    <col min="12810" max="12810" width="9.25" style="526" customWidth="1"/>
    <col min="12811" max="12811" width="4.625" style="526" customWidth="1"/>
    <col min="12812" max="12812" width="5.125" style="526" customWidth="1"/>
    <col min="12813" max="12813" width="5.625" style="526" customWidth="1"/>
    <col min="12814" max="12814" width="4.125" style="526" customWidth="1"/>
    <col min="12815" max="12816" width="8.625" style="526" customWidth="1"/>
    <col min="12817" max="12818" width="7.375" style="526" customWidth="1"/>
    <col min="12819" max="13056" width="9" style="526"/>
    <col min="13057" max="13060" width="4.75" style="526" customWidth="1"/>
    <col min="13061" max="13061" width="3.875" style="526" customWidth="1"/>
    <col min="13062" max="13063" width="4.75" style="526" customWidth="1"/>
    <col min="13064" max="13064" width="4.25" style="526" customWidth="1"/>
    <col min="13065" max="13065" width="4.75" style="526" customWidth="1"/>
    <col min="13066" max="13066" width="9.25" style="526" customWidth="1"/>
    <col min="13067" max="13067" width="4.625" style="526" customWidth="1"/>
    <col min="13068" max="13068" width="5.125" style="526" customWidth="1"/>
    <col min="13069" max="13069" width="5.625" style="526" customWidth="1"/>
    <col min="13070" max="13070" width="4.125" style="526" customWidth="1"/>
    <col min="13071" max="13072" width="8.625" style="526" customWidth="1"/>
    <col min="13073" max="13074" width="7.375" style="526" customWidth="1"/>
    <col min="13075" max="13312" width="9" style="526"/>
    <col min="13313" max="13316" width="4.75" style="526" customWidth="1"/>
    <col min="13317" max="13317" width="3.875" style="526" customWidth="1"/>
    <col min="13318" max="13319" width="4.75" style="526" customWidth="1"/>
    <col min="13320" max="13320" width="4.25" style="526" customWidth="1"/>
    <col min="13321" max="13321" width="4.75" style="526" customWidth="1"/>
    <col min="13322" max="13322" width="9.25" style="526" customWidth="1"/>
    <col min="13323" max="13323" width="4.625" style="526" customWidth="1"/>
    <col min="13324" max="13324" width="5.125" style="526" customWidth="1"/>
    <col min="13325" max="13325" width="5.625" style="526" customWidth="1"/>
    <col min="13326" max="13326" width="4.125" style="526" customWidth="1"/>
    <col min="13327" max="13328" width="8.625" style="526" customWidth="1"/>
    <col min="13329" max="13330" width="7.375" style="526" customWidth="1"/>
    <col min="13331" max="13568" width="9" style="526"/>
    <col min="13569" max="13572" width="4.75" style="526" customWidth="1"/>
    <col min="13573" max="13573" width="3.875" style="526" customWidth="1"/>
    <col min="13574" max="13575" width="4.75" style="526" customWidth="1"/>
    <col min="13576" max="13576" width="4.25" style="526" customWidth="1"/>
    <col min="13577" max="13577" width="4.75" style="526" customWidth="1"/>
    <col min="13578" max="13578" width="9.25" style="526" customWidth="1"/>
    <col min="13579" max="13579" width="4.625" style="526" customWidth="1"/>
    <col min="13580" max="13580" width="5.125" style="526" customWidth="1"/>
    <col min="13581" max="13581" width="5.625" style="526" customWidth="1"/>
    <col min="13582" max="13582" width="4.125" style="526" customWidth="1"/>
    <col min="13583" max="13584" width="8.625" style="526" customWidth="1"/>
    <col min="13585" max="13586" width="7.375" style="526" customWidth="1"/>
    <col min="13587" max="13824" width="9" style="526"/>
    <col min="13825" max="13828" width="4.75" style="526" customWidth="1"/>
    <col min="13829" max="13829" width="3.875" style="526" customWidth="1"/>
    <col min="13830" max="13831" width="4.75" style="526" customWidth="1"/>
    <col min="13832" max="13832" width="4.25" style="526" customWidth="1"/>
    <col min="13833" max="13833" width="4.75" style="526" customWidth="1"/>
    <col min="13834" max="13834" width="9.25" style="526" customWidth="1"/>
    <col min="13835" max="13835" width="4.625" style="526" customWidth="1"/>
    <col min="13836" max="13836" width="5.125" style="526" customWidth="1"/>
    <col min="13837" max="13837" width="5.625" style="526" customWidth="1"/>
    <col min="13838" max="13838" width="4.125" style="526" customWidth="1"/>
    <col min="13839" max="13840" width="8.625" style="526" customWidth="1"/>
    <col min="13841" max="13842" width="7.375" style="526" customWidth="1"/>
    <col min="13843" max="14080" width="9" style="526"/>
    <col min="14081" max="14084" width="4.75" style="526" customWidth="1"/>
    <col min="14085" max="14085" width="3.875" style="526" customWidth="1"/>
    <col min="14086" max="14087" width="4.75" style="526" customWidth="1"/>
    <col min="14088" max="14088" width="4.25" style="526" customWidth="1"/>
    <col min="14089" max="14089" width="4.75" style="526" customWidth="1"/>
    <col min="14090" max="14090" width="9.25" style="526" customWidth="1"/>
    <col min="14091" max="14091" width="4.625" style="526" customWidth="1"/>
    <col min="14092" max="14092" width="5.125" style="526" customWidth="1"/>
    <col min="14093" max="14093" width="5.625" style="526" customWidth="1"/>
    <col min="14094" max="14094" width="4.125" style="526" customWidth="1"/>
    <col min="14095" max="14096" width="8.625" style="526" customWidth="1"/>
    <col min="14097" max="14098" width="7.375" style="526" customWidth="1"/>
    <col min="14099" max="14336" width="9" style="526"/>
    <col min="14337" max="14340" width="4.75" style="526" customWidth="1"/>
    <col min="14341" max="14341" width="3.875" style="526" customWidth="1"/>
    <col min="14342" max="14343" width="4.75" style="526" customWidth="1"/>
    <col min="14344" max="14344" width="4.25" style="526" customWidth="1"/>
    <col min="14345" max="14345" width="4.75" style="526" customWidth="1"/>
    <col min="14346" max="14346" width="9.25" style="526" customWidth="1"/>
    <col min="14347" max="14347" width="4.625" style="526" customWidth="1"/>
    <col min="14348" max="14348" width="5.125" style="526" customWidth="1"/>
    <col min="14349" max="14349" width="5.625" style="526" customWidth="1"/>
    <col min="14350" max="14350" width="4.125" style="526" customWidth="1"/>
    <col min="14351" max="14352" width="8.625" style="526" customWidth="1"/>
    <col min="14353" max="14354" width="7.375" style="526" customWidth="1"/>
    <col min="14355" max="14592" width="9" style="526"/>
    <col min="14593" max="14596" width="4.75" style="526" customWidth="1"/>
    <col min="14597" max="14597" width="3.875" style="526" customWidth="1"/>
    <col min="14598" max="14599" width="4.75" style="526" customWidth="1"/>
    <col min="14600" max="14600" width="4.25" style="526" customWidth="1"/>
    <col min="14601" max="14601" width="4.75" style="526" customWidth="1"/>
    <col min="14602" max="14602" width="9.25" style="526" customWidth="1"/>
    <col min="14603" max="14603" width="4.625" style="526" customWidth="1"/>
    <col min="14604" max="14604" width="5.125" style="526" customWidth="1"/>
    <col min="14605" max="14605" width="5.625" style="526" customWidth="1"/>
    <col min="14606" max="14606" width="4.125" style="526" customWidth="1"/>
    <col min="14607" max="14608" width="8.625" style="526" customWidth="1"/>
    <col min="14609" max="14610" width="7.375" style="526" customWidth="1"/>
    <col min="14611" max="14848" width="9" style="526"/>
    <col min="14849" max="14852" width="4.75" style="526" customWidth="1"/>
    <col min="14853" max="14853" width="3.875" style="526" customWidth="1"/>
    <col min="14854" max="14855" width="4.75" style="526" customWidth="1"/>
    <col min="14856" max="14856" width="4.25" style="526" customWidth="1"/>
    <col min="14857" max="14857" width="4.75" style="526" customWidth="1"/>
    <col min="14858" max="14858" width="9.25" style="526" customWidth="1"/>
    <col min="14859" max="14859" width="4.625" style="526" customWidth="1"/>
    <col min="14860" max="14860" width="5.125" style="526" customWidth="1"/>
    <col min="14861" max="14861" width="5.625" style="526" customWidth="1"/>
    <col min="14862" max="14862" width="4.125" style="526" customWidth="1"/>
    <col min="14863" max="14864" width="8.625" style="526" customWidth="1"/>
    <col min="14865" max="14866" width="7.375" style="526" customWidth="1"/>
    <col min="14867" max="15104" width="9" style="526"/>
    <col min="15105" max="15108" width="4.75" style="526" customWidth="1"/>
    <col min="15109" max="15109" width="3.875" style="526" customWidth="1"/>
    <col min="15110" max="15111" width="4.75" style="526" customWidth="1"/>
    <col min="15112" max="15112" width="4.25" style="526" customWidth="1"/>
    <col min="15113" max="15113" width="4.75" style="526" customWidth="1"/>
    <col min="15114" max="15114" width="9.25" style="526" customWidth="1"/>
    <col min="15115" max="15115" width="4.625" style="526" customWidth="1"/>
    <col min="15116" max="15116" width="5.125" style="526" customWidth="1"/>
    <col min="15117" max="15117" width="5.625" style="526" customWidth="1"/>
    <col min="15118" max="15118" width="4.125" style="526" customWidth="1"/>
    <col min="15119" max="15120" width="8.625" style="526" customWidth="1"/>
    <col min="15121" max="15122" width="7.375" style="526" customWidth="1"/>
    <col min="15123" max="15360" width="9" style="526"/>
    <col min="15361" max="15364" width="4.75" style="526" customWidth="1"/>
    <col min="15365" max="15365" width="3.875" style="526" customWidth="1"/>
    <col min="15366" max="15367" width="4.75" style="526" customWidth="1"/>
    <col min="15368" max="15368" width="4.25" style="526" customWidth="1"/>
    <col min="15369" max="15369" width="4.75" style="526" customWidth="1"/>
    <col min="15370" max="15370" width="9.25" style="526" customWidth="1"/>
    <col min="15371" max="15371" width="4.625" style="526" customWidth="1"/>
    <col min="15372" max="15372" width="5.125" style="526" customWidth="1"/>
    <col min="15373" max="15373" width="5.625" style="526" customWidth="1"/>
    <col min="15374" max="15374" width="4.125" style="526" customWidth="1"/>
    <col min="15375" max="15376" width="8.625" style="526" customWidth="1"/>
    <col min="15377" max="15378" width="7.375" style="526" customWidth="1"/>
    <col min="15379" max="15616" width="9" style="526"/>
    <col min="15617" max="15620" width="4.75" style="526" customWidth="1"/>
    <col min="15621" max="15621" width="3.875" style="526" customWidth="1"/>
    <col min="15622" max="15623" width="4.75" style="526" customWidth="1"/>
    <col min="15624" max="15624" width="4.25" style="526" customWidth="1"/>
    <col min="15625" max="15625" width="4.75" style="526" customWidth="1"/>
    <col min="15626" max="15626" width="9.25" style="526" customWidth="1"/>
    <col min="15627" max="15627" width="4.625" style="526" customWidth="1"/>
    <col min="15628" max="15628" width="5.125" style="526" customWidth="1"/>
    <col min="15629" max="15629" width="5.625" style="526" customWidth="1"/>
    <col min="15630" max="15630" width="4.125" style="526" customWidth="1"/>
    <col min="15631" max="15632" width="8.625" style="526" customWidth="1"/>
    <col min="15633" max="15634" width="7.375" style="526" customWidth="1"/>
    <col min="15635" max="15872" width="9" style="526"/>
    <col min="15873" max="15876" width="4.75" style="526" customWidth="1"/>
    <col min="15877" max="15877" width="3.875" style="526" customWidth="1"/>
    <col min="15878" max="15879" width="4.75" style="526" customWidth="1"/>
    <col min="15880" max="15880" width="4.25" style="526" customWidth="1"/>
    <col min="15881" max="15881" width="4.75" style="526" customWidth="1"/>
    <col min="15882" max="15882" width="9.25" style="526" customWidth="1"/>
    <col min="15883" max="15883" width="4.625" style="526" customWidth="1"/>
    <col min="15884" max="15884" width="5.125" style="526" customWidth="1"/>
    <col min="15885" max="15885" width="5.625" style="526" customWidth="1"/>
    <col min="15886" max="15886" width="4.125" style="526" customWidth="1"/>
    <col min="15887" max="15888" width="8.625" style="526" customWidth="1"/>
    <col min="15889" max="15890" width="7.375" style="526" customWidth="1"/>
    <col min="15891" max="16128" width="9" style="526"/>
    <col min="16129" max="16132" width="4.75" style="526" customWidth="1"/>
    <col min="16133" max="16133" width="3.875" style="526" customWidth="1"/>
    <col min="16134" max="16135" width="4.75" style="526" customWidth="1"/>
    <col min="16136" max="16136" width="4.25" style="526" customWidth="1"/>
    <col min="16137" max="16137" width="4.75" style="526" customWidth="1"/>
    <col min="16138" max="16138" width="9.25" style="526" customWidth="1"/>
    <col min="16139" max="16139" width="4.625" style="526" customWidth="1"/>
    <col min="16140" max="16140" width="5.125" style="526" customWidth="1"/>
    <col min="16141" max="16141" width="5.625" style="526" customWidth="1"/>
    <col min="16142" max="16142" width="4.125" style="526" customWidth="1"/>
    <col min="16143" max="16144" width="8.625" style="526" customWidth="1"/>
    <col min="16145" max="16146" width="7.375" style="526" customWidth="1"/>
    <col min="16147" max="16384" width="9" style="526"/>
  </cols>
  <sheetData>
    <row r="1" spans="1:19" ht="17.25">
      <c r="A1" s="886" t="s">
        <v>346</v>
      </c>
      <c r="B1" s="887"/>
      <c r="C1" s="887"/>
      <c r="D1" s="887"/>
      <c r="E1" s="887"/>
      <c r="F1" s="887"/>
      <c r="G1" s="887"/>
      <c r="H1" s="887"/>
      <c r="I1" s="887"/>
      <c r="J1" s="887"/>
      <c r="K1" s="887"/>
      <c r="L1" s="887"/>
      <c r="M1" s="887"/>
      <c r="N1" s="887"/>
      <c r="O1" s="887"/>
      <c r="P1" s="887"/>
      <c r="Q1" s="887"/>
      <c r="R1" s="888"/>
      <c r="S1" s="525"/>
    </row>
    <row r="2" spans="1:19">
      <c r="A2" s="889" t="s">
        <v>398</v>
      </c>
      <c r="B2" s="890"/>
      <c r="C2" s="890"/>
      <c r="D2" s="890"/>
      <c r="E2" s="890"/>
      <c r="F2" s="890"/>
      <c r="G2" s="890"/>
      <c r="H2" s="890"/>
      <c r="I2" s="890"/>
      <c r="J2" s="890"/>
      <c r="K2" s="890"/>
      <c r="L2" s="890"/>
      <c r="M2" s="890"/>
      <c r="N2" s="890"/>
      <c r="O2" s="890"/>
      <c r="P2" s="890"/>
      <c r="Q2" s="890"/>
      <c r="R2" s="891"/>
      <c r="S2" s="525"/>
    </row>
    <row r="3" spans="1:19">
      <c r="A3" s="963"/>
      <c r="B3" s="964"/>
      <c r="C3" s="964"/>
      <c r="D3" s="964"/>
      <c r="E3" s="964"/>
      <c r="F3" s="964"/>
      <c r="G3" s="964"/>
      <c r="H3" s="964"/>
      <c r="I3" s="964"/>
      <c r="J3" s="964"/>
      <c r="K3" s="964"/>
      <c r="L3" s="964"/>
      <c r="M3" s="964"/>
      <c r="N3" s="964"/>
      <c r="O3" s="964"/>
      <c r="P3" s="964"/>
      <c r="Q3" s="964"/>
      <c r="R3" s="965"/>
      <c r="S3" s="525"/>
    </row>
    <row r="4" spans="1:19">
      <c r="A4" s="892" t="s">
        <v>402</v>
      </c>
      <c r="B4" s="893"/>
      <c r="C4" s="893"/>
      <c r="D4" s="893"/>
      <c r="E4" s="893"/>
      <c r="F4" s="893"/>
      <c r="G4" s="893"/>
      <c r="H4" s="893"/>
      <c r="I4" s="893"/>
      <c r="J4" s="893"/>
      <c r="K4" s="893"/>
      <c r="L4" s="893"/>
      <c r="M4" s="893"/>
      <c r="N4" s="893"/>
      <c r="O4" s="893"/>
      <c r="P4" s="893"/>
      <c r="Q4" s="893"/>
      <c r="R4" s="894"/>
      <c r="S4" s="525"/>
    </row>
    <row r="5" spans="1:19">
      <c r="A5" s="895"/>
      <c r="B5" s="896"/>
      <c r="C5" s="896"/>
      <c r="D5" s="896"/>
      <c r="E5" s="896"/>
      <c r="F5" s="896"/>
      <c r="G5" s="896"/>
      <c r="H5" s="896"/>
      <c r="I5" s="896"/>
      <c r="J5" s="896"/>
      <c r="K5" s="896"/>
      <c r="L5" s="896"/>
      <c r="M5" s="896"/>
      <c r="N5" s="896"/>
      <c r="O5" s="896"/>
      <c r="P5" s="896"/>
      <c r="Q5" s="896"/>
      <c r="R5" s="897"/>
      <c r="S5" s="525"/>
    </row>
    <row r="6" spans="1:19">
      <c r="A6" s="892" t="s">
        <v>368</v>
      </c>
      <c r="B6" s="893"/>
      <c r="C6" s="893"/>
      <c r="D6" s="893"/>
      <c r="E6" s="893"/>
      <c r="F6" s="893"/>
      <c r="G6" s="893"/>
      <c r="H6" s="893"/>
      <c r="I6" s="893"/>
      <c r="J6" s="893"/>
      <c r="K6" s="893"/>
      <c r="L6" s="893"/>
      <c r="M6" s="893"/>
      <c r="N6" s="893"/>
      <c r="O6" s="893"/>
      <c r="P6" s="893"/>
      <c r="Q6" s="893"/>
      <c r="R6" s="894"/>
      <c r="S6" s="525"/>
    </row>
    <row r="7" spans="1:19" ht="20.100000000000001" customHeight="1">
      <c r="A7" s="867"/>
      <c r="B7" s="868"/>
      <c r="C7" s="527" t="s">
        <v>348</v>
      </c>
      <c r="D7" s="957" t="s">
        <v>403</v>
      </c>
      <c r="E7" s="869"/>
      <c r="F7" s="869"/>
      <c r="G7" s="869"/>
      <c r="H7" s="869"/>
      <c r="I7" s="869"/>
      <c r="J7" s="869"/>
      <c r="K7" s="869"/>
      <c r="L7" s="869"/>
      <c r="M7" s="869"/>
      <c r="N7" s="869"/>
      <c r="O7" s="869"/>
      <c r="P7" s="869"/>
      <c r="Q7" s="870"/>
      <c r="R7" s="528"/>
      <c r="S7" s="529"/>
    </row>
    <row r="8" spans="1:19" ht="15" customHeight="1">
      <c r="A8" s="867"/>
      <c r="B8" s="868"/>
      <c r="C8" s="871" t="s">
        <v>349</v>
      </c>
      <c r="D8" s="873" t="s">
        <v>350</v>
      </c>
      <c r="E8" s="874"/>
      <c r="F8" s="874"/>
      <c r="G8" s="875"/>
      <c r="H8" s="879" t="s">
        <v>351</v>
      </c>
      <c r="I8" s="880"/>
      <c r="J8" s="958" t="s">
        <v>404</v>
      </c>
      <c r="K8" s="959"/>
      <c r="L8" s="959"/>
      <c r="M8" s="959"/>
      <c r="N8" s="959"/>
      <c r="O8" s="959"/>
      <c r="P8" s="959"/>
      <c r="Q8" s="883" t="s">
        <v>352</v>
      </c>
      <c r="R8" s="898"/>
      <c r="S8" s="899"/>
    </row>
    <row r="9" spans="1:19" ht="15" customHeight="1">
      <c r="A9" s="867"/>
      <c r="B9" s="868"/>
      <c r="C9" s="872"/>
      <c r="D9" s="876"/>
      <c r="E9" s="877"/>
      <c r="F9" s="877"/>
      <c r="G9" s="878"/>
      <c r="H9" s="872"/>
      <c r="I9" s="881"/>
      <c r="J9" s="960"/>
      <c r="K9" s="961"/>
      <c r="L9" s="961"/>
      <c r="M9" s="961"/>
      <c r="N9" s="961"/>
      <c r="O9" s="961"/>
      <c r="P9" s="961"/>
      <c r="Q9" s="884"/>
      <c r="R9" s="898"/>
      <c r="S9" s="899"/>
    </row>
    <row r="10" spans="1:19">
      <c r="A10" s="900"/>
      <c r="B10" s="901"/>
      <c r="C10" s="901"/>
      <c r="D10" s="901"/>
      <c r="E10" s="901"/>
      <c r="F10" s="901"/>
      <c r="G10" s="901"/>
      <c r="H10" s="901"/>
      <c r="I10" s="901"/>
      <c r="J10" s="901"/>
      <c r="K10" s="901"/>
      <c r="L10" s="901"/>
      <c r="M10" s="901"/>
      <c r="N10" s="901"/>
      <c r="O10" s="901"/>
      <c r="P10" s="901"/>
      <c r="Q10" s="901"/>
      <c r="R10" s="902"/>
      <c r="S10" s="529"/>
    </row>
    <row r="11" spans="1:19" ht="32.25" customHeight="1" thickBot="1">
      <c r="A11" s="530" t="s">
        <v>353</v>
      </c>
      <c r="B11" s="953" t="s">
        <v>391</v>
      </c>
      <c r="C11" s="854"/>
      <c r="D11" s="854"/>
      <c r="E11" s="854"/>
      <c r="F11" s="854"/>
      <c r="G11" s="854"/>
      <c r="H11" s="854"/>
      <c r="I11" s="854"/>
      <c r="J11" s="854"/>
      <c r="K11" s="854"/>
      <c r="L11" s="854"/>
      <c r="M11" s="854"/>
      <c r="N11" s="854"/>
      <c r="O11" s="854"/>
      <c r="P11" s="854"/>
      <c r="Q11" s="854"/>
      <c r="R11" s="855"/>
      <c r="S11" s="529"/>
    </row>
    <row r="12" spans="1:19" ht="14.25" customHeight="1" thickTop="1" thickBot="1">
      <c r="A12" s="856" t="s">
        <v>354</v>
      </c>
      <c r="B12" s="859" t="s">
        <v>355</v>
      </c>
      <c r="C12" s="859"/>
      <c r="D12" s="860"/>
      <c r="E12" s="863"/>
      <c r="F12" s="542" t="s">
        <v>356</v>
      </c>
      <c r="G12" s="954" t="s">
        <v>369</v>
      </c>
      <c r="H12" s="955"/>
      <c r="I12" s="955"/>
      <c r="J12" s="956"/>
      <c r="K12" s="954" t="s">
        <v>370</v>
      </c>
      <c r="L12" s="955"/>
      <c r="M12" s="955"/>
      <c r="N12" s="956"/>
      <c r="O12" s="954" t="s">
        <v>371</v>
      </c>
      <c r="P12" s="956"/>
      <c r="Q12" s="954" t="s">
        <v>372</v>
      </c>
      <c r="R12" s="962"/>
      <c r="S12" s="529"/>
    </row>
    <row r="13" spans="1:19">
      <c r="A13" s="857"/>
      <c r="B13" s="861"/>
      <c r="C13" s="861"/>
      <c r="D13" s="862"/>
      <c r="E13" s="863"/>
      <c r="F13" s="926" t="s">
        <v>373</v>
      </c>
      <c r="G13" s="929" t="s">
        <v>361</v>
      </c>
      <c r="H13" s="930"/>
      <c r="I13" s="935"/>
      <c r="J13" s="936"/>
      <c r="K13" s="929" t="s">
        <v>361</v>
      </c>
      <c r="L13" s="935"/>
      <c r="M13" s="935"/>
      <c r="N13" s="936"/>
      <c r="O13" s="939"/>
      <c r="P13" s="936"/>
      <c r="Q13" s="939"/>
      <c r="R13" s="904"/>
      <c r="S13" s="529"/>
    </row>
    <row r="14" spans="1:19">
      <c r="A14" s="857"/>
      <c r="B14" s="833"/>
      <c r="C14" s="833"/>
      <c r="D14" s="833"/>
      <c r="E14" s="863"/>
      <c r="F14" s="927"/>
      <c r="G14" s="931"/>
      <c r="H14" s="932"/>
      <c r="I14" s="937"/>
      <c r="J14" s="938"/>
      <c r="K14" s="931"/>
      <c r="L14" s="937"/>
      <c r="M14" s="937"/>
      <c r="N14" s="938"/>
      <c r="O14" s="940"/>
      <c r="P14" s="938"/>
      <c r="Q14" s="940"/>
      <c r="R14" s="941"/>
      <c r="S14" s="529"/>
    </row>
    <row r="15" spans="1:19" ht="13.5" customHeight="1" thickBot="1">
      <c r="A15" s="857"/>
      <c r="B15" s="944" t="s">
        <v>374</v>
      </c>
      <c r="C15" s="821"/>
      <c r="D15" s="834"/>
      <c r="E15" s="863"/>
      <c r="F15" s="928"/>
      <c r="G15" s="933"/>
      <c r="H15" s="934"/>
      <c r="I15" s="910" t="s">
        <v>375</v>
      </c>
      <c r="J15" s="911"/>
      <c r="K15" s="933"/>
      <c r="L15" s="912" t="s">
        <v>363</v>
      </c>
      <c r="M15" s="912"/>
      <c r="N15" s="913"/>
      <c r="O15" s="914" t="s">
        <v>43</v>
      </c>
      <c r="P15" s="915"/>
      <c r="Q15" s="942"/>
      <c r="R15" s="943"/>
      <c r="S15" s="532"/>
    </row>
    <row r="16" spans="1:19" ht="14.25" thickBot="1">
      <c r="A16" s="857"/>
      <c r="B16" s="781"/>
      <c r="C16" s="781"/>
      <c r="D16" s="835"/>
      <c r="E16" s="863"/>
      <c r="F16" s="543"/>
      <c r="G16" s="924"/>
      <c r="H16" s="945"/>
      <c r="I16" s="945"/>
      <c r="J16" s="946"/>
      <c r="K16" s="924"/>
      <c r="L16" s="945"/>
      <c r="M16" s="945"/>
      <c r="N16" s="946"/>
      <c r="O16" s="924"/>
      <c r="P16" s="946"/>
      <c r="Q16" s="924"/>
      <c r="R16" s="925"/>
      <c r="S16" s="529"/>
    </row>
    <row r="17" spans="1:19" ht="13.5" customHeight="1">
      <c r="A17" s="857"/>
      <c r="B17" s="836"/>
      <c r="C17" s="836"/>
      <c r="D17" s="837"/>
      <c r="E17" s="863"/>
      <c r="F17" s="926" t="s">
        <v>361</v>
      </c>
      <c r="G17" s="929" t="s">
        <v>361</v>
      </c>
      <c r="H17" s="930"/>
      <c r="I17" s="930" t="s">
        <v>376</v>
      </c>
      <c r="J17" s="951"/>
      <c r="K17" s="929" t="s">
        <v>361</v>
      </c>
      <c r="L17" s="935" t="s">
        <v>377</v>
      </c>
      <c r="M17" s="935"/>
      <c r="N17" s="936"/>
      <c r="O17" s="929">
        <v>210</v>
      </c>
      <c r="P17" s="951"/>
      <c r="Q17" s="939"/>
      <c r="R17" s="904"/>
      <c r="S17" s="529"/>
    </row>
    <row r="18" spans="1:19">
      <c r="A18" s="857"/>
      <c r="B18" s="833"/>
      <c r="C18" s="833"/>
      <c r="D18" s="833"/>
      <c r="E18" s="863"/>
      <c r="F18" s="927"/>
      <c r="G18" s="931"/>
      <c r="H18" s="932"/>
      <c r="I18" s="932"/>
      <c r="J18" s="952"/>
      <c r="K18" s="931"/>
      <c r="L18" s="937"/>
      <c r="M18" s="937"/>
      <c r="N18" s="938"/>
      <c r="O18" s="931"/>
      <c r="P18" s="952"/>
      <c r="Q18" s="940"/>
      <c r="R18" s="941"/>
      <c r="S18" s="529"/>
    </row>
    <row r="19" spans="1:19" ht="13.5" customHeight="1" thickBot="1">
      <c r="A19" s="857"/>
      <c r="B19" s="944" t="s">
        <v>378</v>
      </c>
      <c r="C19" s="821"/>
      <c r="D19" s="834"/>
      <c r="E19" s="863"/>
      <c r="F19" s="928"/>
      <c r="G19" s="933"/>
      <c r="H19" s="934"/>
      <c r="I19" s="910" t="s">
        <v>379</v>
      </c>
      <c r="J19" s="911"/>
      <c r="K19" s="933"/>
      <c r="L19" s="912" t="s">
        <v>380</v>
      </c>
      <c r="M19" s="912"/>
      <c r="N19" s="913"/>
      <c r="O19" s="914" t="s">
        <v>43</v>
      </c>
      <c r="P19" s="915"/>
      <c r="Q19" s="942"/>
      <c r="R19" s="943"/>
      <c r="S19" s="529"/>
    </row>
    <row r="20" spans="1:19" ht="14.25" thickBot="1">
      <c r="A20" s="857"/>
      <c r="B20" s="781"/>
      <c r="C20" s="781"/>
      <c r="D20" s="835"/>
      <c r="E20" s="863"/>
      <c r="F20" s="543"/>
      <c r="G20" s="924"/>
      <c r="H20" s="945"/>
      <c r="I20" s="945"/>
      <c r="J20" s="946"/>
      <c r="K20" s="924"/>
      <c r="L20" s="945"/>
      <c r="M20" s="945"/>
      <c r="N20" s="946"/>
      <c r="O20" s="924"/>
      <c r="P20" s="946"/>
      <c r="Q20" s="924"/>
      <c r="R20" s="925"/>
      <c r="S20" s="529"/>
    </row>
    <row r="21" spans="1:19" ht="13.5" customHeight="1">
      <c r="A21" s="857"/>
      <c r="B21" s="836"/>
      <c r="C21" s="836"/>
      <c r="D21" s="837"/>
      <c r="E21" s="863"/>
      <c r="F21" s="926" t="s">
        <v>361</v>
      </c>
      <c r="G21" s="929" t="s">
        <v>361</v>
      </c>
      <c r="H21" s="930"/>
      <c r="I21" s="930" t="s">
        <v>376</v>
      </c>
      <c r="J21" s="951"/>
      <c r="K21" s="929" t="s">
        <v>361</v>
      </c>
      <c r="L21" s="935" t="s">
        <v>381</v>
      </c>
      <c r="M21" s="935"/>
      <c r="N21" s="936"/>
      <c r="O21" s="939"/>
      <c r="P21" s="936"/>
      <c r="Q21" s="939"/>
      <c r="R21" s="904"/>
      <c r="S21" s="529"/>
    </row>
    <row r="22" spans="1:19">
      <c r="A22" s="857"/>
      <c r="B22" s="833"/>
      <c r="C22" s="833"/>
      <c r="D22" s="833"/>
      <c r="E22" s="863"/>
      <c r="F22" s="927"/>
      <c r="G22" s="931"/>
      <c r="H22" s="932"/>
      <c r="I22" s="932"/>
      <c r="J22" s="952"/>
      <c r="K22" s="931"/>
      <c r="L22" s="937"/>
      <c r="M22" s="937"/>
      <c r="N22" s="938"/>
      <c r="O22" s="940"/>
      <c r="P22" s="938"/>
      <c r="Q22" s="940"/>
      <c r="R22" s="941"/>
      <c r="S22" s="529"/>
    </row>
    <row r="23" spans="1:19" ht="13.5" customHeight="1" thickBot="1">
      <c r="A23" s="857"/>
      <c r="B23" s="944" t="s">
        <v>382</v>
      </c>
      <c r="C23" s="821"/>
      <c r="D23" s="834"/>
      <c r="E23" s="863"/>
      <c r="F23" s="928"/>
      <c r="G23" s="933"/>
      <c r="H23" s="934"/>
      <c r="I23" s="910" t="s">
        <v>383</v>
      </c>
      <c r="J23" s="911"/>
      <c r="K23" s="933"/>
      <c r="L23" s="912" t="s">
        <v>380</v>
      </c>
      <c r="M23" s="912"/>
      <c r="N23" s="913"/>
      <c r="O23" s="914" t="s">
        <v>43</v>
      </c>
      <c r="P23" s="915"/>
      <c r="Q23" s="942"/>
      <c r="R23" s="943"/>
      <c r="S23" s="529"/>
    </row>
    <row r="24" spans="1:19" ht="14.25" thickBot="1">
      <c r="A24" s="857"/>
      <c r="B24" s="781"/>
      <c r="C24" s="781"/>
      <c r="D24" s="835"/>
      <c r="E24" s="863"/>
      <c r="F24" s="543"/>
      <c r="G24" s="924"/>
      <c r="H24" s="945"/>
      <c r="I24" s="945"/>
      <c r="J24" s="946"/>
      <c r="K24" s="924"/>
      <c r="L24" s="945"/>
      <c r="M24" s="945"/>
      <c r="N24" s="946"/>
      <c r="O24" s="924"/>
      <c r="P24" s="946"/>
      <c r="Q24" s="924"/>
      <c r="R24" s="925"/>
      <c r="S24" s="529"/>
    </row>
    <row r="25" spans="1:19">
      <c r="A25" s="857"/>
      <c r="B25" s="836"/>
      <c r="C25" s="836"/>
      <c r="D25" s="837"/>
      <c r="E25" s="863"/>
      <c r="F25" s="926" t="s">
        <v>361</v>
      </c>
      <c r="G25" s="929" t="s">
        <v>361</v>
      </c>
      <c r="H25" s="930"/>
      <c r="I25" s="947" t="s">
        <v>376</v>
      </c>
      <c r="J25" s="948"/>
      <c r="K25" s="929" t="s">
        <v>361</v>
      </c>
      <c r="L25" s="930" t="s">
        <v>384</v>
      </c>
      <c r="M25" s="930"/>
      <c r="N25" s="951"/>
      <c r="O25" s="929">
        <v>390</v>
      </c>
      <c r="P25" s="951"/>
      <c r="Q25" s="939"/>
      <c r="R25" s="904"/>
      <c r="S25" s="529"/>
    </row>
    <row r="26" spans="1:19">
      <c r="A26" s="857"/>
      <c r="B26" s="833"/>
      <c r="C26" s="833"/>
      <c r="D26" s="833"/>
      <c r="E26" s="863"/>
      <c r="F26" s="927"/>
      <c r="G26" s="931"/>
      <c r="H26" s="932"/>
      <c r="I26" s="949"/>
      <c r="J26" s="950"/>
      <c r="K26" s="931"/>
      <c r="L26" s="932"/>
      <c r="M26" s="932"/>
      <c r="N26" s="952"/>
      <c r="O26" s="931"/>
      <c r="P26" s="952"/>
      <c r="Q26" s="940"/>
      <c r="R26" s="941"/>
      <c r="S26" s="529"/>
    </row>
    <row r="27" spans="1:19" ht="13.5" customHeight="1" thickBot="1">
      <c r="A27" s="857"/>
      <c r="B27" s="944" t="s">
        <v>385</v>
      </c>
      <c r="C27" s="821"/>
      <c r="D27" s="834"/>
      <c r="E27" s="863"/>
      <c r="F27" s="928"/>
      <c r="G27" s="933"/>
      <c r="H27" s="934"/>
      <c r="I27" s="910" t="s">
        <v>386</v>
      </c>
      <c r="J27" s="911"/>
      <c r="K27" s="933"/>
      <c r="L27" s="912" t="s">
        <v>380</v>
      </c>
      <c r="M27" s="912"/>
      <c r="N27" s="913"/>
      <c r="O27" s="914" t="s">
        <v>43</v>
      </c>
      <c r="P27" s="915"/>
      <c r="Q27" s="942"/>
      <c r="R27" s="943"/>
      <c r="S27" s="529"/>
    </row>
    <row r="28" spans="1:19" ht="14.25" thickBot="1">
      <c r="A28" s="857"/>
      <c r="B28" s="781"/>
      <c r="C28" s="781"/>
      <c r="D28" s="835"/>
      <c r="E28" s="863"/>
      <c r="F28" s="543"/>
      <c r="G28" s="924"/>
      <c r="H28" s="945"/>
      <c r="I28" s="945"/>
      <c r="J28" s="946"/>
      <c r="K28" s="924"/>
      <c r="L28" s="945"/>
      <c r="M28" s="945"/>
      <c r="N28" s="946"/>
      <c r="O28" s="924"/>
      <c r="P28" s="946"/>
      <c r="Q28" s="924"/>
      <c r="R28" s="925"/>
      <c r="S28" s="529"/>
    </row>
    <row r="29" spans="1:19" ht="13.5" customHeight="1">
      <c r="A29" s="857"/>
      <c r="B29" s="836"/>
      <c r="C29" s="836"/>
      <c r="D29" s="837"/>
      <c r="E29" s="863"/>
      <c r="F29" s="926" t="s">
        <v>373</v>
      </c>
      <c r="G29" s="929" t="s">
        <v>361</v>
      </c>
      <c r="H29" s="930"/>
      <c r="I29" s="935"/>
      <c r="J29" s="936"/>
      <c r="K29" s="929" t="s">
        <v>361</v>
      </c>
      <c r="L29" s="935"/>
      <c r="M29" s="935"/>
      <c r="N29" s="936"/>
      <c r="O29" s="939"/>
      <c r="P29" s="936"/>
      <c r="Q29" s="939"/>
      <c r="R29" s="904"/>
      <c r="S29" s="529"/>
    </row>
    <row r="30" spans="1:19">
      <c r="A30" s="857"/>
      <c r="B30" s="796"/>
      <c r="C30" s="796"/>
      <c r="D30" s="796"/>
      <c r="E30" s="863"/>
      <c r="F30" s="927"/>
      <c r="G30" s="931"/>
      <c r="H30" s="932"/>
      <c r="I30" s="937"/>
      <c r="J30" s="938"/>
      <c r="K30" s="931"/>
      <c r="L30" s="937"/>
      <c r="M30" s="937"/>
      <c r="N30" s="938"/>
      <c r="O30" s="940"/>
      <c r="P30" s="938"/>
      <c r="Q30" s="940"/>
      <c r="R30" s="941"/>
      <c r="S30" s="529"/>
    </row>
    <row r="31" spans="1:19" ht="13.5" customHeight="1" thickBot="1">
      <c r="A31" s="857"/>
      <c r="B31" s="909" t="s">
        <v>387</v>
      </c>
      <c r="C31" s="797"/>
      <c r="D31" s="798"/>
      <c r="E31" s="863"/>
      <c r="F31" s="928"/>
      <c r="G31" s="933"/>
      <c r="H31" s="934"/>
      <c r="I31" s="910" t="s">
        <v>388</v>
      </c>
      <c r="J31" s="911"/>
      <c r="K31" s="933"/>
      <c r="L31" s="912" t="s">
        <v>363</v>
      </c>
      <c r="M31" s="912"/>
      <c r="N31" s="913"/>
      <c r="O31" s="914" t="s">
        <v>43</v>
      </c>
      <c r="P31" s="915"/>
      <c r="Q31" s="942"/>
      <c r="R31" s="943"/>
      <c r="S31" s="529"/>
    </row>
    <row r="32" spans="1:19" ht="13.5" customHeight="1">
      <c r="A32" s="857"/>
      <c r="B32" s="799"/>
      <c r="C32" s="799"/>
      <c r="D32" s="800"/>
      <c r="E32" s="863"/>
      <c r="F32" s="916" t="s">
        <v>364</v>
      </c>
      <c r="G32" s="917"/>
      <c r="H32" s="917"/>
      <c r="I32" s="917"/>
      <c r="J32" s="917"/>
      <c r="K32" s="917"/>
      <c r="L32" s="917"/>
      <c r="M32" s="917"/>
      <c r="N32" s="918"/>
      <c r="O32" s="922" t="s">
        <v>389</v>
      </c>
      <c r="P32" s="923"/>
      <c r="Q32" s="903"/>
      <c r="R32" s="904"/>
      <c r="S32" s="529"/>
    </row>
    <row r="33" spans="1:20" ht="14.25" thickBot="1">
      <c r="A33" s="858"/>
      <c r="B33" s="799"/>
      <c r="C33" s="799"/>
      <c r="D33" s="800"/>
      <c r="E33" s="863"/>
      <c r="F33" s="919"/>
      <c r="G33" s="920"/>
      <c r="H33" s="920"/>
      <c r="I33" s="920"/>
      <c r="J33" s="920"/>
      <c r="K33" s="920"/>
      <c r="L33" s="920"/>
      <c r="M33" s="920"/>
      <c r="N33" s="921"/>
      <c r="O33" s="907">
        <v>600</v>
      </c>
      <c r="P33" s="908"/>
      <c r="Q33" s="905"/>
      <c r="R33" s="906"/>
      <c r="S33" s="529"/>
    </row>
    <row r="34" spans="1:20" ht="18.75" customHeight="1" thickTop="1">
      <c r="A34" s="783" t="s">
        <v>365</v>
      </c>
      <c r="B34" s="784"/>
      <c r="C34" s="785"/>
      <c r="D34" s="785"/>
      <c r="E34" s="785"/>
      <c r="F34" s="785"/>
      <c r="G34" s="785"/>
      <c r="H34" s="785"/>
      <c r="I34" s="785"/>
      <c r="J34" s="785"/>
      <c r="K34" s="785"/>
      <c r="L34" s="785"/>
      <c r="M34" s="785"/>
      <c r="N34" s="785"/>
      <c r="O34" s="785"/>
      <c r="P34" s="785"/>
      <c r="Q34" s="785"/>
      <c r="R34" s="786"/>
      <c r="S34" s="529"/>
    </row>
    <row r="35" spans="1:20" ht="208.5" customHeight="1" thickBot="1">
      <c r="A35" s="783"/>
      <c r="B35" s="787" t="s">
        <v>366</v>
      </c>
      <c r="C35" s="788"/>
      <c r="D35" s="788"/>
      <c r="E35" s="788"/>
      <c r="F35" s="788"/>
      <c r="G35" s="788"/>
      <c r="H35" s="788"/>
      <c r="I35" s="788"/>
      <c r="J35" s="788"/>
      <c r="K35" s="788"/>
      <c r="L35" s="788"/>
      <c r="M35" s="788"/>
      <c r="N35" s="788"/>
      <c r="O35" s="788"/>
      <c r="P35" s="788"/>
      <c r="Q35" s="788"/>
      <c r="R35" s="789"/>
      <c r="S35" s="529"/>
    </row>
    <row r="36" spans="1:20" ht="126" customHeight="1" thickTop="1" thickBot="1">
      <c r="A36" s="790" t="s">
        <v>390</v>
      </c>
      <c r="B36" s="791"/>
      <c r="C36" s="791"/>
      <c r="D36" s="791"/>
      <c r="E36" s="791"/>
      <c r="F36" s="791"/>
      <c r="G36" s="791"/>
      <c r="H36" s="791"/>
      <c r="I36" s="791"/>
      <c r="J36" s="791"/>
      <c r="K36" s="791"/>
      <c r="L36" s="791"/>
      <c r="M36" s="791"/>
      <c r="N36" s="791"/>
      <c r="O36" s="791"/>
      <c r="P36" s="791"/>
      <c r="Q36" s="791"/>
      <c r="R36" s="792"/>
      <c r="S36" s="529"/>
    </row>
    <row r="37" spans="1:20" ht="8.25" customHeight="1">
      <c r="A37" s="535"/>
      <c r="B37" s="535"/>
      <c r="C37" s="535"/>
      <c r="D37" s="535"/>
      <c r="E37" s="535"/>
      <c r="F37" s="535"/>
      <c r="G37" s="535"/>
      <c r="H37" s="535"/>
      <c r="I37" s="535"/>
      <c r="J37" s="535"/>
      <c r="K37" s="535"/>
      <c r="L37" s="535"/>
      <c r="M37" s="535"/>
      <c r="N37" s="535"/>
      <c r="O37" s="535"/>
      <c r="P37" s="535"/>
      <c r="Q37" s="535"/>
      <c r="R37" s="535"/>
      <c r="S37" s="529"/>
    </row>
    <row r="38" spans="1:20">
      <c r="B38" s="536"/>
      <c r="C38" s="529"/>
      <c r="D38" s="529"/>
      <c r="E38" s="529"/>
      <c r="F38" s="529"/>
      <c r="G38" s="529"/>
      <c r="H38" s="529"/>
      <c r="I38" s="529"/>
      <c r="J38" s="529"/>
      <c r="K38" s="536"/>
      <c r="L38" s="529"/>
      <c r="M38" s="536"/>
      <c r="N38" s="529"/>
      <c r="O38" s="529"/>
      <c r="P38" s="529"/>
      <c r="Q38" s="529"/>
      <c r="R38" s="529"/>
      <c r="S38" s="529"/>
      <c r="T38" s="532"/>
    </row>
    <row r="39" spans="1:20" ht="22.5" customHeight="1">
      <c r="K39" s="793"/>
      <c r="L39" s="794"/>
      <c r="M39" s="793"/>
      <c r="N39" s="794"/>
      <c r="O39" s="537"/>
      <c r="P39" s="537"/>
      <c r="Q39" s="795"/>
      <c r="R39" s="795"/>
    </row>
    <row r="40" spans="1:20" ht="45" customHeight="1">
      <c r="K40" s="780"/>
      <c r="L40" s="780"/>
      <c r="M40" s="780"/>
      <c r="N40" s="780"/>
      <c r="O40" s="538"/>
      <c r="P40" s="538"/>
      <c r="Q40" s="539"/>
      <c r="R40" s="539"/>
      <c r="S40" s="540"/>
    </row>
    <row r="41" spans="1:20">
      <c r="A41" s="541"/>
      <c r="P41" s="540"/>
      <c r="Q41" s="540"/>
      <c r="R41" s="540"/>
    </row>
    <row r="42" spans="1:20">
      <c r="A42" s="541"/>
    </row>
    <row r="43" spans="1:20">
      <c r="A43" s="541"/>
    </row>
    <row r="81" spans="1:18">
      <c r="A81" s="540"/>
      <c r="B81" s="540"/>
      <c r="C81" s="540"/>
      <c r="D81" s="540"/>
      <c r="E81" s="540"/>
    </row>
    <row r="82" spans="1:18">
      <c r="A82" s="540"/>
      <c r="B82" s="540"/>
      <c r="C82" s="540"/>
      <c r="D82" s="540"/>
      <c r="E82" s="540"/>
      <c r="F82" s="540"/>
      <c r="G82" s="540"/>
      <c r="H82" s="540"/>
      <c r="I82" s="540"/>
      <c r="J82" s="540"/>
      <c r="K82" s="540"/>
      <c r="L82" s="540"/>
      <c r="M82" s="540"/>
      <c r="N82" s="540"/>
      <c r="O82" s="540"/>
      <c r="P82" s="540"/>
      <c r="Q82" s="540"/>
      <c r="R82" s="540"/>
    </row>
    <row r="83" spans="1:18">
      <c r="A83" s="540"/>
      <c r="B83" s="540"/>
      <c r="C83" s="540"/>
      <c r="D83" s="540"/>
      <c r="E83" s="540"/>
      <c r="F83" s="540"/>
      <c r="G83" s="540"/>
      <c r="H83" s="540"/>
      <c r="I83" s="540"/>
      <c r="J83" s="540"/>
      <c r="K83" s="540"/>
      <c r="L83" s="540"/>
      <c r="M83" s="540"/>
      <c r="N83" s="540"/>
      <c r="O83" s="540"/>
      <c r="P83" s="540"/>
      <c r="Q83" s="540"/>
      <c r="R83" s="540"/>
    </row>
    <row r="84" spans="1:18">
      <c r="A84" s="540"/>
      <c r="B84" s="540"/>
      <c r="C84" s="540"/>
      <c r="D84" s="540"/>
      <c r="E84" s="540"/>
      <c r="F84" s="540"/>
      <c r="G84" s="540"/>
      <c r="H84" s="540"/>
      <c r="I84" s="540"/>
      <c r="J84" s="540"/>
      <c r="K84" s="540"/>
      <c r="L84" s="540"/>
      <c r="M84" s="540"/>
      <c r="N84" s="540"/>
      <c r="O84" s="540"/>
      <c r="P84" s="540"/>
      <c r="Q84" s="540"/>
      <c r="R84" s="540"/>
    </row>
    <row r="85" spans="1:18">
      <c r="A85" s="540"/>
      <c r="B85" s="540"/>
      <c r="C85" s="540"/>
      <c r="D85" s="540"/>
      <c r="E85" s="540"/>
      <c r="F85" s="540"/>
      <c r="G85" s="540"/>
      <c r="H85" s="540"/>
      <c r="I85" s="540"/>
      <c r="J85" s="540"/>
      <c r="K85" s="540"/>
      <c r="L85" s="540"/>
      <c r="M85" s="540"/>
      <c r="N85" s="540"/>
      <c r="O85" s="540"/>
      <c r="P85" s="540"/>
      <c r="Q85" s="540"/>
      <c r="R85" s="540"/>
    </row>
    <row r="86" spans="1:18">
      <c r="A86" s="540"/>
      <c r="B86" s="540"/>
      <c r="C86" s="540"/>
      <c r="D86" s="540"/>
      <c r="E86" s="540"/>
      <c r="F86" s="540"/>
      <c r="G86" s="540"/>
      <c r="H86" s="540"/>
      <c r="I86" s="540"/>
      <c r="J86" s="540"/>
      <c r="K86" s="540"/>
      <c r="L86" s="540"/>
      <c r="M86" s="540"/>
      <c r="N86" s="540"/>
      <c r="O86" s="540"/>
      <c r="P86" s="540"/>
      <c r="Q86" s="540"/>
      <c r="R86" s="540"/>
    </row>
    <row r="87" spans="1:18">
      <c r="A87" s="540"/>
      <c r="B87" s="540"/>
      <c r="C87" s="540"/>
      <c r="D87" s="540"/>
      <c r="E87" s="540"/>
      <c r="F87" s="540"/>
      <c r="G87" s="540"/>
      <c r="H87" s="540"/>
      <c r="I87" s="540"/>
      <c r="J87" s="540"/>
      <c r="K87" s="540"/>
      <c r="L87" s="540"/>
      <c r="M87" s="540"/>
      <c r="N87" s="540"/>
      <c r="O87" s="540"/>
      <c r="P87" s="540"/>
      <c r="Q87" s="540"/>
      <c r="R87" s="540"/>
    </row>
    <row r="88" spans="1:18">
      <c r="A88" s="540"/>
      <c r="B88" s="540"/>
      <c r="C88" s="540"/>
      <c r="D88" s="540"/>
      <c r="E88" s="540"/>
      <c r="F88" s="540"/>
      <c r="G88" s="540"/>
      <c r="H88" s="540"/>
      <c r="I88" s="540"/>
      <c r="J88" s="540"/>
      <c r="K88" s="540"/>
      <c r="L88" s="540"/>
      <c r="M88" s="540"/>
      <c r="N88" s="540"/>
      <c r="O88" s="540"/>
      <c r="P88" s="540"/>
      <c r="Q88" s="540"/>
      <c r="R88" s="540"/>
    </row>
    <row r="89" spans="1:18">
      <c r="A89" s="540"/>
      <c r="B89" s="540"/>
      <c r="C89" s="540"/>
      <c r="D89" s="540"/>
      <c r="E89" s="540"/>
      <c r="F89" s="540"/>
      <c r="G89" s="540"/>
      <c r="H89" s="540"/>
      <c r="I89" s="540"/>
      <c r="J89" s="540"/>
      <c r="K89" s="540"/>
      <c r="L89" s="540"/>
      <c r="M89" s="540"/>
      <c r="N89" s="540"/>
      <c r="O89" s="540"/>
      <c r="P89" s="540"/>
      <c r="Q89" s="540"/>
      <c r="R89" s="540"/>
    </row>
    <row r="90" spans="1:18">
      <c r="A90" s="540"/>
      <c r="B90" s="540"/>
      <c r="C90" s="540"/>
      <c r="D90" s="540"/>
      <c r="E90" s="540"/>
      <c r="F90" s="540"/>
      <c r="G90" s="540"/>
      <c r="H90" s="540"/>
      <c r="I90" s="540"/>
      <c r="J90" s="540"/>
      <c r="K90" s="540"/>
      <c r="L90" s="540"/>
      <c r="M90" s="540"/>
      <c r="N90" s="540"/>
      <c r="O90" s="540"/>
      <c r="P90" s="540"/>
      <c r="Q90" s="540"/>
      <c r="R90" s="540"/>
    </row>
    <row r="91" spans="1:18">
      <c r="A91" s="540"/>
      <c r="B91" s="540"/>
      <c r="C91" s="540"/>
      <c r="D91" s="540"/>
      <c r="E91" s="540"/>
      <c r="F91" s="540"/>
      <c r="G91" s="540"/>
      <c r="H91" s="540"/>
      <c r="I91" s="540"/>
      <c r="J91" s="540"/>
      <c r="K91" s="540"/>
      <c r="L91" s="540"/>
      <c r="M91" s="540"/>
      <c r="N91" s="540"/>
      <c r="O91" s="540"/>
      <c r="P91" s="540"/>
      <c r="Q91" s="540"/>
      <c r="R91" s="540"/>
    </row>
    <row r="92" spans="1:18">
      <c r="A92" s="540"/>
      <c r="B92" s="540"/>
      <c r="C92" s="540"/>
      <c r="D92" s="540"/>
      <c r="E92" s="540"/>
      <c r="F92" s="540"/>
      <c r="G92" s="540"/>
      <c r="H92" s="540"/>
      <c r="I92" s="540"/>
      <c r="J92" s="540"/>
      <c r="K92" s="540"/>
      <c r="L92" s="540"/>
      <c r="M92" s="540"/>
      <c r="N92" s="540"/>
      <c r="O92" s="540"/>
      <c r="P92" s="540"/>
      <c r="Q92" s="540"/>
      <c r="R92" s="540"/>
    </row>
    <row r="93" spans="1:18">
      <c r="A93" s="540"/>
      <c r="B93" s="540"/>
      <c r="C93" s="540"/>
      <c r="D93" s="540"/>
      <c r="E93" s="540"/>
      <c r="F93" s="540"/>
      <c r="G93" s="540"/>
      <c r="H93" s="540"/>
      <c r="I93" s="540"/>
      <c r="J93" s="540"/>
      <c r="K93" s="540"/>
      <c r="L93" s="540"/>
      <c r="M93" s="540"/>
      <c r="N93" s="540"/>
      <c r="O93" s="540"/>
      <c r="P93" s="540"/>
      <c r="Q93" s="540"/>
      <c r="R93" s="540"/>
    </row>
    <row r="94" spans="1:18">
      <c r="A94" s="540"/>
      <c r="B94" s="540"/>
      <c r="C94" s="540"/>
      <c r="D94" s="540"/>
      <c r="E94" s="540"/>
      <c r="F94" s="540"/>
      <c r="G94" s="540"/>
      <c r="H94" s="540"/>
      <c r="I94" s="540"/>
      <c r="J94" s="540"/>
      <c r="K94" s="540"/>
      <c r="L94" s="540"/>
      <c r="M94" s="540"/>
      <c r="N94" s="540"/>
      <c r="O94" s="540"/>
      <c r="P94" s="540"/>
      <c r="Q94" s="540"/>
      <c r="R94" s="540"/>
    </row>
    <row r="95" spans="1:18">
      <c r="A95" s="540"/>
      <c r="B95" s="540"/>
      <c r="C95" s="540"/>
      <c r="D95" s="540"/>
      <c r="E95" s="540"/>
      <c r="F95" s="540"/>
      <c r="G95" s="540"/>
      <c r="H95" s="540"/>
      <c r="I95" s="540"/>
      <c r="J95" s="540"/>
      <c r="K95" s="540"/>
      <c r="L95" s="540"/>
      <c r="M95" s="540"/>
      <c r="N95" s="540"/>
      <c r="O95" s="540"/>
      <c r="P95" s="540"/>
      <c r="Q95" s="540"/>
      <c r="R95" s="540"/>
    </row>
    <row r="96" spans="1:18">
      <c r="A96" s="540"/>
      <c r="B96" s="540"/>
      <c r="C96" s="540"/>
      <c r="D96" s="540"/>
      <c r="E96" s="540"/>
      <c r="F96" s="540"/>
      <c r="G96" s="540"/>
      <c r="H96" s="540"/>
      <c r="I96" s="540"/>
      <c r="J96" s="540"/>
      <c r="K96" s="540"/>
      <c r="L96" s="540"/>
      <c r="M96" s="540"/>
      <c r="N96" s="540"/>
      <c r="O96" s="540"/>
      <c r="P96" s="540"/>
      <c r="Q96" s="540"/>
      <c r="R96" s="540"/>
    </row>
    <row r="97" spans="1:18">
      <c r="A97" s="540"/>
      <c r="B97" s="540"/>
      <c r="C97" s="540"/>
      <c r="D97" s="540"/>
      <c r="E97" s="540"/>
      <c r="F97" s="540"/>
      <c r="G97" s="540"/>
      <c r="H97" s="540"/>
      <c r="I97" s="540"/>
      <c r="J97" s="540"/>
      <c r="K97" s="540"/>
      <c r="L97" s="540"/>
      <c r="M97" s="540"/>
      <c r="N97" s="540"/>
      <c r="O97" s="540"/>
      <c r="P97" s="540"/>
      <c r="Q97" s="540"/>
      <c r="R97" s="540"/>
    </row>
    <row r="98" spans="1:18">
      <c r="A98" s="540"/>
      <c r="B98" s="540"/>
      <c r="C98" s="540"/>
      <c r="D98" s="540"/>
      <c r="E98" s="540"/>
      <c r="F98" s="540"/>
      <c r="G98" s="540"/>
      <c r="H98" s="540"/>
      <c r="I98" s="540"/>
      <c r="J98" s="540"/>
      <c r="K98" s="540"/>
      <c r="L98" s="540"/>
      <c r="M98" s="540"/>
      <c r="N98" s="540"/>
      <c r="O98" s="540"/>
      <c r="P98" s="540"/>
      <c r="Q98" s="540"/>
      <c r="R98" s="540"/>
    </row>
    <row r="99" spans="1:18">
      <c r="A99" s="540"/>
      <c r="B99" s="540"/>
      <c r="C99" s="540"/>
      <c r="D99" s="540"/>
      <c r="E99" s="540"/>
      <c r="F99" s="540"/>
      <c r="G99" s="540"/>
      <c r="H99" s="540"/>
      <c r="I99" s="540"/>
      <c r="J99" s="540"/>
      <c r="K99" s="540"/>
      <c r="L99" s="540"/>
      <c r="M99" s="540"/>
      <c r="N99" s="540"/>
      <c r="O99" s="540"/>
      <c r="P99" s="540"/>
      <c r="Q99" s="540"/>
      <c r="R99" s="540"/>
    </row>
    <row r="100" spans="1:18">
      <c r="A100" s="540"/>
      <c r="B100" s="540"/>
      <c r="C100" s="540"/>
      <c r="D100" s="540"/>
      <c r="E100" s="540"/>
      <c r="F100" s="540"/>
      <c r="G100" s="540"/>
      <c r="H100" s="540"/>
      <c r="I100" s="540"/>
      <c r="J100" s="540"/>
      <c r="K100" s="540"/>
      <c r="L100" s="540"/>
      <c r="M100" s="540"/>
      <c r="N100" s="540"/>
      <c r="O100" s="540"/>
      <c r="P100" s="540"/>
      <c r="Q100" s="540"/>
      <c r="R100" s="540"/>
    </row>
  </sheetData>
  <mergeCells count="113">
    <mergeCell ref="A1:R1"/>
    <mergeCell ref="A2:R2"/>
    <mergeCell ref="A3:R3"/>
    <mergeCell ref="A4:R4"/>
    <mergeCell ref="A5:R5"/>
    <mergeCell ref="A6:R6"/>
    <mergeCell ref="R8:R9"/>
    <mergeCell ref="S8:S9"/>
    <mergeCell ref="A10:R10"/>
    <mergeCell ref="B11:R11"/>
    <mergeCell ref="A12:A33"/>
    <mergeCell ref="B12:D13"/>
    <mergeCell ref="E12:E33"/>
    <mergeCell ref="G12:J12"/>
    <mergeCell ref="K12:N12"/>
    <mergeCell ref="O12:P12"/>
    <mergeCell ref="A7:B9"/>
    <mergeCell ref="D7:Q7"/>
    <mergeCell ref="C8:C9"/>
    <mergeCell ref="D8:G9"/>
    <mergeCell ref="H8:I9"/>
    <mergeCell ref="J8:P9"/>
    <mergeCell ref="Q8:Q9"/>
    <mergeCell ref="B14:D14"/>
    <mergeCell ref="B15:D17"/>
    <mergeCell ref="I15:J15"/>
    <mergeCell ref="L15:N15"/>
    <mergeCell ref="O15:P15"/>
    <mergeCell ref="G16:J16"/>
    <mergeCell ref="K16:N16"/>
    <mergeCell ref="O16:P16"/>
    <mergeCell ref="Q12:R12"/>
    <mergeCell ref="F13:F15"/>
    <mergeCell ref="G13:H15"/>
    <mergeCell ref="I13:J14"/>
    <mergeCell ref="K13:K15"/>
    <mergeCell ref="L13:N14"/>
    <mergeCell ref="O13:P14"/>
    <mergeCell ref="Q13:R15"/>
    <mergeCell ref="B18:D18"/>
    <mergeCell ref="B19:D21"/>
    <mergeCell ref="I19:J19"/>
    <mergeCell ref="L19:N19"/>
    <mergeCell ref="O19:P19"/>
    <mergeCell ref="G20:J20"/>
    <mergeCell ref="K20:N20"/>
    <mergeCell ref="O20:P20"/>
    <mergeCell ref="Q16:R16"/>
    <mergeCell ref="F17:F19"/>
    <mergeCell ref="G17:H19"/>
    <mergeCell ref="I17:J18"/>
    <mergeCell ref="K17:K19"/>
    <mergeCell ref="L17:N18"/>
    <mergeCell ref="O17:P18"/>
    <mergeCell ref="Q17:R19"/>
    <mergeCell ref="B22:D22"/>
    <mergeCell ref="B23:D25"/>
    <mergeCell ref="I23:J23"/>
    <mergeCell ref="L23:N23"/>
    <mergeCell ref="O23:P23"/>
    <mergeCell ref="G24:J24"/>
    <mergeCell ref="K24:N24"/>
    <mergeCell ref="O24:P24"/>
    <mergeCell ref="Q20:R20"/>
    <mergeCell ref="F21:F23"/>
    <mergeCell ref="G21:H23"/>
    <mergeCell ref="I21:J22"/>
    <mergeCell ref="K21:K23"/>
    <mergeCell ref="L21:N22"/>
    <mergeCell ref="O21:P22"/>
    <mergeCell ref="Q21:R23"/>
    <mergeCell ref="B26:D26"/>
    <mergeCell ref="B27:D29"/>
    <mergeCell ref="I27:J27"/>
    <mergeCell ref="L27:N27"/>
    <mergeCell ref="O27:P27"/>
    <mergeCell ref="G28:J28"/>
    <mergeCell ref="K28:N28"/>
    <mergeCell ref="O28:P28"/>
    <mergeCell ref="Q24:R24"/>
    <mergeCell ref="F25:F27"/>
    <mergeCell ref="G25:H27"/>
    <mergeCell ref="I25:J26"/>
    <mergeCell ref="K25:K27"/>
    <mergeCell ref="L25:N26"/>
    <mergeCell ref="O25:P26"/>
    <mergeCell ref="Q25:R27"/>
    <mergeCell ref="B30:D30"/>
    <mergeCell ref="B31:D33"/>
    <mergeCell ref="I31:J31"/>
    <mergeCell ref="L31:N31"/>
    <mergeCell ref="O31:P31"/>
    <mergeCell ref="F32:N33"/>
    <mergeCell ref="O32:P32"/>
    <mergeCell ref="Q28:R28"/>
    <mergeCell ref="F29:F31"/>
    <mergeCell ref="G29:H31"/>
    <mergeCell ref="I29:J30"/>
    <mergeCell ref="K29:K31"/>
    <mergeCell ref="L29:N30"/>
    <mergeCell ref="O29:P30"/>
    <mergeCell ref="Q29:R31"/>
    <mergeCell ref="K39:L39"/>
    <mergeCell ref="M39:N39"/>
    <mergeCell ref="Q39:R39"/>
    <mergeCell ref="K40:L40"/>
    <mergeCell ref="M40:N40"/>
    <mergeCell ref="Q32:R33"/>
    <mergeCell ref="O33:P33"/>
    <mergeCell ref="A34:A35"/>
    <mergeCell ref="B34:R34"/>
    <mergeCell ref="B35:R35"/>
    <mergeCell ref="A36:R36"/>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291"/>
  <sheetViews>
    <sheetView tabSelected="1" view="pageBreakPreview" zoomScaleNormal="100" zoomScaleSheetLayoutView="100" workbookViewId="0">
      <selection activeCell="BD47" sqref="BD47"/>
    </sheetView>
  </sheetViews>
  <sheetFormatPr defaultRowHeight="13.5"/>
  <cols>
    <col min="1" max="1" width="2.125" style="426" customWidth="1"/>
    <col min="2" max="2" width="2.375" style="549" customWidth="1"/>
    <col min="3" max="3" width="3.125" style="549" customWidth="1"/>
    <col min="4" max="9" width="2.125" style="549" customWidth="1"/>
    <col min="10" max="10" width="3.75" style="549" customWidth="1"/>
    <col min="11" max="43" width="2.125" style="549" customWidth="1"/>
    <col min="44" max="44" width="4.75" style="549" customWidth="1"/>
    <col min="45" max="94" width="2.125" style="549" customWidth="1"/>
    <col min="95" max="256" width="9" style="549"/>
    <col min="257" max="257" width="2.125" style="549" customWidth="1"/>
    <col min="258" max="258" width="2.375" style="549" customWidth="1"/>
    <col min="259" max="259" width="3.125" style="549" customWidth="1"/>
    <col min="260" max="265" width="2.125" style="549" customWidth="1"/>
    <col min="266" max="266" width="3.75" style="549" customWidth="1"/>
    <col min="267" max="299" width="2.125" style="549" customWidth="1"/>
    <col min="300" max="300" width="4.75" style="549" customWidth="1"/>
    <col min="301" max="350" width="2.125" style="549" customWidth="1"/>
    <col min="351" max="512" width="9" style="549"/>
    <col min="513" max="513" width="2.125" style="549" customWidth="1"/>
    <col min="514" max="514" width="2.375" style="549" customWidth="1"/>
    <col min="515" max="515" width="3.125" style="549" customWidth="1"/>
    <col min="516" max="521" width="2.125" style="549" customWidth="1"/>
    <col min="522" max="522" width="3.75" style="549" customWidth="1"/>
    <col min="523" max="555" width="2.125" style="549" customWidth="1"/>
    <col min="556" max="556" width="4.75" style="549" customWidth="1"/>
    <col min="557" max="606" width="2.125" style="549" customWidth="1"/>
    <col min="607" max="768" width="9" style="549"/>
    <col min="769" max="769" width="2.125" style="549" customWidth="1"/>
    <col min="770" max="770" width="2.375" style="549" customWidth="1"/>
    <col min="771" max="771" width="3.125" style="549" customWidth="1"/>
    <col min="772" max="777" width="2.125" style="549" customWidth="1"/>
    <col min="778" max="778" width="3.75" style="549" customWidth="1"/>
    <col min="779" max="811" width="2.125" style="549" customWidth="1"/>
    <col min="812" max="812" width="4.75" style="549" customWidth="1"/>
    <col min="813" max="862" width="2.125" style="549" customWidth="1"/>
    <col min="863" max="1024" width="9" style="549"/>
    <col min="1025" max="1025" width="2.125" style="549" customWidth="1"/>
    <col min="1026" max="1026" width="2.375" style="549" customWidth="1"/>
    <col min="1027" max="1027" width="3.125" style="549" customWidth="1"/>
    <col min="1028" max="1033" width="2.125" style="549" customWidth="1"/>
    <col min="1034" max="1034" width="3.75" style="549" customWidth="1"/>
    <col min="1035" max="1067" width="2.125" style="549" customWidth="1"/>
    <col min="1068" max="1068" width="4.75" style="549" customWidth="1"/>
    <col min="1069" max="1118" width="2.125" style="549" customWidth="1"/>
    <col min="1119" max="1280" width="9" style="549"/>
    <col min="1281" max="1281" width="2.125" style="549" customWidth="1"/>
    <col min="1282" max="1282" width="2.375" style="549" customWidth="1"/>
    <col min="1283" max="1283" width="3.125" style="549" customWidth="1"/>
    <col min="1284" max="1289" width="2.125" style="549" customWidth="1"/>
    <col min="1290" max="1290" width="3.75" style="549" customWidth="1"/>
    <col min="1291" max="1323" width="2.125" style="549" customWidth="1"/>
    <col min="1324" max="1324" width="4.75" style="549" customWidth="1"/>
    <col min="1325" max="1374" width="2.125" style="549" customWidth="1"/>
    <col min="1375" max="1536" width="9" style="549"/>
    <col min="1537" max="1537" width="2.125" style="549" customWidth="1"/>
    <col min="1538" max="1538" width="2.375" style="549" customWidth="1"/>
    <col min="1539" max="1539" width="3.125" style="549" customWidth="1"/>
    <col min="1540" max="1545" width="2.125" style="549" customWidth="1"/>
    <col min="1546" max="1546" width="3.75" style="549" customWidth="1"/>
    <col min="1547" max="1579" width="2.125" style="549" customWidth="1"/>
    <col min="1580" max="1580" width="4.75" style="549" customWidth="1"/>
    <col min="1581" max="1630" width="2.125" style="549" customWidth="1"/>
    <col min="1631" max="1792" width="9" style="549"/>
    <col min="1793" max="1793" width="2.125" style="549" customWidth="1"/>
    <col min="1794" max="1794" width="2.375" style="549" customWidth="1"/>
    <col min="1795" max="1795" width="3.125" style="549" customWidth="1"/>
    <col min="1796" max="1801" width="2.125" style="549" customWidth="1"/>
    <col min="1802" max="1802" width="3.75" style="549" customWidth="1"/>
    <col min="1803" max="1835" width="2.125" style="549" customWidth="1"/>
    <col min="1836" max="1836" width="4.75" style="549" customWidth="1"/>
    <col min="1837" max="1886" width="2.125" style="549" customWidth="1"/>
    <col min="1887" max="2048" width="9" style="549"/>
    <col min="2049" max="2049" width="2.125" style="549" customWidth="1"/>
    <col min="2050" max="2050" width="2.375" style="549" customWidth="1"/>
    <col min="2051" max="2051" width="3.125" style="549" customWidth="1"/>
    <col min="2052" max="2057" width="2.125" style="549" customWidth="1"/>
    <col min="2058" max="2058" width="3.75" style="549" customWidth="1"/>
    <col min="2059" max="2091" width="2.125" style="549" customWidth="1"/>
    <col min="2092" max="2092" width="4.75" style="549" customWidth="1"/>
    <col min="2093" max="2142" width="2.125" style="549" customWidth="1"/>
    <col min="2143" max="2304" width="9" style="549"/>
    <col min="2305" max="2305" width="2.125" style="549" customWidth="1"/>
    <col min="2306" max="2306" width="2.375" style="549" customWidth="1"/>
    <col min="2307" max="2307" width="3.125" style="549" customWidth="1"/>
    <col min="2308" max="2313" width="2.125" style="549" customWidth="1"/>
    <col min="2314" max="2314" width="3.75" style="549" customWidth="1"/>
    <col min="2315" max="2347" width="2.125" style="549" customWidth="1"/>
    <col min="2348" max="2348" width="4.75" style="549" customWidth="1"/>
    <col min="2349" max="2398" width="2.125" style="549" customWidth="1"/>
    <col min="2399" max="2560" width="9" style="549"/>
    <col min="2561" max="2561" width="2.125" style="549" customWidth="1"/>
    <col min="2562" max="2562" width="2.375" style="549" customWidth="1"/>
    <col min="2563" max="2563" width="3.125" style="549" customWidth="1"/>
    <col min="2564" max="2569" width="2.125" style="549" customWidth="1"/>
    <col min="2570" max="2570" width="3.75" style="549" customWidth="1"/>
    <col min="2571" max="2603" width="2.125" style="549" customWidth="1"/>
    <col min="2604" max="2604" width="4.75" style="549" customWidth="1"/>
    <col min="2605" max="2654" width="2.125" style="549" customWidth="1"/>
    <col min="2655" max="2816" width="9" style="549"/>
    <col min="2817" max="2817" width="2.125" style="549" customWidth="1"/>
    <col min="2818" max="2818" width="2.375" style="549" customWidth="1"/>
    <col min="2819" max="2819" width="3.125" style="549" customWidth="1"/>
    <col min="2820" max="2825" width="2.125" style="549" customWidth="1"/>
    <col min="2826" max="2826" width="3.75" style="549" customWidth="1"/>
    <col min="2827" max="2859" width="2.125" style="549" customWidth="1"/>
    <col min="2860" max="2860" width="4.75" style="549" customWidth="1"/>
    <col min="2861" max="2910" width="2.125" style="549" customWidth="1"/>
    <col min="2911" max="3072" width="9" style="549"/>
    <col min="3073" max="3073" width="2.125" style="549" customWidth="1"/>
    <col min="3074" max="3074" width="2.375" style="549" customWidth="1"/>
    <col min="3075" max="3075" width="3.125" style="549" customWidth="1"/>
    <col min="3076" max="3081" width="2.125" style="549" customWidth="1"/>
    <col min="3082" max="3082" width="3.75" style="549" customWidth="1"/>
    <col min="3083" max="3115" width="2.125" style="549" customWidth="1"/>
    <col min="3116" max="3116" width="4.75" style="549" customWidth="1"/>
    <col min="3117" max="3166" width="2.125" style="549" customWidth="1"/>
    <col min="3167" max="3328" width="9" style="549"/>
    <col min="3329" max="3329" width="2.125" style="549" customWidth="1"/>
    <col min="3330" max="3330" width="2.375" style="549" customWidth="1"/>
    <col min="3331" max="3331" width="3.125" style="549" customWidth="1"/>
    <col min="3332" max="3337" width="2.125" style="549" customWidth="1"/>
    <col min="3338" max="3338" width="3.75" style="549" customWidth="1"/>
    <col min="3339" max="3371" width="2.125" style="549" customWidth="1"/>
    <col min="3372" max="3372" width="4.75" style="549" customWidth="1"/>
    <col min="3373" max="3422" width="2.125" style="549" customWidth="1"/>
    <col min="3423" max="3584" width="9" style="549"/>
    <col min="3585" max="3585" width="2.125" style="549" customWidth="1"/>
    <col min="3586" max="3586" width="2.375" style="549" customWidth="1"/>
    <col min="3587" max="3587" width="3.125" style="549" customWidth="1"/>
    <col min="3588" max="3593" width="2.125" style="549" customWidth="1"/>
    <col min="3594" max="3594" width="3.75" style="549" customWidth="1"/>
    <col min="3595" max="3627" width="2.125" style="549" customWidth="1"/>
    <col min="3628" max="3628" width="4.75" style="549" customWidth="1"/>
    <col min="3629" max="3678" width="2.125" style="549" customWidth="1"/>
    <col min="3679" max="3840" width="9" style="549"/>
    <col min="3841" max="3841" width="2.125" style="549" customWidth="1"/>
    <col min="3842" max="3842" width="2.375" style="549" customWidth="1"/>
    <col min="3843" max="3843" width="3.125" style="549" customWidth="1"/>
    <col min="3844" max="3849" width="2.125" style="549" customWidth="1"/>
    <col min="3850" max="3850" width="3.75" style="549" customWidth="1"/>
    <col min="3851" max="3883" width="2.125" style="549" customWidth="1"/>
    <col min="3884" max="3884" width="4.75" style="549" customWidth="1"/>
    <col min="3885" max="3934" width="2.125" style="549" customWidth="1"/>
    <col min="3935" max="4096" width="9" style="549"/>
    <col min="4097" max="4097" width="2.125" style="549" customWidth="1"/>
    <col min="4098" max="4098" width="2.375" style="549" customWidth="1"/>
    <col min="4099" max="4099" width="3.125" style="549" customWidth="1"/>
    <col min="4100" max="4105" width="2.125" style="549" customWidth="1"/>
    <col min="4106" max="4106" width="3.75" style="549" customWidth="1"/>
    <col min="4107" max="4139" width="2.125" style="549" customWidth="1"/>
    <col min="4140" max="4140" width="4.75" style="549" customWidth="1"/>
    <col min="4141" max="4190" width="2.125" style="549" customWidth="1"/>
    <col min="4191" max="4352" width="9" style="549"/>
    <col min="4353" max="4353" width="2.125" style="549" customWidth="1"/>
    <col min="4354" max="4354" width="2.375" style="549" customWidth="1"/>
    <col min="4355" max="4355" width="3.125" style="549" customWidth="1"/>
    <col min="4356" max="4361" width="2.125" style="549" customWidth="1"/>
    <col min="4362" max="4362" width="3.75" style="549" customWidth="1"/>
    <col min="4363" max="4395" width="2.125" style="549" customWidth="1"/>
    <col min="4396" max="4396" width="4.75" style="549" customWidth="1"/>
    <col min="4397" max="4446" width="2.125" style="549" customWidth="1"/>
    <col min="4447" max="4608" width="9" style="549"/>
    <col min="4609" max="4609" width="2.125" style="549" customWidth="1"/>
    <col min="4610" max="4610" width="2.375" style="549" customWidth="1"/>
    <col min="4611" max="4611" width="3.125" style="549" customWidth="1"/>
    <col min="4612" max="4617" width="2.125" style="549" customWidth="1"/>
    <col min="4618" max="4618" width="3.75" style="549" customWidth="1"/>
    <col min="4619" max="4651" width="2.125" style="549" customWidth="1"/>
    <col min="4652" max="4652" width="4.75" style="549" customWidth="1"/>
    <col min="4653" max="4702" width="2.125" style="549" customWidth="1"/>
    <col min="4703" max="4864" width="9" style="549"/>
    <col min="4865" max="4865" width="2.125" style="549" customWidth="1"/>
    <col min="4866" max="4866" width="2.375" style="549" customWidth="1"/>
    <col min="4867" max="4867" width="3.125" style="549" customWidth="1"/>
    <col min="4868" max="4873" width="2.125" style="549" customWidth="1"/>
    <col min="4874" max="4874" width="3.75" style="549" customWidth="1"/>
    <col min="4875" max="4907" width="2.125" style="549" customWidth="1"/>
    <col min="4908" max="4908" width="4.75" style="549" customWidth="1"/>
    <col min="4909" max="4958" width="2.125" style="549" customWidth="1"/>
    <col min="4959" max="5120" width="9" style="549"/>
    <col min="5121" max="5121" width="2.125" style="549" customWidth="1"/>
    <col min="5122" max="5122" width="2.375" style="549" customWidth="1"/>
    <col min="5123" max="5123" width="3.125" style="549" customWidth="1"/>
    <col min="5124" max="5129" width="2.125" style="549" customWidth="1"/>
    <col min="5130" max="5130" width="3.75" style="549" customWidth="1"/>
    <col min="5131" max="5163" width="2.125" style="549" customWidth="1"/>
    <col min="5164" max="5164" width="4.75" style="549" customWidth="1"/>
    <col min="5165" max="5214" width="2.125" style="549" customWidth="1"/>
    <col min="5215" max="5376" width="9" style="549"/>
    <col min="5377" max="5377" width="2.125" style="549" customWidth="1"/>
    <col min="5378" max="5378" width="2.375" style="549" customWidth="1"/>
    <col min="5379" max="5379" width="3.125" style="549" customWidth="1"/>
    <col min="5380" max="5385" width="2.125" style="549" customWidth="1"/>
    <col min="5386" max="5386" width="3.75" style="549" customWidth="1"/>
    <col min="5387" max="5419" width="2.125" style="549" customWidth="1"/>
    <col min="5420" max="5420" width="4.75" style="549" customWidth="1"/>
    <col min="5421" max="5470" width="2.125" style="549" customWidth="1"/>
    <col min="5471" max="5632" width="9" style="549"/>
    <col min="5633" max="5633" width="2.125" style="549" customWidth="1"/>
    <col min="5634" max="5634" width="2.375" style="549" customWidth="1"/>
    <col min="5635" max="5635" width="3.125" style="549" customWidth="1"/>
    <col min="5636" max="5641" width="2.125" style="549" customWidth="1"/>
    <col min="5642" max="5642" width="3.75" style="549" customWidth="1"/>
    <col min="5643" max="5675" width="2.125" style="549" customWidth="1"/>
    <col min="5676" max="5676" width="4.75" style="549" customWidth="1"/>
    <col min="5677" max="5726" width="2.125" style="549" customWidth="1"/>
    <col min="5727" max="5888" width="9" style="549"/>
    <col min="5889" max="5889" width="2.125" style="549" customWidth="1"/>
    <col min="5890" max="5890" width="2.375" style="549" customWidth="1"/>
    <col min="5891" max="5891" width="3.125" style="549" customWidth="1"/>
    <col min="5892" max="5897" width="2.125" style="549" customWidth="1"/>
    <col min="5898" max="5898" width="3.75" style="549" customWidth="1"/>
    <col min="5899" max="5931" width="2.125" style="549" customWidth="1"/>
    <col min="5932" max="5932" width="4.75" style="549" customWidth="1"/>
    <col min="5933" max="5982" width="2.125" style="549" customWidth="1"/>
    <col min="5983" max="6144" width="9" style="549"/>
    <col min="6145" max="6145" width="2.125" style="549" customWidth="1"/>
    <col min="6146" max="6146" width="2.375" style="549" customWidth="1"/>
    <col min="6147" max="6147" width="3.125" style="549" customWidth="1"/>
    <col min="6148" max="6153" width="2.125" style="549" customWidth="1"/>
    <col min="6154" max="6154" width="3.75" style="549" customWidth="1"/>
    <col min="6155" max="6187" width="2.125" style="549" customWidth="1"/>
    <col min="6188" max="6188" width="4.75" style="549" customWidth="1"/>
    <col min="6189" max="6238" width="2.125" style="549" customWidth="1"/>
    <col min="6239" max="6400" width="9" style="549"/>
    <col min="6401" max="6401" width="2.125" style="549" customWidth="1"/>
    <col min="6402" max="6402" width="2.375" style="549" customWidth="1"/>
    <col min="6403" max="6403" width="3.125" style="549" customWidth="1"/>
    <col min="6404" max="6409" width="2.125" style="549" customWidth="1"/>
    <col min="6410" max="6410" width="3.75" style="549" customWidth="1"/>
    <col min="6411" max="6443" width="2.125" style="549" customWidth="1"/>
    <col min="6444" max="6444" width="4.75" style="549" customWidth="1"/>
    <col min="6445" max="6494" width="2.125" style="549" customWidth="1"/>
    <col min="6495" max="6656" width="9" style="549"/>
    <col min="6657" max="6657" width="2.125" style="549" customWidth="1"/>
    <col min="6658" max="6658" width="2.375" style="549" customWidth="1"/>
    <col min="6659" max="6659" width="3.125" style="549" customWidth="1"/>
    <col min="6660" max="6665" width="2.125" style="549" customWidth="1"/>
    <col min="6666" max="6666" width="3.75" style="549" customWidth="1"/>
    <col min="6667" max="6699" width="2.125" style="549" customWidth="1"/>
    <col min="6700" max="6700" width="4.75" style="549" customWidth="1"/>
    <col min="6701" max="6750" width="2.125" style="549" customWidth="1"/>
    <col min="6751" max="6912" width="9" style="549"/>
    <col min="6913" max="6913" width="2.125" style="549" customWidth="1"/>
    <col min="6914" max="6914" width="2.375" style="549" customWidth="1"/>
    <col min="6915" max="6915" width="3.125" style="549" customWidth="1"/>
    <col min="6916" max="6921" width="2.125" style="549" customWidth="1"/>
    <col min="6922" max="6922" width="3.75" style="549" customWidth="1"/>
    <col min="6923" max="6955" width="2.125" style="549" customWidth="1"/>
    <col min="6956" max="6956" width="4.75" style="549" customWidth="1"/>
    <col min="6957" max="7006" width="2.125" style="549" customWidth="1"/>
    <col min="7007" max="7168" width="9" style="549"/>
    <col min="7169" max="7169" width="2.125" style="549" customWidth="1"/>
    <col min="7170" max="7170" width="2.375" style="549" customWidth="1"/>
    <col min="7171" max="7171" width="3.125" style="549" customWidth="1"/>
    <col min="7172" max="7177" width="2.125" style="549" customWidth="1"/>
    <col min="7178" max="7178" width="3.75" style="549" customWidth="1"/>
    <col min="7179" max="7211" width="2.125" style="549" customWidth="1"/>
    <col min="7212" max="7212" width="4.75" style="549" customWidth="1"/>
    <col min="7213" max="7262" width="2.125" style="549" customWidth="1"/>
    <col min="7263" max="7424" width="9" style="549"/>
    <col min="7425" max="7425" width="2.125" style="549" customWidth="1"/>
    <col min="7426" max="7426" width="2.375" style="549" customWidth="1"/>
    <col min="7427" max="7427" width="3.125" style="549" customWidth="1"/>
    <col min="7428" max="7433" width="2.125" style="549" customWidth="1"/>
    <col min="7434" max="7434" width="3.75" style="549" customWidth="1"/>
    <col min="7435" max="7467" width="2.125" style="549" customWidth="1"/>
    <col min="7468" max="7468" width="4.75" style="549" customWidth="1"/>
    <col min="7469" max="7518" width="2.125" style="549" customWidth="1"/>
    <col min="7519" max="7680" width="9" style="549"/>
    <col min="7681" max="7681" width="2.125" style="549" customWidth="1"/>
    <col min="7682" max="7682" width="2.375" style="549" customWidth="1"/>
    <col min="7683" max="7683" width="3.125" style="549" customWidth="1"/>
    <col min="7684" max="7689" width="2.125" style="549" customWidth="1"/>
    <col min="7690" max="7690" width="3.75" style="549" customWidth="1"/>
    <col min="7691" max="7723" width="2.125" style="549" customWidth="1"/>
    <col min="7724" max="7724" width="4.75" style="549" customWidth="1"/>
    <col min="7725" max="7774" width="2.125" style="549" customWidth="1"/>
    <col min="7775" max="7936" width="9" style="549"/>
    <col min="7937" max="7937" width="2.125" style="549" customWidth="1"/>
    <col min="7938" max="7938" width="2.375" style="549" customWidth="1"/>
    <col min="7939" max="7939" width="3.125" style="549" customWidth="1"/>
    <col min="7940" max="7945" width="2.125" style="549" customWidth="1"/>
    <col min="7946" max="7946" width="3.75" style="549" customWidth="1"/>
    <col min="7947" max="7979" width="2.125" style="549" customWidth="1"/>
    <col min="7980" max="7980" width="4.75" style="549" customWidth="1"/>
    <col min="7981" max="8030" width="2.125" style="549" customWidth="1"/>
    <col min="8031" max="8192" width="9" style="549"/>
    <col min="8193" max="8193" width="2.125" style="549" customWidth="1"/>
    <col min="8194" max="8194" width="2.375" style="549" customWidth="1"/>
    <col min="8195" max="8195" width="3.125" style="549" customWidth="1"/>
    <col min="8196" max="8201" width="2.125" style="549" customWidth="1"/>
    <col min="8202" max="8202" width="3.75" style="549" customWidth="1"/>
    <col min="8203" max="8235" width="2.125" style="549" customWidth="1"/>
    <col min="8236" max="8236" width="4.75" style="549" customWidth="1"/>
    <col min="8237" max="8286" width="2.125" style="549" customWidth="1"/>
    <col min="8287" max="8448" width="9" style="549"/>
    <col min="8449" max="8449" width="2.125" style="549" customWidth="1"/>
    <col min="8450" max="8450" width="2.375" style="549" customWidth="1"/>
    <col min="8451" max="8451" width="3.125" style="549" customWidth="1"/>
    <col min="8452" max="8457" width="2.125" style="549" customWidth="1"/>
    <col min="8458" max="8458" width="3.75" style="549" customWidth="1"/>
    <col min="8459" max="8491" width="2.125" style="549" customWidth="1"/>
    <col min="8492" max="8492" width="4.75" style="549" customWidth="1"/>
    <col min="8493" max="8542" width="2.125" style="549" customWidth="1"/>
    <col min="8543" max="8704" width="9" style="549"/>
    <col min="8705" max="8705" width="2.125" style="549" customWidth="1"/>
    <col min="8706" max="8706" width="2.375" style="549" customWidth="1"/>
    <col min="8707" max="8707" width="3.125" style="549" customWidth="1"/>
    <col min="8708" max="8713" width="2.125" style="549" customWidth="1"/>
    <col min="8714" max="8714" width="3.75" style="549" customWidth="1"/>
    <col min="8715" max="8747" width="2.125" style="549" customWidth="1"/>
    <col min="8748" max="8748" width="4.75" style="549" customWidth="1"/>
    <col min="8749" max="8798" width="2.125" style="549" customWidth="1"/>
    <col min="8799" max="8960" width="9" style="549"/>
    <col min="8961" max="8961" width="2.125" style="549" customWidth="1"/>
    <col min="8962" max="8962" width="2.375" style="549" customWidth="1"/>
    <col min="8963" max="8963" width="3.125" style="549" customWidth="1"/>
    <col min="8964" max="8969" width="2.125" style="549" customWidth="1"/>
    <col min="8970" max="8970" width="3.75" style="549" customWidth="1"/>
    <col min="8971" max="9003" width="2.125" style="549" customWidth="1"/>
    <col min="9004" max="9004" width="4.75" style="549" customWidth="1"/>
    <col min="9005" max="9054" width="2.125" style="549" customWidth="1"/>
    <col min="9055" max="9216" width="9" style="549"/>
    <col min="9217" max="9217" width="2.125" style="549" customWidth="1"/>
    <col min="9218" max="9218" width="2.375" style="549" customWidth="1"/>
    <col min="9219" max="9219" width="3.125" style="549" customWidth="1"/>
    <col min="9220" max="9225" width="2.125" style="549" customWidth="1"/>
    <col min="9226" max="9226" width="3.75" style="549" customWidth="1"/>
    <col min="9227" max="9259" width="2.125" style="549" customWidth="1"/>
    <col min="9260" max="9260" width="4.75" style="549" customWidth="1"/>
    <col min="9261" max="9310" width="2.125" style="549" customWidth="1"/>
    <col min="9311" max="9472" width="9" style="549"/>
    <col min="9473" max="9473" width="2.125" style="549" customWidth="1"/>
    <col min="9474" max="9474" width="2.375" style="549" customWidth="1"/>
    <col min="9475" max="9475" width="3.125" style="549" customWidth="1"/>
    <col min="9476" max="9481" width="2.125" style="549" customWidth="1"/>
    <col min="9482" max="9482" width="3.75" style="549" customWidth="1"/>
    <col min="9483" max="9515" width="2.125" style="549" customWidth="1"/>
    <col min="9516" max="9516" width="4.75" style="549" customWidth="1"/>
    <col min="9517" max="9566" width="2.125" style="549" customWidth="1"/>
    <col min="9567" max="9728" width="9" style="549"/>
    <col min="9729" max="9729" width="2.125" style="549" customWidth="1"/>
    <col min="9730" max="9730" width="2.375" style="549" customWidth="1"/>
    <col min="9731" max="9731" width="3.125" style="549" customWidth="1"/>
    <col min="9732" max="9737" width="2.125" style="549" customWidth="1"/>
    <col min="9738" max="9738" width="3.75" style="549" customWidth="1"/>
    <col min="9739" max="9771" width="2.125" style="549" customWidth="1"/>
    <col min="9772" max="9772" width="4.75" style="549" customWidth="1"/>
    <col min="9773" max="9822" width="2.125" style="549" customWidth="1"/>
    <col min="9823" max="9984" width="9" style="549"/>
    <col min="9985" max="9985" width="2.125" style="549" customWidth="1"/>
    <col min="9986" max="9986" width="2.375" style="549" customWidth="1"/>
    <col min="9987" max="9987" width="3.125" style="549" customWidth="1"/>
    <col min="9988" max="9993" width="2.125" style="549" customWidth="1"/>
    <col min="9994" max="9994" width="3.75" style="549" customWidth="1"/>
    <col min="9995" max="10027" width="2.125" style="549" customWidth="1"/>
    <col min="10028" max="10028" width="4.75" style="549" customWidth="1"/>
    <col min="10029" max="10078" width="2.125" style="549" customWidth="1"/>
    <col min="10079" max="10240" width="9" style="549"/>
    <col min="10241" max="10241" width="2.125" style="549" customWidth="1"/>
    <col min="10242" max="10242" width="2.375" style="549" customWidth="1"/>
    <col min="10243" max="10243" width="3.125" style="549" customWidth="1"/>
    <col min="10244" max="10249" width="2.125" style="549" customWidth="1"/>
    <col min="10250" max="10250" width="3.75" style="549" customWidth="1"/>
    <col min="10251" max="10283" width="2.125" style="549" customWidth="1"/>
    <col min="10284" max="10284" width="4.75" style="549" customWidth="1"/>
    <col min="10285" max="10334" width="2.125" style="549" customWidth="1"/>
    <col min="10335" max="10496" width="9" style="549"/>
    <col min="10497" max="10497" width="2.125" style="549" customWidth="1"/>
    <col min="10498" max="10498" width="2.375" style="549" customWidth="1"/>
    <col min="10499" max="10499" width="3.125" style="549" customWidth="1"/>
    <col min="10500" max="10505" width="2.125" style="549" customWidth="1"/>
    <col min="10506" max="10506" width="3.75" style="549" customWidth="1"/>
    <col min="10507" max="10539" width="2.125" style="549" customWidth="1"/>
    <col min="10540" max="10540" width="4.75" style="549" customWidth="1"/>
    <col min="10541" max="10590" width="2.125" style="549" customWidth="1"/>
    <col min="10591" max="10752" width="9" style="549"/>
    <col min="10753" max="10753" width="2.125" style="549" customWidth="1"/>
    <col min="10754" max="10754" width="2.375" style="549" customWidth="1"/>
    <col min="10755" max="10755" width="3.125" style="549" customWidth="1"/>
    <col min="10756" max="10761" width="2.125" style="549" customWidth="1"/>
    <col min="10762" max="10762" width="3.75" style="549" customWidth="1"/>
    <col min="10763" max="10795" width="2.125" style="549" customWidth="1"/>
    <col min="10796" max="10796" width="4.75" style="549" customWidth="1"/>
    <col min="10797" max="10846" width="2.125" style="549" customWidth="1"/>
    <col min="10847" max="11008" width="9" style="549"/>
    <col min="11009" max="11009" width="2.125" style="549" customWidth="1"/>
    <col min="11010" max="11010" width="2.375" style="549" customWidth="1"/>
    <col min="11011" max="11011" width="3.125" style="549" customWidth="1"/>
    <col min="11012" max="11017" width="2.125" style="549" customWidth="1"/>
    <col min="11018" max="11018" width="3.75" style="549" customWidth="1"/>
    <col min="11019" max="11051" width="2.125" style="549" customWidth="1"/>
    <col min="11052" max="11052" width="4.75" style="549" customWidth="1"/>
    <col min="11053" max="11102" width="2.125" style="549" customWidth="1"/>
    <col min="11103" max="11264" width="9" style="549"/>
    <col min="11265" max="11265" width="2.125" style="549" customWidth="1"/>
    <col min="11266" max="11266" width="2.375" style="549" customWidth="1"/>
    <col min="11267" max="11267" width="3.125" style="549" customWidth="1"/>
    <col min="11268" max="11273" width="2.125" style="549" customWidth="1"/>
    <col min="11274" max="11274" width="3.75" style="549" customWidth="1"/>
    <col min="11275" max="11307" width="2.125" style="549" customWidth="1"/>
    <col min="11308" max="11308" width="4.75" style="549" customWidth="1"/>
    <col min="11309" max="11358" width="2.125" style="549" customWidth="1"/>
    <col min="11359" max="11520" width="9" style="549"/>
    <col min="11521" max="11521" width="2.125" style="549" customWidth="1"/>
    <col min="11522" max="11522" width="2.375" style="549" customWidth="1"/>
    <col min="11523" max="11523" width="3.125" style="549" customWidth="1"/>
    <col min="11524" max="11529" width="2.125" style="549" customWidth="1"/>
    <col min="11530" max="11530" width="3.75" style="549" customWidth="1"/>
    <col min="11531" max="11563" width="2.125" style="549" customWidth="1"/>
    <col min="11564" max="11564" width="4.75" style="549" customWidth="1"/>
    <col min="11565" max="11614" width="2.125" style="549" customWidth="1"/>
    <col min="11615" max="11776" width="9" style="549"/>
    <col min="11777" max="11777" width="2.125" style="549" customWidth="1"/>
    <col min="11778" max="11778" width="2.375" style="549" customWidth="1"/>
    <col min="11779" max="11779" width="3.125" style="549" customWidth="1"/>
    <col min="11780" max="11785" width="2.125" style="549" customWidth="1"/>
    <col min="11786" max="11786" width="3.75" style="549" customWidth="1"/>
    <col min="11787" max="11819" width="2.125" style="549" customWidth="1"/>
    <col min="11820" max="11820" width="4.75" style="549" customWidth="1"/>
    <col min="11821" max="11870" width="2.125" style="549" customWidth="1"/>
    <col min="11871" max="12032" width="9" style="549"/>
    <col min="12033" max="12033" width="2.125" style="549" customWidth="1"/>
    <col min="12034" max="12034" width="2.375" style="549" customWidth="1"/>
    <col min="12035" max="12035" width="3.125" style="549" customWidth="1"/>
    <col min="12036" max="12041" width="2.125" style="549" customWidth="1"/>
    <col min="12042" max="12042" width="3.75" style="549" customWidth="1"/>
    <col min="12043" max="12075" width="2.125" style="549" customWidth="1"/>
    <col min="12076" max="12076" width="4.75" style="549" customWidth="1"/>
    <col min="12077" max="12126" width="2.125" style="549" customWidth="1"/>
    <col min="12127" max="12288" width="9" style="549"/>
    <col min="12289" max="12289" width="2.125" style="549" customWidth="1"/>
    <col min="12290" max="12290" width="2.375" style="549" customWidth="1"/>
    <col min="12291" max="12291" width="3.125" style="549" customWidth="1"/>
    <col min="12292" max="12297" width="2.125" style="549" customWidth="1"/>
    <col min="12298" max="12298" width="3.75" style="549" customWidth="1"/>
    <col min="12299" max="12331" width="2.125" style="549" customWidth="1"/>
    <col min="12332" max="12332" width="4.75" style="549" customWidth="1"/>
    <col min="12333" max="12382" width="2.125" style="549" customWidth="1"/>
    <col min="12383" max="12544" width="9" style="549"/>
    <col min="12545" max="12545" width="2.125" style="549" customWidth="1"/>
    <col min="12546" max="12546" width="2.375" style="549" customWidth="1"/>
    <col min="12547" max="12547" width="3.125" style="549" customWidth="1"/>
    <col min="12548" max="12553" width="2.125" style="549" customWidth="1"/>
    <col min="12554" max="12554" width="3.75" style="549" customWidth="1"/>
    <col min="12555" max="12587" width="2.125" style="549" customWidth="1"/>
    <col min="12588" max="12588" width="4.75" style="549" customWidth="1"/>
    <col min="12589" max="12638" width="2.125" style="549" customWidth="1"/>
    <col min="12639" max="12800" width="9" style="549"/>
    <col min="12801" max="12801" width="2.125" style="549" customWidth="1"/>
    <col min="12802" max="12802" width="2.375" style="549" customWidth="1"/>
    <col min="12803" max="12803" width="3.125" style="549" customWidth="1"/>
    <col min="12804" max="12809" width="2.125" style="549" customWidth="1"/>
    <col min="12810" max="12810" width="3.75" style="549" customWidth="1"/>
    <col min="12811" max="12843" width="2.125" style="549" customWidth="1"/>
    <col min="12844" max="12844" width="4.75" style="549" customWidth="1"/>
    <col min="12845" max="12894" width="2.125" style="549" customWidth="1"/>
    <col min="12895" max="13056" width="9" style="549"/>
    <col min="13057" max="13057" width="2.125" style="549" customWidth="1"/>
    <col min="13058" max="13058" width="2.375" style="549" customWidth="1"/>
    <col min="13059" max="13059" width="3.125" style="549" customWidth="1"/>
    <col min="13060" max="13065" width="2.125" style="549" customWidth="1"/>
    <col min="13066" max="13066" width="3.75" style="549" customWidth="1"/>
    <col min="13067" max="13099" width="2.125" style="549" customWidth="1"/>
    <col min="13100" max="13100" width="4.75" style="549" customWidth="1"/>
    <col min="13101" max="13150" width="2.125" style="549" customWidth="1"/>
    <col min="13151" max="13312" width="9" style="549"/>
    <col min="13313" max="13313" width="2.125" style="549" customWidth="1"/>
    <col min="13314" max="13314" width="2.375" style="549" customWidth="1"/>
    <col min="13315" max="13315" width="3.125" style="549" customWidth="1"/>
    <col min="13316" max="13321" width="2.125" style="549" customWidth="1"/>
    <col min="13322" max="13322" width="3.75" style="549" customWidth="1"/>
    <col min="13323" max="13355" width="2.125" style="549" customWidth="1"/>
    <col min="13356" max="13356" width="4.75" style="549" customWidth="1"/>
    <col min="13357" max="13406" width="2.125" style="549" customWidth="1"/>
    <col min="13407" max="13568" width="9" style="549"/>
    <col min="13569" max="13569" width="2.125" style="549" customWidth="1"/>
    <col min="13570" max="13570" width="2.375" style="549" customWidth="1"/>
    <col min="13571" max="13571" width="3.125" style="549" customWidth="1"/>
    <col min="13572" max="13577" width="2.125" style="549" customWidth="1"/>
    <col min="13578" max="13578" width="3.75" style="549" customWidth="1"/>
    <col min="13579" max="13611" width="2.125" style="549" customWidth="1"/>
    <col min="13612" max="13612" width="4.75" style="549" customWidth="1"/>
    <col min="13613" max="13662" width="2.125" style="549" customWidth="1"/>
    <col min="13663" max="13824" width="9" style="549"/>
    <col min="13825" max="13825" width="2.125" style="549" customWidth="1"/>
    <col min="13826" max="13826" width="2.375" style="549" customWidth="1"/>
    <col min="13827" max="13827" width="3.125" style="549" customWidth="1"/>
    <col min="13828" max="13833" width="2.125" style="549" customWidth="1"/>
    <col min="13834" max="13834" width="3.75" style="549" customWidth="1"/>
    <col min="13835" max="13867" width="2.125" style="549" customWidth="1"/>
    <col min="13868" max="13868" width="4.75" style="549" customWidth="1"/>
    <col min="13869" max="13918" width="2.125" style="549" customWidth="1"/>
    <col min="13919" max="14080" width="9" style="549"/>
    <col min="14081" max="14081" width="2.125" style="549" customWidth="1"/>
    <col min="14082" max="14082" width="2.375" style="549" customWidth="1"/>
    <col min="14083" max="14083" width="3.125" style="549" customWidth="1"/>
    <col min="14084" max="14089" width="2.125" style="549" customWidth="1"/>
    <col min="14090" max="14090" width="3.75" style="549" customWidth="1"/>
    <col min="14091" max="14123" width="2.125" style="549" customWidth="1"/>
    <col min="14124" max="14124" width="4.75" style="549" customWidth="1"/>
    <col min="14125" max="14174" width="2.125" style="549" customWidth="1"/>
    <col min="14175" max="14336" width="9" style="549"/>
    <col min="14337" max="14337" width="2.125" style="549" customWidth="1"/>
    <col min="14338" max="14338" width="2.375" style="549" customWidth="1"/>
    <col min="14339" max="14339" width="3.125" style="549" customWidth="1"/>
    <col min="14340" max="14345" width="2.125" style="549" customWidth="1"/>
    <col min="14346" max="14346" width="3.75" style="549" customWidth="1"/>
    <col min="14347" max="14379" width="2.125" style="549" customWidth="1"/>
    <col min="14380" max="14380" width="4.75" style="549" customWidth="1"/>
    <col min="14381" max="14430" width="2.125" style="549" customWidth="1"/>
    <col min="14431" max="14592" width="9" style="549"/>
    <col min="14593" max="14593" width="2.125" style="549" customWidth="1"/>
    <col min="14594" max="14594" width="2.375" style="549" customWidth="1"/>
    <col min="14595" max="14595" width="3.125" style="549" customWidth="1"/>
    <col min="14596" max="14601" width="2.125" style="549" customWidth="1"/>
    <col min="14602" max="14602" width="3.75" style="549" customWidth="1"/>
    <col min="14603" max="14635" width="2.125" style="549" customWidth="1"/>
    <col min="14636" max="14636" width="4.75" style="549" customWidth="1"/>
    <col min="14637" max="14686" width="2.125" style="549" customWidth="1"/>
    <col min="14687" max="14848" width="9" style="549"/>
    <col min="14849" max="14849" width="2.125" style="549" customWidth="1"/>
    <col min="14850" max="14850" width="2.375" style="549" customWidth="1"/>
    <col min="14851" max="14851" width="3.125" style="549" customWidth="1"/>
    <col min="14852" max="14857" width="2.125" style="549" customWidth="1"/>
    <col min="14858" max="14858" width="3.75" style="549" customWidth="1"/>
    <col min="14859" max="14891" width="2.125" style="549" customWidth="1"/>
    <col min="14892" max="14892" width="4.75" style="549" customWidth="1"/>
    <col min="14893" max="14942" width="2.125" style="549" customWidth="1"/>
    <col min="14943" max="15104" width="9" style="549"/>
    <col min="15105" max="15105" width="2.125" style="549" customWidth="1"/>
    <col min="15106" max="15106" width="2.375" style="549" customWidth="1"/>
    <col min="15107" max="15107" width="3.125" style="549" customWidth="1"/>
    <col min="15108" max="15113" width="2.125" style="549" customWidth="1"/>
    <col min="15114" max="15114" width="3.75" style="549" customWidth="1"/>
    <col min="15115" max="15147" width="2.125" style="549" customWidth="1"/>
    <col min="15148" max="15148" width="4.75" style="549" customWidth="1"/>
    <col min="15149" max="15198" width="2.125" style="549" customWidth="1"/>
    <col min="15199" max="15360" width="9" style="549"/>
    <col min="15361" max="15361" width="2.125" style="549" customWidth="1"/>
    <col min="15362" max="15362" width="2.375" style="549" customWidth="1"/>
    <col min="15363" max="15363" width="3.125" style="549" customWidth="1"/>
    <col min="15364" max="15369" width="2.125" style="549" customWidth="1"/>
    <col min="15370" max="15370" width="3.75" style="549" customWidth="1"/>
    <col min="15371" max="15403" width="2.125" style="549" customWidth="1"/>
    <col min="15404" max="15404" width="4.75" style="549" customWidth="1"/>
    <col min="15405" max="15454" width="2.125" style="549" customWidth="1"/>
    <col min="15455" max="15616" width="9" style="549"/>
    <col min="15617" max="15617" width="2.125" style="549" customWidth="1"/>
    <col min="15618" max="15618" width="2.375" style="549" customWidth="1"/>
    <col min="15619" max="15619" width="3.125" style="549" customWidth="1"/>
    <col min="15620" max="15625" width="2.125" style="549" customWidth="1"/>
    <col min="15626" max="15626" width="3.75" style="549" customWidth="1"/>
    <col min="15627" max="15659" width="2.125" style="549" customWidth="1"/>
    <col min="15660" max="15660" width="4.75" style="549" customWidth="1"/>
    <col min="15661" max="15710" width="2.125" style="549" customWidth="1"/>
    <col min="15711" max="15872" width="9" style="549"/>
    <col min="15873" max="15873" width="2.125" style="549" customWidth="1"/>
    <col min="15874" max="15874" width="2.375" style="549" customWidth="1"/>
    <col min="15875" max="15875" width="3.125" style="549" customWidth="1"/>
    <col min="15876" max="15881" width="2.125" style="549" customWidth="1"/>
    <col min="15882" max="15882" width="3.75" style="549" customWidth="1"/>
    <col min="15883" max="15915" width="2.125" style="549" customWidth="1"/>
    <col min="15916" max="15916" width="4.75" style="549" customWidth="1"/>
    <col min="15917" max="15966" width="2.125" style="549" customWidth="1"/>
    <col min="15967" max="16128" width="9" style="549"/>
    <col min="16129" max="16129" width="2.125" style="549" customWidth="1"/>
    <col min="16130" max="16130" width="2.375" style="549" customWidth="1"/>
    <col min="16131" max="16131" width="3.125" style="549" customWidth="1"/>
    <col min="16132" max="16137" width="2.125" style="549" customWidth="1"/>
    <col min="16138" max="16138" width="3.75" style="549" customWidth="1"/>
    <col min="16139" max="16171" width="2.125" style="549" customWidth="1"/>
    <col min="16172" max="16172" width="4.75" style="549" customWidth="1"/>
    <col min="16173" max="16222" width="2.125" style="549" customWidth="1"/>
    <col min="16223" max="16384" width="9" style="549"/>
  </cols>
  <sheetData>
    <row r="1" spans="1:46" ht="10.5" customHeight="1">
      <c r="AG1" s="980"/>
      <c r="AH1" s="980"/>
      <c r="AI1" s="980"/>
      <c r="AJ1" s="980"/>
      <c r="AK1" s="980"/>
      <c r="AL1" s="980"/>
      <c r="AM1" s="980"/>
      <c r="AN1" s="980"/>
      <c r="AO1" s="980"/>
      <c r="AP1" s="980"/>
      <c r="AQ1" s="980"/>
      <c r="AR1" s="980"/>
    </row>
    <row r="2" spans="1:46" ht="10.5" customHeight="1">
      <c r="A2" s="427"/>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8"/>
      <c r="AJ2" s="428"/>
      <c r="AK2" s="428"/>
      <c r="AL2" s="428"/>
      <c r="AM2" s="428"/>
      <c r="AN2" s="428"/>
      <c r="AO2" s="428"/>
      <c r="AP2" s="428"/>
      <c r="AQ2" s="428"/>
      <c r="AR2" s="429"/>
      <c r="AS2" s="430"/>
      <c r="AT2" s="1223"/>
    </row>
    <row r="3" spans="1:46" ht="12.75" customHeight="1">
      <c r="A3" s="431"/>
      <c r="B3" s="1223" t="s">
        <v>407</v>
      </c>
      <c r="C3" s="1223"/>
      <c r="D3" s="1223"/>
      <c r="E3" s="1223"/>
      <c r="F3" s="1223"/>
      <c r="G3" s="1223"/>
      <c r="H3" s="1223"/>
      <c r="I3" s="1223"/>
      <c r="J3" s="1223"/>
      <c r="K3" s="1223"/>
      <c r="L3" s="1223"/>
      <c r="M3" s="1223"/>
      <c r="N3" s="1223"/>
      <c r="O3" s="1223"/>
      <c r="P3" s="1223"/>
      <c r="Q3" s="1223"/>
      <c r="R3" s="1223"/>
      <c r="S3" s="1223"/>
      <c r="T3" s="1223"/>
      <c r="U3" s="1223"/>
      <c r="V3" s="1223"/>
      <c r="W3" s="1223"/>
      <c r="X3" s="1223"/>
      <c r="Y3" s="1223"/>
      <c r="Z3" s="1223"/>
      <c r="AA3" s="1223"/>
      <c r="AB3" s="1223"/>
      <c r="AC3" s="1223"/>
      <c r="AD3" s="1223"/>
      <c r="AE3" s="1223"/>
      <c r="AF3" s="1223"/>
      <c r="AG3" s="1223"/>
      <c r="AH3" s="1223"/>
      <c r="AI3" s="1223"/>
      <c r="AJ3" s="1223"/>
      <c r="AK3" s="1223"/>
      <c r="AL3" s="1223"/>
      <c r="AM3" s="1223"/>
      <c r="AN3" s="1223"/>
      <c r="AO3" s="1223"/>
      <c r="AP3" s="1223"/>
      <c r="AQ3" s="1223"/>
      <c r="AR3" s="432"/>
      <c r="AS3" s="430"/>
      <c r="AT3" s="1223"/>
    </row>
    <row r="4" spans="1:46" ht="10.5" customHeight="1">
      <c r="A4" s="431"/>
      <c r="B4" s="1223"/>
      <c r="C4" s="1223"/>
      <c r="D4" s="1223"/>
      <c r="E4" s="1223"/>
      <c r="F4" s="1223"/>
      <c r="G4" s="1223"/>
      <c r="H4" s="1223"/>
      <c r="I4" s="1223"/>
      <c r="J4" s="1223"/>
      <c r="K4" s="1223"/>
      <c r="L4" s="1223"/>
      <c r="M4" s="1223"/>
      <c r="N4" s="1223"/>
      <c r="O4" s="1223"/>
      <c r="P4" s="1223"/>
      <c r="Q4" s="1223"/>
      <c r="R4" s="1223"/>
      <c r="S4" s="1223"/>
      <c r="T4" s="1223"/>
      <c r="U4" s="1223"/>
      <c r="V4" s="1223"/>
      <c r="W4" s="1223"/>
      <c r="X4" s="1223"/>
      <c r="Y4" s="1223"/>
      <c r="Z4" s="1223"/>
      <c r="AA4" s="1223"/>
      <c r="AB4" s="1223"/>
      <c r="AC4" s="1223"/>
      <c r="AD4" s="1223"/>
      <c r="AE4" s="1223"/>
      <c r="AF4" s="1223"/>
      <c r="AG4" s="1223"/>
      <c r="AH4" s="1223"/>
      <c r="AI4" s="1223"/>
      <c r="AJ4" s="1223"/>
      <c r="AK4" s="1223"/>
      <c r="AL4" s="1223"/>
      <c r="AM4" s="1223"/>
      <c r="AN4" s="1223"/>
      <c r="AO4" s="1223"/>
      <c r="AP4" s="1223"/>
      <c r="AQ4" s="1223"/>
      <c r="AR4" s="432"/>
      <c r="AS4" s="430"/>
      <c r="AT4" s="1223"/>
    </row>
    <row r="5" spans="1:46" ht="10.5" customHeight="1">
      <c r="A5" s="431"/>
      <c r="B5" s="1224"/>
      <c r="C5" s="1224"/>
      <c r="D5" s="1224"/>
      <c r="E5" s="1224"/>
      <c r="F5" s="1224"/>
      <c r="G5" s="1224"/>
      <c r="H5" s="1225" t="s">
        <v>408</v>
      </c>
      <c r="I5" s="1225"/>
      <c r="J5" s="1225"/>
      <c r="K5" s="1225"/>
      <c r="L5" s="1225"/>
      <c r="M5" s="1225"/>
      <c r="N5" s="1225"/>
      <c r="O5" s="1225"/>
      <c r="P5" s="1225"/>
      <c r="Q5" s="1225"/>
      <c r="R5" s="1225"/>
      <c r="S5" s="1225"/>
      <c r="T5" s="1225"/>
      <c r="U5" s="1226"/>
      <c r="V5" s="1226"/>
      <c r="W5" s="1226"/>
      <c r="X5" s="1223"/>
      <c r="Y5" s="1223"/>
      <c r="Z5" s="1223"/>
      <c r="AA5" s="1223"/>
      <c r="AB5" s="1223"/>
      <c r="AC5" s="1223"/>
      <c r="AD5" s="1223"/>
      <c r="AE5" s="1223"/>
      <c r="AF5" s="1223"/>
      <c r="AG5" s="1223"/>
      <c r="AH5" s="1223"/>
      <c r="AI5" s="1223"/>
      <c r="AJ5" s="1223"/>
      <c r="AK5" s="1223"/>
      <c r="AL5" s="1223"/>
      <c r="AM5" s="1223"/>
      <c r="AN5" s="1223"/>
      <c r="AO5" s="1223"/>
      <c r="AP5" s="1223"/>
      <c r="AQ5" s="1223"/>
      <c r="AR5" s="432"/>
      <c r="AS5" s="430"/>
      <c r="AT5" s="1223"/>
    </row>
    <row r="6" spans="1:46" ht="10.5" customHeight="1">
      <c r="A6" s="1227"/>
      <c r="B6" s="1224"/>
      <c r="C6" s="1224"/>
      <c r="D6" s="1224"/>
      <c r="E6" s="1224"/>
      <c r="F6" s="1224"/>
      <c r="G6" s="1224"/>
      <c r="H6" s="1225"/>
      <c r="I6" s="1225"/>
      <c r="J6" s="1225"/>
      <c r="K6" s="1225"/>
      <c r="L6" s="1225"/>
      <c r="M6" s="1225"/>
      <c r="N6" s="1225"/>
      <c r="O6" s="1225"/>
      <c r="P6" s="1225"/>
      <c r="Q6" s="1225"/>
      <c r="R6" s="1225"/>
      <c r="S6" s="1225"/>
      <c r="T6" s="1225"/>
      <c r="U6" s="1228" t="s">
        <v>409</v>
      </c>
      <c r="V6" s="1228"/>
      <c r="W6" s="1228"/>
      <c r="X6" s="1228"/>
      <c r="Y6" s="1228"/>
      <c r="Z6" s="1228"/>
      <c r="AA6" s="1228"/>
      <c r="AB6" s="1228"/>
      <c r="AC6" s="1228"/>
      <c r="AD6" s="1228"/>
      <c r="AE6" s="1228"/>
      <c r="AF6" s="1228"/>
      <c r="AG6" s="1228"/>
      <c r="AH6" s="1228"/>
      <c r="AI6" s="1228"/>
      <c r="AJ6" s="1228"/>
      <c r="AK6" s="1228"/>
      <c r="AL6" s="1228"/>
      <c r="AM6" s="1228"/>
      <c r="AN6" s="1228"/>
      <c r="AO6" s="1224"/>
      <c r="AP6" s="1224"/>
      <c r="AQ6" s="1224"/>
      <c r="AR6" s="1229"/>
      <c r="AS6" s="1230"/>
      <c r="AT6" s="1223"/>
    </row>
    <row r="7" spans="1:46" ht="10.5" customHeight="1">
      <c r="A7" s="1227"/>
      <c r="B7" s="1224"/>
      <c r="C7" s="1224"/>
      <c r="D7" s="1224"/>
      <c r="E7" s="1224"/>
      <c r="F7" s="1224"/>
      <c r="G7" s="1224"/>
      <c r="H7" s="1231"/>
      <c r="I7" s="1231"/>
      <c r="J7" s="1231"/>
      <c r="K7" s="1231"/>
      <c r="L7" s="1231"/>
      <c r="M7" s="1231"/>
      <c r="N7" s="1231"/>
      <c r="O7" s="1231"/>
      <c r="P7" s="1231"/>
      <c r="Q7" s="1231"/>
      <c r="R7" s="1231"/>
      <c r="S7" s="1231"/>
      <c r="T7" s="1231"/>
      <c r="U7" s="1228"/>
      <c r="V7" s="1228"/>
      <c r="W7" s="1228"/>
      <c r="X7" s="1228"/>
      <c r="Y7" s="1228"/>
      <c r="Z7" s="1228"/>
      <c r="AA7" s="1228"/>
      <c r="AB7" s="1228"/>
      <c r="AC7" s="1228"/>
      <c r="AD7" s="1228"/>
      <c r="AE7" s="1228"/>
      <c r="AF7" s="1228"/>
      <c r="AG7" s="1228"/>
      <c r="AH7" s="1228"/>
      <c r="AI7" s="1228"/>
      <c r="AJ7" s="1228"/>
      <c r="AK7" s="1228"/>
      <c r="AL7" s="1228"/>
      <c r="AM7" s="1228"/>
      <c r="AN7" s="1228"/>
      <c r="AO7" s="1224"/>
      <c r="AP7" s="1224"/>
      <c r="AQ7" s="1224"/>
      <c r="AR7" s="1229"/>
      <c r="AS7" s="1230"/>
      <c r="AT7" s="1223"/>
    </row>
    <row r="8" spans="1:46" ht="10.5" customHeight="1">
      <c r="A8" s="1227"/>
      <c r="B8" s="1224"/>
      <c r="C8" s="1224"/>
      <c r="D8" s="1224"/>
      <c r="E8" s="1224"/>
      <c r="F8" s="1224"/>
      <c r="G8" s="1224"/>
      <c r="H8" s="1225" t="s">
        <v>410</v>
      </c>
      <c r="I8" s="1225"/>
      <c r="J8" s="1225"/>
      <c r="K8" s="1225"/>
      <c r="L8" s="1225"/>
      <c r="M8" s="1225"/>
      <c r="N8" s="1225"/>
      <c r="O8" s="1225"/>
      <c r="P8" s="1225"/>
      <c r="Q8" s="1225"/>
      <c r="R8" s="1225"/>
      <c r="S8" s="1225"/>
      <c r="T8" s="1225"/>
      <c r="U8" s="1228"/>
      <c r="V8" s="1228"/>
      <c r="W8" s="1228"/>
      <c r="X8" s="1228"/>
      <c r="Y8" s="1228"/>
      <c r="Z8" s="1228"/>
      <c r="AA8" s="1228"/>
      <c r="AB8" s="1228"/>
      <c r="AC8" s="1228"/>
      <c r="AD8" s="1228"/>
      <c r="AE8" s="1228"/>
      <c r="AF8" s="1228"/>
      <c r="AG8" s="1228"/>
      <c r="AH8" s="1228"/>
      <c r="AI8" s="1228"/>
      <c r="AJ8" s="1228"/>
      <c r="AK8" s="1228"/>
      <c r="AL8" s="1228"/>
      <c r="AM8" s="1228"/>
      <c r="AN8" s="1228"/>
      <c r="AO8" s="1224"/>
      <c r="AP8" s="1224"/>
      <c r="AQ8" s="1224"/>
      <c r="AR8" s="1229"/>
      <c r="AS8" s="1230"/>
      <c r="AT8" s="1223"/>
    </row>
    <row r="9" spans="1:46" ht="10.5" customHeight="1">
      <c r="A9" s="1227"/>
      <c r="B9" s="1224"/>
      <c r="C9" s="1224"/>
      <c r="D9" s="1224"/>
      <c r="E9" s="1224"/>
      <c r="F9" s="1224"/>
      <c r="G9" s="1224"/>
      <c r="H9" s="1225"/>
      <c r="I9" s="1225"/>
      <c r="J9" s="1225"/>
      <c r="K9" s="1225"/>
      <c r="L9" s="1225"/>
      <c r="M9" s="1225"/>
      <c r="N9" s="1225"/>
      <c r="O9" s="1225"/>
      <c r="P9" s="1225"/>
      <c r="Q9" s="1225"/>
      <c r="R9" s="1225"/>
      <c r="S9" s="1225"/>
      <c r="T9" s="1225"/>
      <c r="U9" s="1224"/>
      <c r="V9" s="1224"/>
      <c r="W9" s="1224"/>
      <c r="X9" s="1224"/>
      <c r="Y9" s="1224"/>
      <c r="Z9" s="1224"/>
      <c r="AA9" s="1224"/>
      <c r="AB9" s="1224"/>
      <c r="AC9" s="1224"/>
      <c r="AD9" s="1224"/>
      <c r="AE9" s="1224"/>
      <c r="AF9" s="1224"/>
      <c r="AG9" s="1224"/>
      <c r="AH9" s="1224"/>
      <c r="AI9" s="1224"/>
      <c r="AJ9" s="1224"/>
      <c r="AK9" s="1224"/>
      <c r="AL9" s="1224"/>
      <c r="AM9" s="1224"/>
      <c r="AN9" s="1224"/>
      <c r="AO9" s="1224"/>
      <c r="AP9" s="1224"/>
      <c r="AQ9" s="1224"/>
      <c r="AR9" s="1229"/>
      <c r="AS9" s="1230"/>
      <c r="AT9" s="1223"/>
    </row>
    <row r="10" spans="1:46" ht="10.5" customHeight="1">
      <c r="A10" s="431"/>
      <c r="B10" s="1224"/>
      <c r="C10" s="1224"/>
      <c r="D10" s="1224"/>
      <c r="E10" s="1224"/>
      <c r="F10" s="1224"/>
      <c r="G10" s="1224"/>
      <c r="H10" s="1232"/>
      <c r="I10" s="1232"/>
      <c r="J10" s="1232"/>
      <c r="K10" s="1232"/>
      <c r="L10" s="1232"/>
      <c r="M10" s="1232"/>
      <c r="N10" s="1232"/>
      <c r="O10" s="1232"/>
      <c r="P10" s="1232"/>
      <c r="Q10" s="1232"/>
      <c r="R10" s="1232"/>
      <c r="S10" s="1232"/>
      <c r="T10" s="1232"/>
      <c r="U10" s="1233"/>
      <c r="V10" s="1233"/>
      <c r="W10" s="1233"/>
      <c r="X10" s="1223"/>
      <c r="Y10" s="1223"/>
      <c r="Z10" s="1223"/>
      <c r="AA10" s="1223"/>
      <c r="AB10" s="1223"/>
      <c r="AC10" s="1223"/>
      <c r="AD10" s="1223"/>
      <c r="AE10" s="1223"/>
      <c r="AF10" s="1223"/>
      <c r="AG10" s="1223"/>
      <c r="AH10" s="1223"/>
      <c r="AI10" s="1223"/>
      <c r="AJ10" s="1223"/>
      <c r="AK10" s="1223"/>
      <c r="AL10" s="1223"/>
      <c r="AM10" s="1223"/>
      <c r="AN10" s="1223"/>
      <c r="AO10" s="1223"/>
      <c r="AP10" s="1223"/>
      <c r="AQ10" s="1223"/>
      <c r="AR10" s="432"/>
      <c r="AS10" s="430"/>
      <c r="AT10" s="1223"/>
    </row>
    <row r="11" spans="1:46" ht="11.25" customHeight="1">
      <c r="A11" s="431"/>
      <c r="B11" s="1223"/>
      <c r="C11" s="1223"/>
      <c r="D11" s="1223"/>
      <c r="E11" s="1223"/>
      <c r="F11" s="1223"/>
      <c r="G11" s="1223"/>
      <c r="H11" s="1223"/>
      <c r="I11" s="1223"/>
      <c r="J11" s="1223"/>
      <c r="K11" s="1223"/>
      <c r="L11" s="1223"/>
      <c r="M11" s="1223"/>
      <c r="N11" s="1223"/>
      <c r="O11" s="1223"/>
      <c r="P11" s="1223"/>
      <c r="Q11" s="1223"/>
      <c r="R11" s="1223"/>
      <c r="S11" s="1223"/>
      <c r="T11" s="1223"/>
      <c r="U11" s="1223"/>
      <c r="V11" s="1223"/>
      <c r="W11" s="1223"/>
      <c r="X11" s="1223"/>
      <c r="Y11" s="1223"/>
      <c r="Z11" s="1223"/>
      <c r="AA11" s="1223"/>
      <c r="AB11" s="1223"/>
      <c r="AC11" s="1223"/>
      <c r="AD11" s="1223"/>
      <c r="AE11" s="1223"/>
      <c r="AF11" s="1223"/>
      <c r="AG11" s="1223"/>
      <c r="AH11" s="1223"/>
      <c r="AI11" s="1223"/>
      <c r="AJ11" s="1223"/>
      <c r="AK11" s="1223"/>
      <c r="AL11" s="1223"/>
      <c r="AM11" s="1223"/>
      <c r="AN11" s="1223"/>
      <c r="AO11" s="1223"/>
      <c r="AP11" s="1223"/>
      <c r="AQ11" s="1223"/>
      <c r="AR11" s="432"/>
      <c r="AS11" s="430"/>
      <c r="AT11" s="1223"/>
    </row>
    <row r="12" spans="1:46" ht="12" customHeight="1">
      <c r="A12" s="431"/>
      <c r="B12" s="1234" t="s">
        <v>411</v>
      </c>
      <c r="C12" s="1235"/>
      <c r="D12" s="1235"/>
      <c r="E12" s="1235"/>
      <c r="F12" s="1235"/>
      <c r="G12" s="1235"/>
      <c r="H12" s="1235"/>
      <c r="I12" s="1235"/>
      <c r="J12" s="1236"/>
      <c r="K12" s="1355"/>
      <c r="L12" s="1356"/>
      <c r="M12" s="1356"/>
      <c r="N12" s="1356"/>
      <c r="O12" s="1356"/>
      <c r="P12" s="1356"/>
      <c r="Q12" s="1356"/>
      <c r="R12" s="1356"/>
      <c r="S12" s="1356"/>
      <c r="T12" s="1356"/>
      <c r="U12" s="1356"/>
      <c r="V12" s="1357"/>
      <c r="W12" s="1358"/>
      <c r="X12" s="1359"/>
      <c r="Y12" s="1359"/>
      <c r="Z12" s="1359"/>
      <c r="AA12" s="1359"/>
      <c r="AB12" s="1359"/>
      <c r="AC12" s="1359"/>
      <c r="AD12" s="1359"/>
      <c r="AE12" s="1359"/>
      <c r="AF12" s="1359"/>
      <c r="AG12" s="1360"/>
      <c r="AH12" s="1358"/>
      <c r="AI12" s="1359"/>
      <c r="AJ12" s="1359"/>
      <c r="AK12" s="1359"/>
      <c r="AL12" s="1359"/>
      <c r="AM12" s="1359"/>
      <c r="AN12" s="1359"/>
      <c r="AO12" s="1359"/>
      <c r="AP12" s="1359"/>
      <c r="AQ12" s="1361"/>
      <c r="AR12" s="433"/>
      <c r="AS12" s="430"/>
      <c r="AT12" s="1223"/>
    </row>
    <row r="13" spans="1:46" ht="12" customHeight="1">
      <c r="A13" s="431"/>
      <c r="B13" s="1237" t="s">
        <v>412</v>
      </c>
      <c r="C13" s="1238"/>
      <c r="D13" s="1238"/>
      <c r="E13" s="1238"/>
      <c r="F13" s="1238"/>
      <c r="G13" s="1238"/>
      <c r="H13" s="1238"/>
      <c r="I13" s="1238"/>
      <c r="J13" s="1239"/>
      <c r="K13" s="1240" t="s">
        <v>271</v>
      </c>
      <c r="L13" s="1241"/>
      <c r="M13" s="1242"/>
      <c r="N13" s="1242"/>
      <c r="O13" s="1242"/>
      <c r="P13" s="1242"/>
      <c r="Q13" s="1242"/>
      <c r="R13" s="1242"/>
      <c r="S13" s="1242"/>
      <c r="T13" s="1242"/>
      <c r="U13" s="1242"/>
      <c r="V13" s="1242"/>
      <c r="W13" s="435" t="s">
        <v>272</v>
      </c>
      <c r="X13" s="434"/>
      <c r="Y13" s="434"/>
      <c r="Z13" s="434"/>
      <c r="AA13" s="434"/>
      <c r="AB13" s="434"/>
      <c r="AC13" s="434"/>
      <c r="AD13" s="434"/>
      <c r="AE13" s="434"/>
      <c r="AF13" s="434"/>
      <c r="AG13" s="436"/>
      <c r="AH13" s="435" t="s">
        <v>413</v>
      </c>
      <c r="AI13" s="434"/>
      <c r="AJ13" s="434"/>
      <c r="AK13" s="434"/>
      <c r="AL13" s="434"/>
      <c r="AM13" s="434"/>
      <c r="AN13" s="434"/>
      <c r="AO13" s="434"/>
      <c r="AP13" s="434"/>
      <c r="AQ13" s="437"/>
      <c r="AR13" s="433"/>
      <c r="AS13" s="430"/>
      <c r="AT13" s="1223"/>
    </row>
    <row r="14" spans="1:46" ht="12" customHeight="1">
      <c r="A14" s="431"/>
      <c r="B14" s="1243"/>
      <c r="C14" s="1244"/>
      <c r="D14" s="1244"/>
      <c r="E14" s="1244"/>
      <c r="F14" s="1244"/>
      <c r="G14" s="1244"/>
      <c r="H14" s="1244"/>
      <c r="I14" s="1244"/>
      <c r="J14" s="1245"/>
      <c r="K14" s="1341"/>
      <c r="L14" s="1342"/>
      <c r="M14" s="1342"/>
      <c r="N14" s="1342"/>
      <c r="O14" s="1342"/>
      <c r="P14" s="1342"/>
      <c r="Q14" s="1342"/>
      <c r="R14" s="1342"/>
      <c r="S14" s="1342"/>
      <c r="T14" s="1342"/>
      <c r="U14" s="1342"/>
      <c r="V14" s="1343"/>
      <c r="W14" s="1344"/>
      <c r="X14" s="1345"/>
      <c r="Y14" s="1345"/>
      <c r="Z14" s="1345"/>
      <c r="AA14" s="1345"/>
      <c r="AB14" s="1345"/>
      <c r="AC14" s="1345"/>
      <c r="AD14" s="1345"/>
      <c r="AE14" s="1345"/>
      <c r="AF14" s="1345"/>
      <c r="AG14" s="1346"/>
      <c r="AH14" s="1344"/>
      <c r="AI14" s="1345"/>
      <c r="AJ14" s="1345"/>
      <c r="AK14" s="1345"/>
      <c r="AL14" s="1345"/>
      <c r="AM14" s="1345"/>
      <c r="AN14" s="1345"/>
      <c r="AO14" s="1345"/>
      <c r="AP14" s="1345"/>
      <c r="AQ14" s="1347"/>
      <c r="AR14" s="433"/>
      <c r="AS14" s="430"/>
      <c r="AT14" s="1223"/>
    </row>
    <row r="15" spans="1:46" ht="12" customHeight="1">
      <c r="A15" s="431"/>
      <c r="B15" s="1243"/>
      <c r="C15" s="1244"/>
      <c r="D15" s="1244"/>
      <c r="E15" s="1244"/>
      <c r="F15" s="1244"/>
      <c r="G15" s="1244"/>
      <c r="H15" s="1244"/>
      <c r="I15" s="1244"/>
      <c r="J15" s="1245"/>
      <c r="K15" s="1341"/>
      <c r="L15" s="1342"/>
      <c r="M15" s="1342"/>
      <c r="N15" s="1342"/>
      <c r="O15" s="1342"/>
      <c r="P15" s="1342"/>
      <c r="Q15" s="1342"/>
      <c r="R15" s="1342"/>
      <c r="S15" s="1342"/>
      <c r="T15" s="1342"/>
      <c r="U15" s="1342"/>
      <c r="V15" s="1343"/>
      <c r="W15" s="1344"/>
      <c r="X15" s="1345"/>
      <c r="Y15" s="1345"/>
      <c r="Z15" s="1345"/>
      <c r="AA15" s="1345"/>
      <c r="AB15" s="1345"/>
      <c r="AC15" s="1345"/>
      <c r="AD15" s="1345"/>
      <c r="AE15" s="1345"/>
      <c r="AF15" s="1345"/>
      <c r="AG15" s="1346"/>
      <c r="AH15" s="1344"/>
      <c r="AI15" s="1345"/>
      <c r="AJ15" s="1345"/>
      <c r="AK15" s="1345"/>
      <c r="AL15" s="1345"/>
      <c r="AM15" s="1345"/>
      <c r="AN15" s="1345"/>
      <c r="AO15" s="1345"/>
      <c r="AP15" s="1345"/>
      <c r="AQ15" s="1347"/>
      <c r="AR15" s="433"/>
      <c r="AS15" s="430"/>
      <c r="AT15" s="1223"/>
    </row>
    <row r="16" spans="1:46" ht="12" customHeight="1">
      <c r="A16" s="431"/>
      <c r="B16" s="1247"/>
      <c r="C16" s="1248"/>
      <c r="D16" s="1248"/>
      <c r="E16" s="1248"/>
      <c r="F16" s="1248"/>
      <c r="G16" s="1248"/>
      <c r="H16" s="1248"/>
      <c r="I16" s="1248"/>
      <c r="J16" s="1249"/>
      <c r="K16" s="1348"/>
      <c r="L16" s="1349"/>
      <c r="M16" s="1349"/>
      <c r="N16" s="1349"/>
      <c r="O16" s="1349"/>
      <c r="P16" s="1349"/>
      <c r="Q16" s="1349"/>
      <c r="R16" s="1349"/>
      <c r="S16" s="1349"/>
      <c r="T16" s="1349"/>
      <c r="U16" s="1349"/>
      <c r="V16" s="1350"/>
      <c r="W16" s="1351"/>
      <c r="X16" s="1352"/>
      <c r="Y16" s="1352"/>
      <c r="Z16" s="1352"/>
      <c r="AA16" s="1352"/>
      <c r="AB16" s="1352"/>
      <c r="AC16" s="1352"/>
      <c r="AD16" s="1352"/>
      <c r="AE16" s="1352"/>
      <c r="AF16" s="1352"/>
      <c r="AG16" s="1353"/>
      <c r="AH16" s="1351"/>
      <c r="AI16" s="1352"/>
      <c r="AJ16" s="1352"/>
      <c r="AK16" s="1352"/>
      <c r="AL16" s="1352"/>
      <c r="AM16" s="1352"/>
      <c r="AN16" s="1352"/>
      <c r="AO16" s="1352"/>
      <c r="AP16" s="1352"/>
      <c r="AQ16" s="1354"/>
      <c r="AR16" s="433"/>
      <c r="AS16" s="430"/>
      <c r="AT16" s="1223"/>
    </row>
    <row r="17" spans="1:46" ht="12" customHeight="1">
      <c r="A17" s="431"/>
      <c r="B17" s="982" t="s">
        <v>273</v>
      </c>
      <c r="C17" s="975"/>
      <c r="D17" s="975"/>
      <c r="E17" s="975"/>
      <c r="F17" s="975"/>
      <c r="G17" s="975"/>
      <c r="H17" s="975"/>
      <c r="I17" s="975"/>
      <c r="J17" s="976"/>
      <c r="K17" s="1362"/>
      <c r="L17" s="1363"/>
      <c r="M17" s="1363"/>
      <c r="N17" s="1363"/>
      <c r="O17" s="1363"/>
      <c r="P17" s="1363"/>
      <c r="Q17" s="1363"/>
      <c r="R17" s="1363"/>
      <c r="S17" s="1363"/>
      <c r="T17" s="1363"/>
      <c r="U17" s="1363"/>
      <c r="V17" s="1364"/>
      <c r="W17" s="974" t="s">
        <v>274</v>
      </c>
      <c r="X17" s="975"/>
      <c r="Y17" s="975"/>
      <c r="Z17" s="975"/>
      <c r="AA17" s="975"/>
      <c r="AB17" s="975"/>
      <c r="AC17" s="975"/>
      <c r="AD17" s="975"/>
      <c r="AE17" s="976"/>
      <c r="AF17" s="428"/>
      <c r="AG17" s="428"/>
      <c r="AH17" s="428"/>
      <c r="AI17" s="428"/>
      <c r="AJ17" s="428"/>
      <c r="AK17" s="428"/>
      <c r="AL17" s="428"/>
      <c r="AM17" s="428"/>
      <c r="AN17" s="428"/>
      <c r="AO17" s="428"/>
      <c r="AP17" s="428"/>
      <c r="AQ17" s="429"/>
      <c r="AR17" s="432"/>
      <c r="AS17" s="430"/>
      <c r="AT17" s="1223"/>
    </row>
    <row r="18" spans="1:46" ht="12" customHeight="1">
      <c r="A18" s="431"/>
      <c r="B18" s="977"/>
      <c r="C18" s="1246"/>
      <c r="D18" s="1246"/>
      <c r="E18" s="1246"/>
      <c r="F18" s="1246"/>
      <c r="G18" s="1246"/>
      <c r="H18" s="1246"/>
      <c r="I18" s="1246"/>
      <c r="J18" s="978"/>
      <c r="K18" s="1365"/>
      <c r="L18" s="1345"/>
      <c r="M18" s="1345"/>
      <c r="N18" s="1345"/>
      <c r="O18" s="1345"/>
      <c r="P18" s="1345"/>
      <c r="Q18" s="1345"/>
      <c r="R18" s="1345"/>
      <c r="S18" s="1345"/>
      <c r="T18" s="1345"/>
      <c r="U18" s="1345"/>
      <c r="V18" s="1347"/>
      <c r="W18" s="977"/>
      <c r="X18" s="1246"/>
      <c r="Y18" s="1246"/>
      <c r="Z18" s="1246"/>
      <c r="AA18" s="1246"/>
      <c r="AB18" s="1246"/>
      <c r="AC18" s="1246"/>
      <c r="AD18" s="1246"/>
      <c r="AE18" s="978"/>
      <c r="AF18" s="1365"/>
      <c r="AG18" s="1345"/>
      <c r="AH18" s="1345"/>
      <c r="AI18" s="1223"/>
      <c r="AJ18" s="1345"/>
      <c r="AK18" s="1345"/>
      <c r="AL18" s="1223"/>
      <c r="AM18" s="1345"/>
      <c r="AN18" s="1345"/>
      <c r="AO18" s="1223"/>
      <c r="AP18" s="1223"/>
      <c r="AQ18" s="432"/>
      <c r="AR18" s="432"/>
      <c r="AS18" s="430"/>
      <c r="AT18" s="1223"/>
    </row>
    <row r="19" spans="1:46" ht="12" customHeight="1">
      <c r="A19" s="431"/>
      <c r="B19" s="977"/>
      <c r="C19" s="1246"/>
      <c r="D19" s="1246"/>
      <c r="E19" s="1246"/>
      <c r="F19" s="1246"/>
      <c r="G19" s="1246"/>
      <c r="H19" s="1246"/>
      <c r="I19" s="1246"/>
      <c r="J19" s="978"/>
      <c r="K19" s="1365"/>
      <c r="L19" s="1345"/>
      <c r="M19" s="1345"/>
      <c r="N19" s="1345"/>
      <c r="O19" s="1345"/>
      <c r="P19" s="1345"/>
      <c r="Q19" s="1345"/>
      <c r="R19" s="1345"/>
      <c r="S19" s="1345"/>
      <c r="T19" s="1345"/>
      <c r="U19" s="1345"/>
      <c r="V19" s="1347"/>
      <c r="W19" s="977"/>
      <c r="X19" s="1246"/>
      <c r="Y19" s="1246"/>
      <c r="Z19" s="1246"/>
      <c r="AA19" s="1246"/>
      <c r="AB19" s="1246"/>
      <c r="AC19" s="1246"/>
      <c r="AD19" s="1246"/>
      <c r="AE19" s="978"/>
      <c r="AF19" s="1365"/>
      <c r="AG19" s="1345"/>
      <c r="AH19" s="1345"/>
      <c r="AI19" s="1223" t="s">
        <v>8</v>
      </c>
      <c r="AJ19" s="1345"/>
      <c r="AK19" s="1345"/>
      <c r="AL19" s="1223" t="s">
        <v>275</v>
      </c>
      <c r="AM19" s="1345"/>
      <c r="AN19" s="1345"/>
      <c r="AO19" s="1223" t="s">
        <v>276</v>
      </c>
      <c r="AP19" s="1223"/>
      <c r="AQ19" s="432"/>
      <c r="AR19" s="432"/>
      <c r="AS19" s="430"/>
      <c r="AT19" s="1223"/>
    </row>
    <row r="20" spans="1:46" ht="12" customHeight="1">
      <c r="A20" s="431"/>
      <c r="B20" s="977"/>
      <c r="C20" s="1246"/>
      <c r="D20" s="1246"/>
      <c r="E20" s="1246"/>
      <c r="F20" s="1246"/>
      <c r="G20" s="1246"/>
      <c r="H20" s="1246"/>
      <c r="I20" s="1246"/>
      <c r="J20" s="978"/>
      <c r="K20" s="1365"/>
      <c r="L20" s="1345"/>
      <c r="M20" s="1345"/>
      <c r="N20" s="1345"/>
      <c r="O20" s="1345"/>
      <c r="P20" s="1345"/>
      <c r="Q20" s="1345"/>
      <c r="R20" s="1345"/>
      <c r="S20" s="1345"/>
      <c r="T20" s="1345"/>
      <c r="U20" s="1345"/>
      <c r="V20" s="1347"/>
      <c r="W20" s="977"/>
      <c r="X20" s="1246"/>
      <c r="Y20" s="1246"/>
      <c r="Z20" s="1246"/>
      <c r="AA20" s="1246"/>
      <c r="AB20" s="1246"/>
      <c r="AC20" s="1246"/>
      <c r="AD20" s="1246"/>
      <c r="AE20" s="978"/>
      <c r="AF20" s="1365"/>
      <c r="AG20" s="1345"/>
      <c r="AH20" s="1345"/>
      <c r="AI20" s="1223"/>
      <c r="AJ20" s="1345"/>
      <c r="AK20" s="1345"/>
      <c r="AL20" s="1223"/>
      <c r="AM20" s="1345"/>
      <c r="AN20" s="1345"/>
      <c r="AO20" s="1223"/>
      <c r="AP20" s="1223"/>
      <c r="AQ20" s="432"/>
      <c r="AR20" s="432"/>
      <c r="AS20" s="430"/>
      <c r="AT20" s="1223"/>
    </row>
    <row r="21" spans="1:46" ht="12" customHeight="1">
      <c r="A21" s="431"/>
      <c r="B21" s="979"/>
      <c r="C21" s="980"/>
      <c r="D21" s="980"/>
      <c r="E21" s="980"/>
      <c r="F21" s="980"/>
      <c r="G21" s="980"/>
      <c r="H21" s="980"/>
      <c r="I21" s="980"/>
      <c r="J21" s="981"/>
      <c r="K21" s="1366"/>
      <c r="L21" s="1352"/>
      <c r="M21" s="1352"/>
      <c r="N21" s="1352"/>
      <c r="O21" s="1352"/>
      <c r="P21" s="1352"/>
      <c r="Q21" s="1352"/>
      <c r="R21" s="1352"/>
      <c r="S21" s="1352"/>
      <c r="T21" s="1352"/>
      <c r="U21" s="1352"/>
      <c r="V21" s="1354"/>
      <c r="W21" s="979"/>
      <c r="X21" s="980"/>
      <c r="Y21" s="980"/>
      <c r="Z21" s="980"/>
      <c r="AA21" s="980"/>
      <c r="AB21" s="980"/>
      <c r="AC21" s="980"/>
      <c r="AD21" s="980"/>
      <c r="AE21" s="981"/>
      <c r="AF21" s="438"/>
      <c r="AG21" s="438"/>
      <c r="AH21" s="438"/>
      <c r="AI21" s="438"/>
      <c r="AJ21" s="438"/>
      <c r="AK21" s="438"/>
      <c r="AL21" s="438"/>
      <c r="AM21" s="438"/>
      <c r="AN21" s="438"/>
      <c r="AO21" s="438" t="s">
        <v>414</v>
      </c>
      <c r="AP21" s="438"/>
      <c r="AQ21" s="439"/>
      <c r="AR21" s="432"/>
      <c r="AS21" s="430"/>
    </row>
    <row r="22" spans="1:46" ht="12" customHeight="1">
      <c r="A22" s="431"/>
      <c r="B22" s="974" t="s">
        <v>415</v>
      </c>
      <c r="C22" s="975"/>
      <c r="D22" s="975"/>
      <c r="E22" s="975"/>
      <c r="F22" s="975"/>
      <c r="G22" s="975"/>
      <c r="H22" s="975"/>
      <c r="I22" s="975"/>
      <c r="J22" s="976"/>
      <c r="K22" s="428"/>
      <c r="L22" s="428"/>
      <c r="M22" s="428"/>
      <c r="N22" s="428"/>
      <c r="O22" s="428"/>
      <c r="P22" s="428"/>
      <c r="Q22" s="428"/>
      <c r="R22" s="428"/>
      <c r="S22" s="428"/>
      <c r="T22" s="428"/>
      <c r="U22" s="428"/>
      <c r="V22" s="429"/>
      <c r="W22" s="974" t="s">
        <v>277</v>
      </c>
      <c r="X22" s="975"/>
      <c r="Y22" s="975"/>
      <c r="Z22" s="975"/>
      <c r="AA22" s="975"/>
      <c r="AB22" s="975"/>
      <c r="AC22" s="975"/>
      <c r="AD22" s="975"/>
      <c r="AE22" s="976"/>
      <c r="AF22" s="428"/>
      <c r="AG22" s="428"/>
      <c r="AH22" s="428"/>
      <c r="AI22" s="428"/>
      <c r="AJ22" s="428"/>
      <c r="AK22" s="428"/>
      <c r="AL22" s="428"/>
      <c r="AM22" s="428"/>
      <c r="AN22" s="428"/>
      <c r="AO22" s="428"/>
      <c r="AP22" s="428"/>
      <c r="AQ22" s="429"/>
      <c r="AR22" s="432"/>
      <c r="AS22" s="430"/>
    </row>
    <row r="23" spans="1:46" ht="12" customHeight="1">
      <c r="A23" s="431"/>
      <c r="B23" s="977"/>
      <c r="C23" s="1246"/>
      <c r="D23" s="1246"/>
      <c r="E23" s="1246"/>
      <c r="F23" s="1246"/>
      <c r="G23" s="1246"/>
      <c r="H23" s="1246"/>
      <c r="I23" s="1246"/>
      <c r="J23" s="978"/>
      <c r="K23" s="1365"/>
      <c r="L23" s="1345"/>
      <c r="M23" s="1345"/>
      <c r="N23" s="1250"/>
      <c r="O23" s="1345"/>
      <c r="P23" s="1345"/>
      <c r="Q23" s="1250"/>
      <c r="R23" s="1345"/>
      <c r="S23" s="1345"/>
      <c r="T23" s="1250"/>
      <c r="U23" s="1250"/>
      <c r="V23" s="432"/>
      <c r="W23" s="977"/>
      <c r="X23" s="1246"/>
      <c r="Y23" s="1246"/>
      <c r="Z23" s="1246"/>
      <c r="AA23" s="1246"/>
      <c r="AB23" s="1246"/>
      <c r="AC23" s="1246"/>
      <c r="AD23" s="1246"/>
      <c r="AE23" s="978"/>
      <c r="AF23" s="1223"/>
      <c r="AG23" s="1345" t="s">
        <v>416</v>
      </c>
      <c r="AH23" s="1345"/>
      <c r="AI23" s="1345"/>
      <c r="AJ23" s="1345"/>
      <c r="AK23" s="1345"/>
      <c r="AL23" s="1345"/>
      <c r="AM23" s="1345"/>
      <c r="AN23" s="1345"/>
      <c r="AO23" s="1345"/>
      <c r="AP23" s="1345"/>
      <c r="AQ23" s="432"/>
      <c r="AR23" s="432"/>
      <c r="AS23" s="430"/>
    </row>
    <row r="24" spans="1:46" ht="12" customHeight="1">
      <c r="A24" s="431"/>
      <c r="B24" s="977"/>
      <c r="C24" s="1246"/>
      <c r="D24" s="1246"/>
      <c r="E24" s="1246"/>
      <c r="F24" s="1246"/>
      <c r="G24" s="1246"/>
      <c r="H24" s="1246"/>
      <c r="I24" s="1246"/>
      <c r="J24" s="978"/>
      <c r="K24" s="1365"/>
      <c r="L24" s="1345"/>
      <c r="M24" s="1345"/>
      <c r="N24" s="1250" t="s">
        <v>8</v>
      </c>
      <c r="O24" s="1345"/>
      <c r="P24" s="1345"/>
      <c r="Q24" s="1250" t="s">
        <v>281</v>
      </c>
      <c r="R24" s="1345"/>
      <c r="S24" s="1345"/>
      <c r="T24" s="1250" t="s">
        <v>276</v>
      </c>
      <c r="U24" s="1250"/>
      <c r="V24" s="432"/>
      <c r="W24" s="977"/>
      <c r="X24" s="1246"/>
      <c r="Y24" s="1246"/>
      <c r="Z24" s="1246"/>
      <c r="AA24" s="1246"/>
      <c r="AB24" s="1246"/>
      <c r="AC24" s="1246"/>
      <c r="AD24" s="1246"/>
      <c r="AE24" s="978"/>
      <c r="AF24" s="1223"/>
      <c r="AG24" s="1345"/>
      <c r="AH24" s="1345"/>
      <c r="AI24" s="1345"/>
      <c r="AJ24" s="1345"/>
      <c r="AK24" s="1345"/>
      <c r="AL24" s="1345"/>
      <c r="AM24" s="1345"/>
      <c r="AN24" s="1345"/>
      <c r="AO24" s="1345"/>
      <c r="AP24" s="1345"/>
      <c r="AQ24" s="432"/>
      <c r="AR24" s="432"/>
      <c r="AS24" s="430"/>
    </row>
    <row r="25" spans="1:46" ht="12" customHeight="1">
      <c r="A25" s="431"/>
      <c r="B25" s="977"/>
      <c r="C25" s="1246"/>
      <c r="D25" s="1246"/>
      <c r="E25" s="1246"/>
      <c r="F25" s="1246"/>
      <c r="G25" s="1246"/>
      <c r="H25" s="1246"/>
      <c r="I25" s="1246"/>
      <c r="J25" s="978"/>
      <c r="K25" s="1365"/>
      <c r="L25" s="1345"/>
      <c r="M25" s="1345"/>
      <c r="N25" s="1250"/>
      <c r="O25" s="1345"/>
      <c r="P25" s="1345"/>
      <c r="Q25" s="1250"/>
      <c r="R25" s="1345"/>
      <c r="S25" s="1345"/>
      <c r="T25" s="1250"/>
      <c r="U25" s="1250"/>
      <c r="V25" s="432"/>
      <c r="W25" s="977"/>
      <c r="X25" s="1246"/>
      <c r="Y25" s="1246"/>
      <c r="Z25" s="1246"/>
      <c r="AA25" s="1246"/>
      <c r="AB25" s="1246"/>
      <c r="AC25" s="1246"/>
      <c r="AD25" s="1246"/>
      <c r="AE25" s="978"/>
      <c r="AF25" s="1223"/>
      <c r="AG25" s="1345"/>
      <c r="AH25" s="1345"/>
      <c r="AI25" s="1345"/>
      <c r="AJ25" s="1345"/>
      <c r="AK25" s="1345"/>
      <c r="AL25" s="1345"/>
      <c r="AM25" s="1345"/>
      <c r="AN25" s="1345"/>
      <c r="AO25" s="1345"/>
      <c r="AP25" s="1345"/>
      <c r="AQ25" s="432"/>
      <c r="AR25" s="432"/>
      <c r="AS25" s="430"/>
    </row>
    <row r="26" spans="1:46" ht="12" customHeight="1">
      <c r="A26" s="431"/>
      <c r="B26" s="979"/>
      <c r="C26" s="980"/>
      <c r="D26" s="980"/>
      <c r="E26" s="980"/>
      <c r="F26" s="980"/>
      <c r="G26" s="980"/>
      <c r="H26" s="980"/>
      <c r="I26" s="980"/>
      <c r="J26" s="981"/>
      <c r="K26" s="438"/>
      <c r="L26" s="438"/>
      <c r="M26" s="438"/>
      <c r="N26" s="438"/>
      <c r="O26" s="438"/>
      <c r="P26" s="438"/>
      <c r="Q26" s="438"/>
      <c r="R26" s="438"/>
      <c r="S26" s="438"/>
      <c r="T26" s="438"/>
      <c r="U26" s="438"/>
      <c r="V26" s="439"/>
      <c r="W26" s="979"/>
      <c r="X26" s="980"/>
      <c r="Y26" s="980"/>
      <c r="Z26" s="980"/>
      <c r="AA26" s="980"/>
      <c r="AB26" s="980"/>
      <c r="AC26" s="980"/>
      <c r="AD26" s="980"/>
      <c r="AE26" s="981"/>
      <c r="AF26" s="438"/>
      <c r="AG26" s="438"/>
      <c r="AH26" s="438"/>
      <c r="AI26" s="438"/>
      <c r="AJ26" s="438"/>
      <c r="AK26" s="438"/>
      <c r="AL26" s="438"/>
      <c r="AM26" s="438"/>
      <c r="AN26" s="438"/>
      <c r="AO26" s="438"/>
      <c r="AP26" s="438"/>
      <c r="AQ26" s="439"/>
      <c r="AR26" s="432"/>
      <c r="AS26" s="430"/>
    </row>
    <row r="27" spans="1:46" ht="12" customHeight="1">
      <c r="A27" s="431"/>
      <c r="B27" s="1251" t="s">
        <v>417</v>
      </c>
      <c r="C27" s="1252"/>
      <c r="D27" s="1252"/>
      <c r="E27" s="1252"/>
      <c r="F27" s="1252"/>
      <c r="G27" s="1252"/>
      <c r="H27" s="1252"/>
      <c r="I27" s="1252"/>
      <c r="J27" s="1253"/>
      <c r="K27" s="1362"/>
      <c r="L27" s="1363"/>
      <c r="M27" s="1363"/>
      <c r="N27" s="1363"/>
      <c r="O27" s="1363"/>
      <c r="P27" s="1363"/>
      <c r="Q27" s="1363"/>
      <c r="R27" s="1363"/>
      <c r="S27" s="1363"/>
      <c r="T27" s="1363"/>
      <c r="U27" s="1363"/>
      <c r="V27" s="1364"/>
      <c r="W27" s="974" t="s">
        <v>278</v>
      </c>
      <c r="X27" s="975"/>
      <c r="Y27" s="975"/>
      <c r="Z27" s="975"/>
      <c r="AA27" s="975"/>
      <c r="AB27" s="975"/>
      <c r="AC27" s="975"/>
      <c r="AD27" s="975"/>
      <c r="AE27" s="976"/>
      <c r="AF27" s="428"/>
      <c r="AG27" s="428"/>
      <c r="AH27" s="428"/>
      <c r="AI27" s="428"/>
      <c r="AJ27" s="428"/>
      <c r="AK27" s="428"/>
      <c r="AL27" s="428"/>
      <c r="AM27" s="428"/>
      <c r="AN27" s="428"/>
      <c r="AO27" s="428"/>
      <c r="AP27" s="428"/>
      <c r="AQ27" s="429"/>
      <c r="AR27" s="433"/>
      <c r="AS27" s="430"/>
    </row>
    <row r="28" spans="1:46" ht="12" customHeight="1">
      <c r="A28" s="431"/>
      <c r="B28" s="1254"/>
      <c r="C28" s="1255"/>
      <c r="D28" s="1255"/>
      <c r="E28" s="1255"/>
      <c r="F28" s="1255"/>
      <c r="G28" s="1255"/>
      <c r="H28" s="1255"/>
      <c r="I28" s="1255"/>
      <c r="J28" s="1256"/>
      <c r="K28" s="1365"/>
      <c r="L28" s="1345"/>
      <c r="M28" s="1345"/>
      <c r="N28" s="1345"/>
      <c r="O28" s="1345"/>
      <c r="P28" s="1345"/>
      <c r="Q28" s="1345"/>
      <c r="R28" s="1345"/>
      <c r="S28" s="1345"/>
      <c r="T28" s="1345"/>
      <c r="U28" s="1345"/>
      <c r="V28" s="1347"/>
      <c r="W28" s="977"/>
      <c r="X28" s="1246"/>
      <c r="Y28" s="1246"/>
      <c r="Z28" s="1246"/>
      <c r="AA28" s="1246"/>
      <c r="AB28" s="1246"/>
      <c r="AC28" s="1246"/>
      <c r="AD28" s="1246"/>
      <c r="AE28" s="978"/>
      <c r="AF28" s="1223"/>
      <c r="AG28" s="1345" t="s">
        <v>418</v>
      </c>
      <c r="AH28" s="1345"/>
      <c r="AI28" s="1345"/>
      <c r="AJ28" s="1345"/>
      <c r="AK28" s="1345"/>
      <c r="AL28" s="1345"/>
      <c r="AM28" s="1345"/>
      <c r="AN28" s="1345"/>
      <c r="AO28" s="1345"/>
      <c r="AP28" s="1345"/>
      <c r="AQ28" s="432"/>
      <c r="AR28" s="433"/>
      <c r="AS28" s="430"/>
    </row>
    <row r="29" spans="1:46" ht="12" customHeight="1">
      <c r="A29" s="431"/>
      <c r="B29" s="1254"/>
      <c r="C29" s="1255"/>
      <c r="D29" s="1255"/>
      <c r="E29" s="1255"/>
      <c r="F29" s="1255"/>
      <c r="G29" s="1255"/>
      <c r="H29" s="1255"/>
      <c r="I29" s="1255"/>
      <c r="J29" s="1256"/>
      <c r="K29" s="1365"/>
      <c r="L29" s="1345"/>
      <c r="M29" s="1345"/>
      <c r="N29" s="1345"/>
      <c r="O29" s="1345"/>
      <c r="P29" s="1345"/>
      <c r="Q29" s="1345"/>
      <c r="R29" s="1345"/>
      <c r="S29" s="1345"/>
      <c r="T29" s="1345"/>
      <c r="U29" s="1345"/>
      <c r="V29" s="1347"/>
      <c r="W29" s="977"/>
      <c r="X29" s="1246"/>
      <c r="Y29" s="1246"/>
      <c r="Z29" s="1246"/>
      <c r="AA29" s="1246"/>
      <c r="AB29" s="1246"/>
      <c r="AC29" s="1246"/>
      <c r="AD29" s="1246"/>
      <c r="AE29" s="978"/>
      <c r="AF29" s="1223"/>
      <c r="AG29" s="1345"/>
      <c r="AH29" s="1345"/>
      <c r="AI29" s="1345"/>
      <c r="AJ29" s="1345"/>
      <c r="AK29" s="1345"/>
      <c r="AL29" s="1345"/>
      <c r="AM29" s="1345"/>
      <c r="AN29" s="1345"/>
      <c r="AO29" s="1345"/>
      <c r="AP29" s="1345"/>
      <c r="AQ29" s="432"/>
      <c r="AR29" s="433"/>
      <c r="AS29" s="430"/>
    </row>
    <row r="30" spans="1:46" ht="12" customHeight="1">
      <c r="A30" s="431"/>
      <c r="B30" s="1254"/>
      <c r="C30" s="1255"/>
      <c r="D30" s="1255"/>
      <c r="E30" s="1255"/>
      <c r="F30" s="1255"/>
      <c r="G30" s="1255"/>
      <c r="H30" s="1255"/>
      <c r="I30" s="1255"/>
      <c r="J30" s="1256"/>
      <c r="K30" s="1365"/>
      <c r="L30" s="1345"/>
      <c r="M30" s="1345"/>
      <c r="N30" s="1345"/>
      <c r="O30" s="1345"/>
      <c r="P30" s="1345"/>
      <c r="Q30" s="1345"/>
      <c r="R30" s="1345"/>
      <c r="S30" s="1345"/>
      <c r="T30" s="1345"/>
      <c r="U30" s="1345"/>
      <c r="V30" s="1347"/>
      <c r="W30" s="977"/>
      <c r="X30" s="1246"/>
      <c r="Y30" s="1246"/>
      <c r="Z30" s="1246"/>
      <c r="AA30" s="1246"/>
      <c r="AB30" s="1246"/>
      <c r="AC30" s="1246"/>
      <c r="AD30" s="1246"/>
      <c r="AE30" s="978"/>
      <c r="AF30" s="1223"/>
      <c r="AG30" s="1345"/>
      <c r="AH30" s="1345"/>
      <c r="AI30" s="1345"/>
      <c r="AJ30" s="1345"/>
      <c r="AK30" s="1345"/>
      <c r="AL30" s="1345"/>
      <c r="AM30" s="1345"/>
      <c r="AN30" s="1345"/>
      <c r="AO30" s="1345"/>
      <c r="AP30" s="1345"/>
      <c r="AQ30" s="432"/>
      <c r="AR30" s="433"/>
      <c r="AS30" s="430"/>
    </row>
    <row r="31" spans="1:46" ht="12" customHeight="1">
      <c r="A31" s="431"/>
      <c r="B31" s="1257"/>
      <c r="C31" s="1258"/>
      <c r="D31" s="1258"/>
      <c r="E31" s="1258"/>
      <c r="F31" s="1258"/>
      <c r="G31" s="1258"/>
      <c r="H31" s="1258"/>
      <c r="I31" s="1258"/>
      <c r="J31" s="1259"/>
      <c r="K31" s="1367"/>
      <c r="L31" s="1368"/>
      <c r="M31" s="1368"/>
      <c r="N31" s="1368"/>
      <c r="O31" s="1368"/>
      <c r="P31" s="1368"/>
      <c r="Q31" s="1368"/>
      <c r="R31" s="1368"/>
      <c r="S31" s="1368"/>
      <c r="T31" s="1368"/>
      <c r="U31" s="1368"/>
      <c r="V31" s="1369"/>
      <c r="W31" s="977"/>
      <c r="X31" s="1246"/>
      <c r="Y31" s="1246"/>
      <c r="Z31" s="1246"/>
      <c r="AA31" s="1246"/>
      <c r="AB31" s="1246"/>
      <c r="AC31" s="1246"/>
      <c r="AD31" s="1246"/>
      <c r="AE31" s="978"/>
      <c r="AF31" s="430"/>
      <c r="AG31" s="1223"/>
      <c r="AH31" s="1223"/>
      <c r="AI31" s="1223"/>
      <c r="AJ31" s="1223"/>
      <c r="AK31" s="1223"/>
      <c r="AL31" s="1223"/>
      <c r="AM31" s="1223"/>
      <c r="AN31" s="1223"/>
      <c r="AO31" s="1223"/>
      <c r="AP31" s="1223"/>
      <c r="AQ31" s="432"/>
      <c r="AR31" s="433"/>
      <c r="AS31" s="430"/>
    </row>
    <row r="32" spans="1:46" ht="12" customHeight="1">
      <c r="A32" s="431"/>
      <c r="B32" s="1260" t="s">
        <v>419</v>
      </c>
      <c r="C32" s="1261"/>
      <c r="D32" s="1261"/>
      <c r="E32" s="1261"/>
      <c r="F32" s="1261"/>
      <c r="G32" s="1261"/>
      <c r="H32" s="1261"/>
      <c r="I32" s="1261"/>
      <c r="J32" s="1262"/>
      <c r="K32" s="1370"/>
      <c r="L32" s="1371"/>
      <c r="M32" s="1371"/>
      <c r="N32" s="1371"/>
      <c r="O32" s="1371"/>
      <c r="P32" s="1371"/>
      <c r="Q32" s="1371"/>
      <c r="R32" s="1371"/>
      <c r="S32" s="1371"/>
      <c r="T32" s="1371"/>
      <c r="U32" s="1371"/>
      <c r="V32" s="1371"/>
      <c r="W32" s="1371"/>
      <c r="X32" s="1371"/>
      <c r="Y32" s="1371"/>
      <c r="Z32" s="1371"/>
      <c r="AA32" s="1371"/>
      <c r="AB32" s="1371"/>
      <c r="AC32" s="1371"/>
      <c r="AD32" s="1371"/>
      <c r="AE32" s="1371"/>
      <c r="AF32" s="1371"/>
      <c r="AG32" s="1371"/>
      <c r="AH32" s="1371"/>
      <c r="AI32" s="1371"/>
      <c r="AJ32" s="1371"/>
      <c r="AK32" s="1371"/>
      <c r="AL32" s="1371"/>
      <c r="AM32" s="1371"/>
      <c r="AN32" s="1371"/>
      <c r="AO32" s="1371"/>
      <c r="AP32" s="1371"/>
      <c r="AQ32" s="1372"/>
      <c r="AR32" s="432"/>
      <c r="AS32" s="430"/>
    </row>
    <row r="33" spans="1:46" ht="12" customHeight="1">
      <c r="A33" s="431"/>
      <c r="B33" s="1261"/>
      <c r="C33" s="1261"/>
      <c r="D33" s="1261"/>
      <c r="E33" s="1261"/>
      <c r="F33" s="1261"/>
      <c r="G33" s="1261"/>
      <c r="H33" s="1261"/>
      <c r="I33" s="1261"/>
      <c r="J33" s="1262"/>
      <c r="K33" s="1373"/>
      <c r="L33" s="1374"/>
      <c r="M33" s="1374"/>
      <c r="N33" s="1374"/>
      <c r="O33" s="1374"/>
      <c r="P33" s="1374"/>
      <c r="Q33" s="1374"/>
      <c r="R33" s="1374"/>
      <c r="S33" s="1374"/>
      <c r="T33" s="1374"/>
      <c r="U33" s="1374"/>
      <c r="V33" s="1374"/>
      <c r="W33" s="1374"/>
      <c r="X33" s="1374"/>
      <c r="Y33" s="1374"/>
      <c r="Z33" s="1374"/>
      <c r="AA33" s="1374"/>
      <c r="AB33" s="1374"/>
      <c r="AC33" s="1374"/>
      <c r="AD33" s="1374"/>
      <c r="AE33" s="1374"/>
      <c r="AF33" s="1374"/>
      <c r="AG33" s="1374"/>
      <c r="AH33" s="1374"/>
      <c r="AI33" s="1374"/>
      <c r="AJ33" s="1374"/>
      <c r="AK33" s="1374"/>
      <c r="AL33" s="1374"/>
      <c r="AM33" s="1374"/>
      <c r="AN33" s="1374"/>
      <c r="AO33" s="1374"/>
      <c r="AP33" s="1374"/>
      <c r="AQ33" s="1375"/>
      <c r="AR33" s="432"/>
      <c r="AS33" s="430"/>
    </row>
    <row r="34" spans="1:46" ht="12" customHeight="1">
      <c r="A34" s="431"/>
      <c r="B34" s="1261"/>
      <c r="C34" s="1261"/>
      <c r="D34" s="1261"/>
      <c r="E34" s="1261"/>
      <c r="F34" s="1261"/>
      <c r="G34" s="1261"/>
      <c r="H34" s="1261"/>
      <c r="I34" s="1261"/>
      <c r="J34" s="1262"/>
      <c r="K34" s="1373"/>
      <c r="L34" s="1374"/>
      <c r="M34" s="1374"/>
      <c r="N34" s="1374"/>
      <c r="O34" s="1374"/>
      <c r="P34" s="1374"/>
      <c r="Q34" s="1374"/>
      <c r="R34" s="1374"/>
      <c r="S34" s="1374"/>
      <c r="T34" s="1374"/>
      <c r="U34" s="1374"/>
      <c r="V34" s="1374"/>
      <c r="W34" s="1374"/>
      <c r="X34" s="1374"/>
      <c r="Y34" s="1374"/>
      <c r="Z34" s="1374"/>
      <c r="AA34" s="1374"/>
      <c r="AB34" s="1374"/>
      <c r="AC34" s="1374"/>
      <c r="AD34" s="1374"/>
      <c r="AE34" s="1374"/>
      <c r="AF34" s="1374"/>
      <c r="AG34" s="1374"/>
      <c r="AH34" s="1374"/>
      <c r="AI34" s="1374"/>
      <c r="AJ34" s="1374"/>
      <c r="AK34" s="1374"/>
      <c r="AL34" s="1374"/>
      <c r="AM34" s="1374"/>
      <c r="AN34" s="1374"/>
      <c r="AO34" s="1374"/>
      <c r="AP34" s="1374"/>
      <c r="AQ34" s="1375"/>
      <c r="AR34" s="432"/>
      <c r="AS34" s="430"/>
    </row>
    <row r="35" spans="1:46" ht="10.5" customHeight="1">
      <c r="A35" s="431"/>
      <c r="B35" s="1261"/>
      <c r="C35" s="1261"/>
      <c r="D35" s="1261"/>
      <c r="E35" s="1261"/>
      <c r="F35" s="1261"/>
      <c r="G35" s="1261"/>
      <c r="H35" s="1261"/>
      <c r="I35" s="1261"/>
      <c r="J35" s="1262"/>
      <c r="K35" s="1373"/>
      <c r="L35" s="1374"/>
      <c r="M35" s="1374"/>
      <c r="N35" s="1374"/>
      <c r="O35" s="1374"/>
      <c r="P35" s="1374"/>
      <c r="Q35" s="1374"/>
      <c r="R35" s="1374"/>
      <c r="S35" s="1374"/>
      <c r="T35" s="1374"/>
      <c r="U35" s="1374"/>
      <c r="V35" s="1374"/>
      <c r="W35" s="1374"/>
      <c r="X35" s="1374"/>
      <c r="Y35" s="1374"/>
      <c r="Z35" s="1374"/>
      <c r="AA35" s="1374"/>
      <c r="AB35" s="1374"/>
      <c r="AC35" s="1374"/>
      <c r="AD35" s="1374"/>
      <c r="AE35" s="1374"/>
      <c r="AF35" s="1374"/>
      <c r="AG35" s="1374"/>
      <c r="AH35" s="1374"/>
      <c r="AI35" s="1374"/>
      <c r="AJ35" s="1374"/>
      <c r="AK35" s="1374"/>
      <c r="AL35" s="1374"/>
      <c r="AM35" s="1374"/>
      <c r="AN35" s="1374"/>
      <c r="AO35" s="1374"/>
      <c r="AP35" s="1374"/>
      <c r="AQ35" s="1375"/>
      <c r="AR35" s="432"/>
      <c r="AS35" s="430"/>
    </row>
    <row r="36" spans="1:46" ht="10.5" customHeight="1">
      <c r="A36" s="431"/>
      <c r="B36" s="1261"/>
      <c r="C36" s="1261"/>
      <c r="D36" s="1261"/>
      <c r="E36" s="1261"/>
      <c r="F36" s="1261"/>
      <c r="G36" s="1261"/>
      <c r="H36" s="1261"/>
      <c r="I36" s="1261"/>
      <c r="J36" s="1262"/>
      <c r="K36" s="1376"/>
      <c r="L36" s="1377"/>
      <c r="M36" s="1377"/>
      <c r="N36" s="1377"/>
      <c r="O36" s="1377"/>
      <c r="P36" s="1377"/>
      <c r="Q36" s="1377"/>
      <c r="R36" s="1377"/>
      <c r="S36" s="1377"/>
      <c r="T36" s="1377"/>
      <c r="U36" s="1377"/>
      <c r="V36" s="1377"/>
      <c r="W36" s="1377"/>
      <c r="X36" s="1377"/>
      <c r="Y36" s="1377"/>
      <c r="Z36" s="1377"/>
      <c r="AA36" s="1377"/>
      <c r="AB36" s="1377"/>
      <c r="AC36" s="1377"/>
      <c r="AD36" s="1377"/>
      <c r="AE36" s="1377"/>
      <c r="AF36" s="1377"/>
      <c r="AG36" s="1377"/>
      <c r="AH36" s="1377"/>
      <c r="AI36" s="1377"/>
      <c r="AJ36" s="1377"/>
      <c r="AK36" s="1377"/>
      <c r="AL36" s="1377"/>
      <c r="AM36" s="1377"/>
      <c r="AN36" s="1377"/>
      <c r="AO36" s="1377"/>
      <c r="AP36" s="1377"/>
      <c r="AQ36" s="1378"/>
      <c r="AR36" s="432"/>
      <c r="AS36" s="430"/>
    </row>
    <row r="37" spans="1:46" ht="13.5" customHeight="1">
      <c r="A37" s="431"/>
      <c r="B37" s="1263"/>
      <c r="C37" s="1264"/>
      <c r="D37" s="1263"/>
      <c r="E37" s="1263"/>
      <c r="F37" s="1264"/>
      <c r="G37" s="1263"/>
      <c r="H37" s="1263"/>
      <c r="I37" s="1263"/>
      <c r="J37" s="1263"/>
      <c r="K37" s="1223"/>
      <c r="L37" s="1223"/>
      <c r="M37" s="1223"/>
      <c r="N37" s="1223"/>
      <c r="O37" s="1223"/>
      <c r="P37" s="1223"/>
      <c r="Q37" s="1223"/>
      <c r="R37" s="1223"/>
      <c r="S37" s="1223"/>
      <c r="T37" s="1223"/>
      <c r="U37" s="1223"/>
      <c r="V37" s="1223"/>
      <c r="W37" s="1223"/>
      <c r="X37" s="1223"/>
      <c r="Y37" s="1223"/>
      <c r="Z37" s="1223"/>
      <c r="AA37" s="1223"/>
      <c r="AB37" s="1223"/>
      <c r="AC37" s="1223"/>
      <c r="AD37" s="1223"/>
      <c r="AE37" s="1223"/>
      <c r="AF37" s="1223"/>
      <c r="AG37" s="1223"/>
      <c r="AH37" s="1223"/>
      <c r="AI37" s="1223"/>
      <c r="AJ37" s="1223"/>
      <c r="AK37" s="1223"/>
      <c r="AL37" s="1223"/>
      <c r="AM37" s="1223"/>
      <c r="AN37" s="1223"/>
      <c r="AO37" s="1223"/>
      <c r="AP37" s="1223"/>
      <c r="AQ37" s="1223"/>
      <c r="AR37" s="432"/>
      <c r="AS37" s="430"/>
    </row>
    <row r="38" spans="1:46" ht="12" customHeight="1">
      <c r="A38" s="431"/>
      <c r="B38" s="1223"/>
      <c r="C38" s="1223"/>
      <c r="D38" s="1223"/>
      <c r="E38" s="1223"/>
      <c r="F38" s="1223"/>
      <c r="G38" s="1223"/>
      <c r="H38" s="1223"/>
      <c r="I38" s="1223"/>
      <c r="J38" s="1223"/>
      <c r="K38" s="1223"/>
      <c r="L38" s="1223"/>
      <c r="M38" s="1223"/>
      <c r="N38" s="1223"/>
      <c r="O38" s="1223"/>
      <c r="P38" s="1223"/>
      <c r="Q38" s="1223"/>
      <c r="R38" s="1223"/>
      <c r="S38" s="1223"/>
      <c r="T38" s="1223"/>
      <c r="U38" s="1223"/>
      <c r="V38" s="1223"/>
      <c r="W38" s="1223"/>
      <c r="X38" s="1223"/>
      <c r="Y38" s="1223"/>
      <c r="Z38" s="1223"/>
      <c r="AA38" s="1223"/>
      <c r="AB38" s="1223"/>
      <c r="AC38" s="1223"/>
      <c r="AD38" s="1223"/>
      <c r="AE38" s="1223"/>
      <c r="AF38" s="1223"/>
      <c r="AG38" s="1223"/>
      <c r="AH38" s="1223"/>
      <c r="AI38" s="1223"/>
      <c r="AJ38" s="1223"/>
      <c r="AK38" s="1223"/>
      <c r="AL38" s="1223"/>
      <c r="AM38" s="1223"/>
      <c r="AN38" s="1223"/>
      <c r="AO38" s="1223"/>
      <c r="AP38" s="1223"/>
      <c r="AQ38" s="1223"/>
      <c r="AR38" s="432"/>
      <c r="AS38" s="430"/>
    </row>
    <row r="39" spans="1:46" ht="12" customHeight="1">
      <c r="A39" s="431"/>
      <c r="B39" s="1265" t="s">
        <v>279</v>
      </c>
      <c r="C39" s="1246"/>
      <c r="D39" s="1246"/>
      <c r="E39" s="1246"/>
      <c r="F39" s="1246"/>
      <c r="G39" s="1246"/>
      <c r="H39" s="1246"/>
      <c r="I39" s="1246"/>
      <c r="J39" s="1379" t="s">
        <v>420</v>
      </c>
      <c r="K39" s="1379"/>
      <c r="L39" s="1379"/>
      <c r="M39" s="1379"/>
      <c r="N39" s="1379"/>
      <c r="O39" s="1379"/>
      <c r="P39" s="1379"/>
      <c r="Q39" s="1379"/>
      <c r="R39" s="1379"/>
      <c r="S39" s="1379"/>
      <c r="T39" s="1379"/>
      <c r="U39" s="1379"/>
      <c r="V39" s="1379"/>
      <c r="W39" s="1265" t="s">
        <v>280</v>
      </c>
      <c r="X39" s="1246"/>
      <c r="Y39" s="1246"/>
      <c r="Z39" s="1246"/>
      <c r="AA39" s="1246"/>
      <c r="AB39" s="1246"/>
      <c r="AC39" s="1246"/>
      <c r="AD39" s="1246"/>
      <c r="AE39" s="1379" t="s">
        <v>420</v>
      </c>
      <c r="AF39" s="1379"/>
      <c r="AG39" s="1379"/>
      <c r="AH39" s="1379"/>
      <c r="AI39" s="1379"/>
      <c r="AJ39" s="1379"/>
      <c r="AK39" s="1379"/>
      <c r="AL39" s="1379"/>
      <c r="AM39" s="1379"/>
      <c r="AN39" s="1379"/>
      <c r="AO39" s="1379"/>
      <c r="AP39" s="1379"/>
      <c r="AQ39" s="1379"/>
      <c r="AR39" s="432"/>
      <c r="AS39" s="430"/>
    </row>
    <row r="40" spans="1:46" ht="12" customHeight="1">
      <c r="A40" s="431"/>
      <c r="B40" s="1246"/>
      <c r="C40" s="1246"/>
      <c r="D40" s="1246"/>
      <c r="E40" s="1246"/>
      <c r="F40" s="1246"/>
      <c r="G40" s="1246"/>
      <c r="H40" s="1246"/>
      <c r="I40" s="1246"/>
      <c r="J40" s="1379"/>
      <c r="K40" s="1379"/>
      <c r="L40" s="1379"/>
      <c r="M40" s="1379"/>
      <c r="N40" s="1379"/>
      <c r="O40" s="1379"/>
      <c r="P40" s="1379"/>
      <c r="Q40" s="1379"/>
      <c r="R40" s="1379"/>
      <c r="S40" s="1379"/>
      <c r="T40" s="1379"/>
      <c r="U40" s="1379"/>
      <c r="V40" s="1379"/>
      <c r="W40" s="1246"/>
      <c r="X40" s="1246"/>
      <c r="Y40" s="1246"/>
      <c r="Z40" s="1246"/>
      <c r="AA40" s="1246"/>
      <c r="AB40" s="1246"/>
      <c r="AC40" s="1246"/>
      <c r="AD40" s="1246"/>
      <c r="AE40" s="1379"/>
      <c r="AF40" s="1379"/>
      <c r="AG40" s="1379"/>
      <c r="AH40" s="1379"/>
      <c r="AI40" s="1379"/>
      <c r="AJ40" s="1379"/>
      <c r="AK40" s="1379"/>
      <c r="AL40" s="1379"/>
      <c r="AM40" s="1379"/>
      <c r="AN40" s="1379"/>
      <c r="AO40" s="1379"/>
      <c r="AP40" s="1379"/>
      <c r="AQ40" s="1379"/>
      <c r="AR40" s="432"/>
      <c r="AS40" s="430"/>
    </row>
    <row r="41" spans="1:46" ht="12" customHeight="1">
      <c r="A41" s="431"/>
      <c r="B41" s="1266"/>
      <c r="C41" s="1266"/>
      <c r="D41" s="1266"/>
      <c r="E41" s="1266"/>
      <c r="F41" s="1266"/>
      <c r="G41" s="1266"/>
      <c r="H41" s="1266"/>
      <c r="I41" s="1266"/>
      <c r="J41" s="1267"/>
      <c r="K41" s="1267"/>
      <c r="L41" s="1267"/>
      <c r="M41" s="1267"/>
      <c r="N41" s="1267"/>
      <c r="O41" s="1267"/>
      <c r="P41" s="1267"/>
      <c r="Q41" s="1267"/>
      <c r="R41" s="1267"/>
      <c r="S41" s="1267"/>
      <c r="T41" s="1267"/>
      <c r="U41" s="1267"/>
      <c r="V41" s="1267"/>
      <c r="W41" s="1266"/>
      <c r="X41" s="1266"/>
      <c r="Y41" s="1266"/>
      <c r="Z41" s="1266"/>
      <c r="AA41" s="1266"/>
      <c r="AB41" s="1266"/>
      <c r="AC41" s="1266"/>
      <c r="AD41" s="1266"/>
      <c r="AE41" s="1267"/>
      <c r="AF41" s="1267"/>
      <c r="AG41" s="1267"/>
      <c r="AH41" s="1267"/>
      <c r="AI41" s="1267"/>
      <c r="AJ41" s="1267"/>
      <c r="AK41" s="1267"/>
      <c r="AL41" s="1267"/>
      <c r="AM41" s="1267"/>
      <c r="AN41" s="1267"/>
      <c r="AO41" s="1267"/>
      <c r="AP41" s="1267"/>
      <c r="AQ41" s="1267"/>
      <c r="AR41" s="432"/>
      <c r="AS41" s="430"/>
    </row>
    <row r="42" spans="1:46" ht="12" customHeight="1">
      <c r="A42" s="431"/>
      <c r="B42" s="1265"/>
      <c r="C42" s="1246"/>
      <c r="D42" s="1246"/>
      <c r="E42" s="1246"/>
      <c r="F42" s="1246"/>
      <c r="G42" s="1246"/>
      <c r="H42" s="1246"/>
      <c r="I42" s="1246"/>
      <c r="J42" s="1379" t="s">
        <v>421</v>
      </c>
      <c r="K42" s="1379"/>
      <c r="L42" s="1379"/>
      <c r="M42" s="1379"/>
      <c r="N42" s="1379"/>
      <c r="O42" s="1379"/>
      <c r="P42" s="1379"/>
      <c r="Q42" s="1379"/>
      <c r="R42" s="1379"/>
      <c r="S42" s="1379"/>
      <c r="T42" s="1379"/>
      <c r="U42" s="1379"/>
      <c r="V42" s="1379"/>
      <c r="W42" s="1265"/>
      <c r="X42" s="1246"/>
      <c r="Y42" s="1246"/>
      <c r="Z42" s="1246"/>
      <c r="AA42" s="1246"/>
      <c r="AB42" s="1246"/>
      <c r="AC42" s="1246"/>
      <c r="AD42" s="1246"/>
      <c r="AE42" s="1379" t="s">
        <v>422</v>
      </c>
      <c r="AF42" s="1379"/>
      <c r="AG42" s="1379"/>
      <c r="AH42" s="1379"/>
      <c r="AI42" s="1379"/>
      <c r="AJ42" s="1379"/>
      <c r="AK42" s="1379"/>
      <c r="AL42" s="1379"/>
      <c r="AM42" s="1379"/>
      <c r="AN42" s="1379"/>
      <c r="AO42" s="1379"/>
      <c r="AP42" s="1379"/>
      <c r="AQ42" s="1379"/>
      <c r="AR42" s="432"/>
      <c r="AS42" s="430"/>
    </row>
    <row r="43" spans="1:46" ht="12" customHeight="1">
      <c r="A43" s="431"/>
      <c r="B43" s="1246"/>
      <c r="C43" s="1246"/>
      <c r="D43" s="1246"/>
      <c r="E43" s="1246"/>
      <c r="F43" s="1246"/>
      <c r="G43" s="1246"/>
      <c r="H43" s="1246"/>
      <c r="I43" s="1246"/>
      <c r="J43" s="1379"/>
      <c r="K43" s="1379"/>
      <c r="L43" s="1379"/>
      <c r="M43" s="1379"/>
      <c r="N43" s="1379"/>
      <c r="O43" s="1379"/>
      <c r="P43" s="1379"/>
      <c r="Q43" s="1379"/>
      <c r="R43" s="1379"/>
      <c r="S43" s="1379"/>
      <c r="T43" s="1379"/>
      <c r="U43" s="1379"/>
      <c r="V43" s="1379"/>
      <c r="W43" s="1246"/>
      <c r="X43" s="1246"/>
      <c r="Y43" s="1246"/>
      <c r="Z43" s="1246"/>
      <c r="AA43" s="1246"/>
      <c r="AB43" s="1246"/>
      <c r="AC43" s="1246"/>
      <c r="AD43" s="1246"/>
      <c r="AE43" s="1379"/>
      <c r="AF43" s="1379"/>
      <c r="AG43" s="1379"/>
      <c r="AH43" s="1379"/>
      <c r="AI43" s="1379"/>
      <c r="AJ43" s="1379"/>
      <c r="AK43" s="1379"/>
      <c r="AL43" s="1379"/>
      <c r="AM43" s="1379"/>
      <c r="AN43" s="1379"/>
      <c r="AO43" s="1379"/>
      <c r="AP43" s="1379"/>
      <c r="AQ43" s="1379"/>
      <c r="AR43" s="432"/>
      <c r="AS43" s="430"/>
    </row>
    <row r="44" spans="1:46" ht="12" customHeight="1">
      <c r="A44" s="431"/>
      <c r="B44" s="1266"/>
      <c r="C44" s="1266"/>
      <c r="D44" s="1266"/>
      <c r="E44" s="1266"/>
      <c r="F44" s="1266"/>
      <c r="G44" s="1266"/>
      <c r="H44" s="1266"/>
      <c r="I44" s="1266"/>
      <c r="J44" s="1267"/>
      <c r="K44" s="1267"/>
      <c r="L44" s="1267"/>
      <c r="M44" s="1267"/>
      <c r="N44" s="1267"/>
      <c r="O44" s="1267"/>
      <c r="P44" s="1267"/>
      <c r="Q44" s="1267"/>
      <c r="R44" s="1267"/>
      <c r="S44" s="1267"/>
      <c r="T44" s="1267"/>
      <c r="U44" s="1267"/>
      <c r="V44" s="1267"/>
      <c r="W44" s="1266"/>
      <c r="X44" s="1266"/>
      <c r="Y44" s="1266"/>
      <c r="Z44" s="1266"/>
      <c r="AA44" s="1266"/>
      <c r="AB44" s="1266"/>
      <c r="AC44" s="1266"/>
      <c r="AD44" s="1266"/>
      <c r="AE44" s="1267"/>
      <c r="AF44" s="1267"/>
      <c r="AG44" s="1267"/>
      <c r="AH44" s="1267"/>
      <c r="AI44" s="1267"/>
      <c r="AJ44" s="1267"/>
      <c r="AK44" s="1267"/>
      <c r="AL44" s="1267"/>
      <c r="AM44" s="1267"/>
      <c r="AN44" s="1267"/>
      <c r="AO44" s="1267"/>
      <c r="AP44" s="1267"/>
      <c r="AQ44" s="1267"/>
      <c r="AR44" s="432"/>
      <c r="AS44" s="430"/>
    </row>
    <row r="45" spans="1:46" ht="12" customHeight="1">
      <c r="A45" s="431"/>
      <c r="B45" s="1265"/>
      <c r="C45" s="1246"/>
      <c r="D45" s="1246"/>
      <c r="E45" s="1246"/>
      <c r="F45" s="1246"/>
      <c r="G45" s="1246"/>
      <c r="H45" s="1246"/>
      <c r="I45" s="1246"/>
      <c r="J45" s="1379" t="s">
        <v>421</v>
      </c>
      <c r="K45" s="1379"/>
      <c r="L45" s="1379"/>
      <c r="M45" s="1379"/>
      <c r="N45" s="1379"/>
      <c r="O45" s="1379"/>
      <c r="P45" s="1379"/>
      <c r="Q45" s="1379"/>
      <c r="R45" s="1379"/>
      <c r="S45" s="1379"/>
      <c r="T45" s="1379"/>
      <c r="U45" s="1379"/>
      <c r="V45" s="1379"/>
      <c r="W45" s="1265"/>
      <c r="X45" s="1246"/>
      <c r="Y45" s="1246"/>
      <c r="Z45" s="1246"/>
      <c r="AA45" s="1246"/>
      <c r="AB45" s="1246"/>
      <c r="AC45" s="1246"/>
      <c r="AD45" s="1246"/>
      <c r="AE45" s="1379" t="s">
        <v>423</v>
      </c>
      <c r="AF45" s="1379"/>
      <c r="AG45" s="1379"/>
      <c r="AH45" s="1379"/>
      <c r="AI45" s="1379"/>
      <c r="AJ45" s="1379"/>
      <c r="AK45" s="1379"/>
      <c r="AL45" s="1379"/>
      <c r="AM45" s="1379"/>
      <c r="AN45" s="1379"/>
      <c r="AO45" s="1379"/>
      <c r="AP45" s="1379"/>
      <c r="AQ45" s="1379"/>
      <c r="AR45" s="432"/>
      <c r="AS45" s="430"/>
    </row>
    <row r="46" spans="1:46" ht="12" customHeight="1">
      <c r="A46" s="431"/>
      <c r="B46" s="1246"/>
      <c r="C46" s="1246"/>
      <c r="D46" s="1246"/>
      <c r="E46" s="1246"/>
      <c r="F46" s="1246"/>
      <c r="G46" s="1246"/>
      <c r="H46" s="1246"/>
      <c r="I46" s="1246"/>
      <c r="J46" s="1379"/>
      <c r="K46" s="1379"/>
      <c r="L46" s="1379"/>
      <c r="M46" s="1379"/>
      <c r="N46" s="1379"/>
      <c r="O46" s="1379"/>
      <c r="P46" s="1379"/>
      <c r="Q46" s="1379"/>
      <c r="R46" s="1379"/>
      <c r="S46" s="1379"/>
      <c r="T46" s="1379"/>
      <c r="U46" s="1379"/>
      <c r="V46" s="1379"/>
      <c r="W46" s="1246"/>
      <c r="X46" s="1246"/>
      <c r="Y46" s="1246"/>
      <c r="Z46" s="1246"/>
      <c r="AA46" s="1246"/>
      <c r="AB46" s="1246"/>
      <c r="AC46" s="1246"/>
      <c r="AD46" s="1246"/>
      <c r="AE46" s="1379"/>
      <c r="AF46" s="1379"/>
      <c r="AG46" s="1379"/>
      <c r="AH46" s="1379"/>
      <c r="AI46" s="1379"/>
      <c r="AJ46" s="1379"/>
      <c r="AK46" s="1379"/>
      <c r="AL46" s="1379"/>
      <c r="AM46" s="1379"/>
      <c r="AN46" s="1379"/>
      <c r="AO46" s="1379"/>
      <c r="AP46" s="1379"/>
      <c r="AQ46" s="1379"/>
      <c r="AR46" s="432"/>
      <c r="AS46" s="430"/>
    </row>
    <row r="47" spans="1:46" ht="12" customHeight="1">
      <c r="A47" s="431"/>
      <c r="B47" s="1223"/>
      <c r="C47" s="1223"/>
      <c r="D47" s="1223"/>
      <c r="E47" s="1223"/>
      <c r="F47" s="1223"/>
      <c r="G47" s="1223"/>
      <c r="H47" s="1223"/>
      <c r="I47" s="1223"/>
      <c r="J47" s="1223"/>
      <c r="K47" s="1223"/>
      <c r="L47" s="1223"/>
      <c r="M47" s="1223"/>
      <c r="N47" s="1223"/>
      <c r="O47" s="1223"/>
      <c r="P47" s="1223"/>
      <c r="Q47" s="1223"/>
      <c r="R47" s="1223"/>
      <c r="S47" s="1223"/>
      <c r="T47" s="1223"/>
      <c r="U47" s="1223"/>
      <c r="V47" s="1223"/>
      <c r="W47" s="1223"/>
      <c r="X47" s="1223"/>
      <c r="Y47" s="1223"/>
      <c r="Z47" s="1223"/>
      <c r="AA47" s="1223"/>
      <c r="AB47" s="1223"/>
      <c r="AC47" s="1223"/>
      <c r="AD47" s="1223"/>
      <c r="AE47" s="1223"/>
      <c r="AF47" s="1223"/>
      <c r="AG47" s="1223"/>
      <c r="AH47" s="1223"/>
      <c r="AI47" s="1223"/>
      <c r="AJ47" s="1223"/>
      <c r="AK47" s="1223"/>
      <c r="AL47" s="1223"/>
      <c r="AM47" s="1223"/>
      <c r="AN47" s="1223"/>
      <c r="AO47" s="1223"/>
      <c r="AP47" s="1223"/>
      <c r="AQ47" s="1223"/>
      <c r="AR47" s="432"/>
      <c r="AS47" s="430"/>
      <c r="AT47" s="1223"/>
    </row>
    <row r="48" spans="1:46" ht="12" customHeight="1">
      <c r="A48" s="431"/>
      <c r="B48" s="1250" t="s">
        <v>424</v>
      </c>
      <c r="C48" s="1223"/>
      <c r="D48" s="1250"/>
      <c r="E48" s="1250"/>
      <c r="F48" s="1250"/>
      <c r="G48" s="1250"/>
      <c r="H48" s="1250"/>
      <c r="I48" s="1250"/>
      <c r="J48" s="1250"/>
      <c r="K48" s="1250"/>
      <c r="L48" s="1250"/>
      <c r="M48" s="1250"/>
      <c r="N48" s="1250"/>
      <c r="O48" s="1250"/>
      <c r="P48" s="1250"/>
      <c r="Q48" s="1250"/>
      <c r="R48" s="1250"/>
      <c r="S48" s="1250"/>
      <c r="T48" s="1250"/>
      <c r="U48" s="1250"/>
      <c r="V48" s="1250"/>
      <c r="W48" s="1250"/>
      <c r="X48" s="1250"/>
      <c r="Y48" s="1250"/>
      <c r="Z48" s="1250"/>
      <c r="AA48" s="1250"/>
      <c r="AB48" s="1250"/>
      <c r="AC48" s="1250"/>
      <c r="AD48" s="1250"/>
      <c r="AE48" s="1250"/>
      <c r="AF48" s="1223"/>
      <c r="AG48" s="1223"/>
      <c r="AH48" s="1223"/>
      <c r="AI48" s="1223"/>
      <c r="AJ48" s="1223"/>
      <c r="AK48" s="1223"/>
      <c r="AL48" s="1223"/>
      <c r="AM48" s="1223"/>
      <c r="AN48" s="1223"/>
      <c r="AO48" s="1223"/>
      <c r="AP48" s="1223"/>
      <c r="AQ48" s="1223"/>
      <c r="AR48" s="432"/>
      <c r="AS48" s="430"/>
      <c r="AT48" s="1223"/>
    </row>
    <row r="49" spans="1:46" ht="12" customHeight="1">
      <c r="A49" s="430" t="s">
        <v>425</v>
      </c>
      <c r="B49" s="1223"/>
      <c r="C49" s="1223"/>
      <c r="D49" s="1250"/>
      <c r="E49" s="1250"/>
      <c r="F49" s="1250"/>
      <c r="G49" s="1250"/>
      <c r="H49" s="1250"/>
      <c r="I49" s="1250"/>
      <c r="J49" s="1250"/>
      <c r="K49" s="1250"/>
      <c r="L49" s="1250"/>
      <c r="M49" s="1250"/>
      <c r="N49" s="1250"/>
      <c r="O49" s="1250"/>
      <c r="P49" s="1250"/>
      <c r="Q49" s="1250"/>
      <c r="R49" s="1250"/>
      <c r="S49" s="1250"/>
      <c r="T49" s="1250"/>
      <c r="U49" s="1250"/>
      <c r="V49" s="1250"/>
      <c r="W49" s="1250"/>
      <c r="X49" s="1250"/>
      <c r="Y49" s="1250"/>
      <c r="Z49" s="1250"/>
      <c r="AA49" s="1250"/>
      <c r="AB49" s="1250"/>
      <c r="AC49" s="1250"/>
      <c r="AD49" s="1250"/>
      <c r="AE49" s="1250"/>
      <c r="AF49" s="1223"/>
      <c r="AG49" s="1223"/>
      <c r="AH49" s="1223"/>
      <c r="AI49" s="1223"/>
      <c r="AJ49" s="1223"/>
      <c r="AK49" s="1223"/>
      <c r="AL49" s="1223"/>
      <c r="AM49" s="1223"/>
      <c r="AN49" s="1223"/>
      <c r="AO49" s="1223"/>
      <c r="AP49" s="1223"/>
      <c r="AQ49" s="1223"/>
      <c r="AR49" s="432"/>
      <c r="AS49" s="430"/>
      <c r="AT49" s="1223"/>
    </row>
    <row r="50" spans="1:46" ht="12" customHeight="1">
      <c r="A50" s="431"/>
      <c r="B50" s="1223"/>
      <c r="C50" s="1223"/>
      <c r="D50" s="1223"/>
      <c r="E50" s="1223"/>
      <c r="F50" s="1223"/>
      <c r="G50" s="1223"/>
      <c r="H50" s="1223"/>
      <c r="I50" s="1223"/>
      <c r="J50" s="1223"/>
      <c r="K50" s="1223"/>
      <c r="L50" s="1223"/>
      <c r="M50" s="1223"/>
      <c r="N50" s="1223"/>
      <c r="O50" s="1223"/>
      <c r="P50" s="1223"/>
      <c r="Q50" s="1223"/>
      <c r="R50" s="1223"/>
      <c r="S50" s="1223"/>
      <c r="T50" s="1223"/>
      <c r="U50" s="1223"/>
      <c r="V50" s="1223"/>
      <c r="W50" s="1223"/>
      <c r="X50" s="1223"/>
      <c r="Y50" s="1268"/>
      <c r="Z50" s="1268"/>
      <c r="AA50" s="1268"/>
      <c r="AB50" s="1223"/>
      <c r="AC50" s="1223"/>
      <c r="AD50" s="1269"/>
      <c r="AE50" s="1270" t="s">
        <v>426</v>
      </c>
      <c r="AF50" s="1270"/>
      <c r="AG50" s="1270"/>
      <c r="AH50" s="1270"/>
      <c r="AI50" s="1270"/>
      <c r="AJ50" s="1270"/>
      <c r="AK50" s="1270"/>
      <c r="AL50" s="1270"/>
      <c r="AM50" s="1270"/>
      <c r="AN50" s="1270"/>
      <c r="AO50" s="1270"/>
      <c r="AP50" s="1270"/>
      <c r="AQ50" s="1270"/>
      <c r="AR50" s="432"/>
      <c r="AS50" s="430"/>
      <c r="AT50" s="1223"/>
    </row>
    <row r="51" spans="1:46" ht="11.25" customHeight="1">
      <c r="A51" s="431"/>
      <c r="B51" s="1223"/>
      <c r="C51" s="1223"/>
      <c r="D51" s="1223"/>
      <c r="E51" s="1223"/>
      <c r="F51" s="1223"/>
      <c r="G51" s="1223"/>
      <c r="H51" s="1223"/>
      <c r="I51" s="1223"/>
      <c r="J51" s="1223"/>
      <c r="K51" s="1223"/>
      <c r="L51" s="1223"/>
      <c r="M51" s="1223"/>
      <c r="N51" s="1223"/>
      <c r="O51" s="1223"/>
      <c r="P51" s="1223"/>
      <c r="Q51" s="1223"/>
      <c r="R51" s="1223"/>
      <c r="S51" s="1223"/>
      <c r="T51" s="1223"/>
      <c r="U51" s="1223"/>
      <c r="V51" s="1223"/>
      <c r="W51" s="1223"/>
      <c r="X51" s="1223"/>
      <c r="Y51" s="1250"/>
      <c r="Z51" s="1250"/>
      <c r="AA51" s="1250"/>
      <c r="AB51" s="1223"/>
      <c r="AC51" s="1223"/>
      <c r="AD51" s="1223"/>
      <c r="AE51" s="1223"/>
      <c r="AF51" s="1223"/>
      <c r="AG51" s="1223"/>
      <c r="AH51" s="1223"/>
      <c r="AI51" s="1223"/>
      <c r="AJ51" s="1223"/>
      <c r="AK51" s="1223"/>
      <c r="AL51" s="1223"/>
      <c r="AM51" s="1223"/>
      <c r="AN51" s="1223"/>
      <c r="AO51" s="1223"/>
      <c r="AP51" s="1223"/>
      <c r="AQ51" s="1223"/>
      <c r="AR51" s="432"/>
      <c r="AS51" s="430"/>
      <c r="AT51" s="1223"/>
    </row>
    <row r="52" spans="1:46" ht="11.25" customHeight="1">
      <c r="A52" s="431"/>
      <c r="B52" s="1223"/>
      <c r="C52" s="1223"/>
      <c r="D52" s="1223"/>
      <c r="E52" s="1223"/>
      <c r="F52" s="1223"/>
      <c r="G52" s="1223"/>
      <c r="H52" s="1223"/>
      <c r="I52" s="1223"/>
      <c r="J52" s="1223"/>
      <c r="K52" s="1223"/>
      <c r="L52" s="1223"/>
      <c r="M52" s="1223"/>
      <c r="N52" s="1223"/>
      <c r="O52" s="1223"/>
      <c r="P52" s="1223"/>
      <c r="Q52" s="1223"/>
      <c r="R52" s="1223"/>
      <c r="S52" s="1223"/>
      <c r="T52" s="1223"/>
      <c r="U52" s="1223"/>
      <c r="V52" s="1223"/>
      <c r="W52" s="1223"/>
      <c r="X52" s="1223"/>
      <c r="Y52" s="1250"/>
      <c r="Z52" s="1250"/>
      <c r="AA52" s="1250"/>
      <c r="AB52" s="1223"/>
      <c r="AC52" s="1223"/>
      <c r="AD52" s="1223"/>
      <c r="AE52" s="1223"/>
      <c r="AF52" s="1223"/>
      <c r="AG52" s="1223"/>
      <c r="AH52" s="1223"/>
      <c r="AI52" s="1223"/>
      <c r="AJ52" s="1223"/>
      <c r="AK52" s="1223"/>
      <c r="AL52" s="1223"/>
      <c r="AM52" s="1223"/>
      <c r="AN52" s="1223"/>
      <c r="AO52" s="1223"/>
      <c r="AP52" s="1223"/>
      <c r="AQ52" s="1223"/>
      <c r="AR52" s="432"/>
      <c r="AS52" s="430"/>
      <c r="AT52" s="1223"/>
    </row>
    <row r="53" spans="1:46" ht="3.75" customHeight="1">
      <c r="A53" s="431"/>
      <c r="B53" s="1246" t="s">
        <v>282</v>
      </c>
      <c r="C53" s="1246"/>
      <c r="D53" s="1246"/>
      <c r="E53" s="1246"/>
      <c r="F53" s="1271" t="s">
        <v>427</v>
      </c>
      <c r="G53" s="1272"/>
      <c r="H53" s="1272"/>
      <c r="I53" s="1272"/>
      <c r="J53" s="1272"/>
      <c r="K53" s="1272"/>
      <c r="L53" s="1272"/>
      <c r="M53" s="1272"/>
      <c r="N53" s="1273"/>
      <c r="O53" s="440"/>
      <c r="P53" s="441"/>
      <c r="Q53" s="441"/>
      <c r="R53" s="441"/>
      <c r="S53" s="441"/>
      <c r="T53" s="441"/>
      <c r="U53" s="441"/>
      <c r="V53" s="441"/>
      <c r="W53" s="441"/>
      <c r="X53" s="441"/>
      <c r="Y53" s="441"/>
      <c r="Z53" s="441"/>
      <c r="AA53" s="441"/>
      <c r="AB53" s="441"/>
      <c r="AC53" s="441"/>
      <c r="AD53" s="441"/>
      <c r="AE53" s="441"/>
      <c r="AF53" s="441"/>
      <c r="AG53" s="441"/>
      <c r="AH53" s="441"/>
      <c r="AI53" s="441"/>
      <c r="AJ53" s="441"/>
      <c r="AK53" s="441"/>
      <c r="AL53" s="441"/>
      <c r="AM53" s="441"/>
      <c r="AN53" s="441"/>
      <c r="AO53" s="441"/>
      <c r="AP53" s="441"/>
      <c r="AQ53" s="442"/>
      <c r="AR53" s="432"/>
      <c r="AS53" s="430"/>
      <c r="AT53" s="1223"/>
    </row>
    <row r="54" spans="1:46" ht="15.75" customHeight="1">
      <c r="A54" s="431"/>
      <c r="B54" s="1246"/>
      <c r="C54" s="1246"/>
      <c r="D54" s="1246"/>
      <c r="E54" s="1246"/>
      <c r="F54" s="1274"/>
      <c r="G54" s="1275"/>
      <c r="H54" s="1275"/>
      <c r="I54" s="1275"/>
      <c r="J54" s="1275"/>
      <c r="K54" s="1275"/>
      <c r="L54" s="1275"/>
      <c r="M54" s="1275"/>
      <c r="N54" s="1276"/>
      <c r="O54" s="1277" t="s">
        <v>428</v>
      </c>
      <c r="P54" s="1223"/>
      <c r="Q54" s="1223"/>
      <c r="R54" s="1223"/>
      <c r="S54" s="1223"/>
      <c r="T54" s="1223"/>
      <c r="U54" s="1223"/>
      <c r="V54" s="1223"/>
      <c r="W54" s="1223"/>
      <c r="X54" s="1223"/>
      <c r="Y54" s="1223"/>
      <c r="Z54" s="1223"/>
      <c r="AA54" s="1223"/>
      <c r="AB54" s="1223"/>
      <c r="AC54" s="1223"/>
      <c r="AD54" s="1277" t="s">
        <v>283</v>
      </c>
      <c r="AE54" s="1223"/>
      <c r="AF54" s="1223"/>
      <c r="AG54" s="1223"/>
      <c r="AH54" s="1266"/>
      <c r="AI54" s="1223"/>
      <c r="AJ54" s="1223"/>
      <c r="AK54" s="1223"/>
      <c r="AL54" s="1223"/>
      <c r="AM54" s="1223"/>
      <c r="AN54" s="1223"/>
      <c r="AO54" s="1266"/>
      <c r="AP54" s="1223"/>
      <c r="AQ54" s="443"/>
      <c r="AR54" s="432"/>
      <c r="AS54" s="430"/>
      <c r="AT54" s="1223"/>
    </row>
    <row r="55" spans="1:46" ht="15.75" customHeight="1">
      <c r="A55" s="431"/>
      <c r="B55" s="1246"/>
      <c r="C55" s="1246"/>
      <c r="D55" s="1246"/>
      <c r="E55" s="1246"/>
      <c r="F55" s="1274"/>
      <c r="G55" s="1275"/>
      <c r="H55" s="1275"/>
      <c r="I55" s="1275"/>
      <c r="J55" s="1275"/>
      <c r="K55" s="1275"/>
      <c r="L55" s="1275"/>
      <c r="M55" s="1275"/>
      <c r="N55" s="1276"/>
      <c r="O55" s="1277"/>
      <c r="P55" s="1223"/>
      <c r="Q55" s="1223"/>
      <c r="R55" s="1223"/>
      <c r="S55" s="1223"/>
      <c r="T55" s="1223"/>
      <c r="U55" s="1223"/>
      <c r="V55" s="1223"/>
      <c r="W55" s="1223"/>
      <c r="X55" s="1223"/>
      <c r="Y55" s="1223"/>
      <c r="Z55" s="1223"/>
      <c r="AA55" s="1223"/>
      <c r="AB55" s="1223"/>
      <c r="AC55" s="1223"/>
      <c r="AD55" s="444"/>
      <c r="AE55" s="444"/>
      <c r="AF55" s="444"/>
      <c r="AG55" s="444"/>
      <c r="AH55" s="1266" t="s">
        <v>429</v>
      </c>
      <c r="AI55" s="444"/>
      <c r="AJ55" s="444"/>
      <c r="AK55" s="444"/>
      <c r="AL55" s="444"/>
      <c r="AM55" s="444"/>
      <c r="AN55" s="444"/>
      <c r="AO55" s="1266" t="s">
        <v>429</v>
      </c>
      <c r="AP55" s="444"/>
      <c r="AQ55" s="443"/>
      <c r="AR55" s="432"/>
      <c r="AS55" s="430"/>
      <c r="AT55" s="1223"/>
    </row>
    <row r="56" spans="1:46" ht="9" customHeight="1">
      <c r="A56" s="431"/>
      <c r="B56" s="1246"/>
      <c r="C56" s="1246"/>
      <c r="D56" s="1246"/>
      <c r="E56" s="1246"/>
      <c r="F56" s="1274"/>
      <c r="G56" s="1275"/>
      <c r="H56" s="1275"/>
      <c r="I56" s="1275"/>
      <c r="J56" s="1275"/>
      <c r="K56" s="1275"/>
      <c r="L56" s="1275"/>
      <c r="M56" s="1275"/>
      <c r="N56" s="1276"/>
      <c r="O56" s="1277"/>
      <c r="P56" s="1223"/>
      <c r="Q56" s="1223"/>
      <c r="R56" s="1223"/>
      <c r="S56" s="1223"/>
      <c r="T56" s="1223"/>
      <c r="U56" s="1223"/>
      <c r="V56" s="1223"/>
      <c r="W56" s="1223"/>
      <c r="X56" s="1223"/>
      <c r="Y56" s="1223"/>
      <c r="Z56" s="1223"/>
      <c r="AA56" s="1223"/>
      <c r="AB56" s="1223"/>
      <c r="AC56" s="1223"/>
      <c r="AD56" s="1223"/>
      <c r="AE56" s="1223"/>
      <c r="AF56" s="1223"/>
      <c r="AG56" s="1223"/>
      <c r="AH56" s="1266"/>
      <c r="AI56" s="1223"/>
      <c r="AJ56" s="1223"/>
      <c r="AK56" s="1223"/>
      <c r="AL56" s="1223"/>
      <c r="AM56" s="1223"/>
      <c r="AN56" s="1223"/>
      <c r="AO56" s="1266"/>
      <c r="AP56" s="1223"/>
      <c r="AQ56" s="443"/>
      <c r="AR56" s="432"/>
      <c r="AS56" s="430"/>
      <c r="AT56" s="1223"/>
    </row>
    <row r="57" spans="1:46" ht="12" customHeight="1">
      <c r="A57" s="431"/>
      <c r="B57" s="1246"/>
      <c r="C57" s="1246"/>
      <c r="D57" s="1246"/>
      <c r="E57" s="1246"/>
      <c r="F57" s="1274"/>
      <c r="G57" s="1275"/>
      <c r="H57" s="1275"/>
      <c r="I57" s="1275"/>
      <c r="J57" s="1275"/>
      <c r="K57" s="1275"/>
      <c r="L57" s="1275"/>
      <c r="M57" s="1275"/>
      <c r="N57" s="1276"/>
      <c r="O57" s="1278" t="s">
        <v>284</v>
      </c>
      <c r="P57" s="1279"/>
      <c r="Q57" s="1279"/>
      <c r="R57" s="1279"/>
      <c r="S57" s="1246"/>
      <c r="T57" s="1246"/>
      <c r="U57" s="1246"/>
      <c r="V57" s="1246"/>
      <c r="W57" s="1246"/>
      <c r="X57" s="1246"/>
      <c r="Y57" s="1246"/>
      <c r="Z57" s="1246"/>
      <c r="AA57" s="1246"/>
      <c r="AB57" s="1246"/>
      <c r="AC57" s="1246"/>
      <c r="AD57" s="1246"/>
      <c r="AE57" s="1246"/>
      <c r="AF57" s="1246"/>
      <c r="AG57" s="1246"/>
      <c r="AH57" s="1246"/>
      <c r="AI57" s="1246"/>
      <c r="AJ57" s="1246"/>
      <c r="AK57" s="1280" t="s">
        <v>430</v>
      </c>
      <c r="AL57" s="1280"/>
      <c r="AM57" s="1280"/>
      <c r="AN57" s="1280"/>
      <c r="AO57" s="1280"/>
      <c r="AP57" s="1280"/>
      <c r="AQ57" s="1281"/>
      <c r="AR57" s="432"/>
      <c r="AS57" s="430"/>
      <c r="AT57" s="1223"/>
    </row>
    <row r="58" spans="1:46" ht="12" customHeight="1" thickBot="1">
      <c r="A58" s="431"/>
      <c r="B58" s="1246"/>
      <c r="C58" s="1246"/>
      <c r="D58" s="1246"/>
      <c r="E58" s="1246"/>
      <c r="F58" s="1274"/>
      <c r="G58" s="1275"/>
      <c r="H58" s="1275"/>
      <c r="I58" s="1275"/>
      <c r="J58" s="1275"/>
      <c r="K58" s="1275"/>
      <c r="L58" s="1275"/>
      <c r="M58" s="1275"/>
      <c r="N58" s="1276"/>
      <c r="O58" s="1278"/>
      <c r="P58" s="1279"/>
      <c r="Q58" s="1279"/>
      <c r="R58" s="1279"/>
      <c r="S58" s="1246"/>
      <c r="T58" s="1246"/>
      <c r="U58" s="1246"/>
      <c r="V58" s="1246"/>
      <c r="W58" s="1246"/>
      <c r="X58" s="1246"/>
      <c r="Y58" s="1246"/>
      <c r="Z58" s="1246"/>
      <c r="AA58" s="1246"/>
      <c r="AB58" s="1246"/>
      <c r="AC58" s="1246"/>
      <c r="AD58" s="1246"/>
      <c r="AE58" s="1246"/>
      <c r="AF58" s="1246"/>
      <c r="AG58" s="1246"/>
      <c r="AH58" s="1246"/>
      <c r="AI58" s="1246"/>
      <c r="AJ58" s="1246"/>
      <c r="AK58" s="1280"/>
      <c r="AL58" s="1280"/>
      <c r="AM58" s="1280"/>
      <c r="AN58" s="1280"/>
      <c r="AO58" s="1280"/>
      <c r="AP58" s="1280"/>
      <c r="AQ58" s="1281"/>
      <c r="AR58" s="432"/>
      <c r="AS58" s="430"/>
      <c r="AT58" s="1223"/>
    </row>
    <row r="59" spans="1:46" ht="10.5" customHeight="1" thickBot="1">
      <c r="A59" s="431"/>
      <c r="B59" s="1246"/>
      <c r="C59" s="1246"/>
      <c r="D59" s="1246"/>
      <c r="E59" s="1246"/>
      <c r="F59" s="1274"/>
      <c r="G59" s="1275"/>
      <c r="H59" s="1275"/>
      <c r="I59" s="1275"/>
      <c r="J59" s="1275"/>
      <c r="K59" s="1275"/>
      <c r="L59" s="1275"/>
      <c r="M59" s="1275"/>
      <c r="N59" s="1276"/>
      <c r="O59" s="1278" t="s">
        <v>285</v>
      </c>
      <c r="P59" s="1279"/>
      <c r="Q59" s="1279"/>
      <c r="R59" s="1279"/>
      <c r="S59" s="1246"/>
      <c r="T59" s="1246"/>
      <c r="U59" s="1246"/>
      <c r="V59" s="1246"/>
      <c r="W59" s="1246"/>
      <c r="X59" s="1246"/>
      <c r="Y59" s="1246"/>
      <c r="Z59" s="1246"/>
      <c r="AA59" s="1246"/>
      <c r="AB59" s="1246"/>
      <c r="AC59" s="1246"/>
      <c r="AD59" s="1246"/>
      <c r="AE59" s="1223"/>
      <c r="AF59" s="1223"/>
      <c r="AG59" s="1223"/>
      <c r="AH59" s="1282"/>
      <c r="AI59" s="1282"/>
      <c r="AJ59" s="1282"/>
      <c r="AK59" s="1282"/>
      <c r="AL59" s="1282"/>
      <c r="AM59" s="1282"/>
      <c r="AN59" s="1283"/>
      <c r="AO59" s="1282"/>
      <c r="AP59" s="1282"/>
      <c r="AQ59" s="445"/>
      <c r="AR59" s="432"/>
      <c r="AS59" s="430"/>
      <c r="AT59" s="1223"/>
    </row>
    <row r="60" spans="1:46" ht="10.5" customHeight="1">
      <c r="A60" s="431"/>
      <c r="B60" s="1246"/>
      <c r="C60" s="1246"/>
      <c r="D60" s="1246"/>
      <c r="E60" s="1246"/>
      <c r="F60" s="1274"/>
      <c r="G60" s="1275"/>
      <c r="H60" s="1275"/>
      <c r="I60" s="1275"/>
      <c r="J60" s="1275"/>
      <c r="K60" s="1275"/>
      <c r="L60" s="1275"/>
      <c r="M60" s="1275"/>
      <c r="N60" s="1276"/>
      <c r="O60" s="1278"/>
      <c r="P60" s="1279"/>
      <c r="Q60" s="1279"/>
      <c r="R60" s="1279"/>
      <c r="S60" s="1246"/>
      <c r="T60" s="1246"/>
      <c r="U60" s="1246"/>
      <c r="V60" s="1246"/>
      <c r="W60" s="1246"/>
      <c r="X60" s="1246"/>
      <c r="Y60" s="1246"/>
      <c r="Z60" s="1246"/>
      <c r="AA60" s="1246"/>
      <c r="AB60" s="1246"/>
      <c r="AC60" s="1246"/>
      <c r="AD60" s="1246"/>
      <c r="AE60" s="1223" t="s">
        <v>431</v>
      </c>
      <c r="AF60" s="1223"/>
      <c r="AG60" s="1223"/>
      <c r="AH60" s="1284"/>
      <c r="AI60" s="1284"/>
      <c r="AJ60" s="1284"/>
      <c r="AK60" s="1284"/>
      <c r="AL60" s="1284"/>
      <c r="AM60" s="1284"/>
      <c r="AN60" s="1284"/>
      <c r="AO60" s="1284"/>
      <c r="AP60" s="1284"/>
      <c r="AQ60" s="1285"/>
      <c r="AR60" s="432"/>
      <c r="AS60" s="430"/>
      <c r="AT60" s="1223"/>
    </row>
    <row r="61" spans="1:46" ht="10.5" customHeight="1">
      <c r="A61" s="431"/>
      <c r="B61" s="1246"/>
      <c r="C61" s="1246"/>
      <c r="D61" s="1246"/>
      <c r="E61" s="1246"/>
      <c r="F61" s="1274"/>
      <c r="G61" s="1275"/>
      <c r="H61" s="1275"/>
      <c r="I61" s="1275"/>
      <c r="J61" s="1275"/>
      <c r="K61" s="1275"/>
      <c r="L61" s="1275"/>
      <c r="M61" s="1275"/>
      <c r="N61" s="1276"/>
      <c r="O61" s="1277" t="s">
        <v>286</v>
      </c>
      <c r="P61" s="1223"/>
      <c r="Q61" s="1223"/>
      <c r="R61" s="1223"/>
      <c r="S61" s="1223"/>
      <c r="T61" s="1223"/>
      <c r="U61" s="1223"/>
      <c r="V61" s="1223"/>
      <c r="W61" s="1223"/>
      <c r="X61" s="1223"/>
      <c r="Y61" s="1223"/>
      <c r="Z61" s="1223"/>
      <c r="AA61" s="1223"/>
      <c r="AB61" s="1223"/>
      <c r="AC61" s="1223"/>
      <c r="AD61" s="1223"/>
      <c r="AE61" s="1223"/>
      <c r="AF61" s="1223"/>
      <c r="AG61" s="1223"/>
      <c r="AH61" s="1223"/>
      <c r="AI61" s="1223"/>
      <c r="AJ61" s="1223"/>
      <c r="AK61" s="1223"/>
      <c r="AL61" s="1223"/>
      <c r="AM61" s="1223"/>
      <c r="AN61" s="1223"/>
      <c r="AO61" s="1223"/>
      <c r="AP61" s="1223"/>
      <c r="AQ61" s="443"/>
      <c r="AR61" s="432"/>
      <c r="AS61" s="430"/>
      <c r="AT61" s="1223"/>
    </row>
    <row r="62" spans="1:46" ht="10.5" customHeight="1">
      <c r="A62" s="431"/>
      <c r="B62" s="1246"/>
      <c r="C62" s="1246"/>
      <c r="D62" s="1246"/>
      <c r="E62" s="1246"/>
      <c r="F62" s="1274"/>
      <c r="G62" s="1275"/>
      <c r="H62" s="1275"/>
      <c r="I62" s="1275"/>
      <c r="J62" s="1275"/>
      <c r="K62" s="1275"/>
      <c r="L62" s="1275"/>
      <c r="M62" s="1275"/>
      <c r="N62" s="1276"/>
      <c r="O62" s="1278" t="s">
        <v>284</v>
      </c>
      <c r="P62" s="1279"/>
      <c r="Q62" s="1279"/>
      <c r="R62" s="1279"/>
      <c r="S62" s="1246"/>
      <c r="T62" s="1246"/>
      <c r="U62" s="1246"/>
      <c r="V62" s="1246"/>
      <c r="W62" s="1246"/>
      <c r="X62" s="1246"/>
      <c r="Y62" s="1246"/>
      <c r="Z62" s="1246"/>
      <c r="AA62" s="1246"/>
      <c r="AB62" s="1246"/>
      <c r="AC62" s="1246"/>
      <c r="AD62" s="1246"/>
      <c r="AE62" s="1246"/>
      <c r="AF62" s="1246"/>
      <c r="AG62" s="1246"/>
      <c r="AH62" s="1246"/>
      <c r="AI62" s="1246"/>
      <c r="AJ62" s="1246"/>
      <c r="AK62" s="1246"/>
      <c r="AL62" s="1246"/>
      <c r="AM62" s="1246"/>
      <c r="AN62" s="1246"/>
      <c r="AO62" s="1246"/>
      <c r="AP62" s="1246"/>
      <c r="AQ62" s="970"/>
      <c r="AR62" s="432"/>
      <c r="AS62" s="430"/>
      <c r="AT62" s="1223"/>
    </row>
    <row r="63" spans="1:46" ht="10.5" customHeight="1">
      <c r="A63" s="431"/>
      <c r="B63" s="1246"/>
      <c r="C63" s="1246"/>
      <c r="D63" s="1246"/>
      <c r="E63" s="1246"/>
      <c r="F63" s="1274"/>
      <c r="G63" s="1275"/>
      <c r="H63" s="1275"/>
      <c r="I63" s="1275"/>
      <c r="J63" s="1275"/>
      <c r="K63" s="1275"/>
      <c r="L63" s="1275"/>
      <c r="M63" s="1275"/>
      <c r="N63" s="1276"/>
      <c r="O63" s="1278"/>
      <c r="P63" s="1279"/>
      <c r="Q63" s="1279"/>
      <c r="R63" s="1279"/>
      <c r="S63" s="1246"/>
      <c r="T63" s="1246"/>
      <c r="U63" s="1246"/>
      <c r="V63" s="1246"/>
      <c r="W63" s="1246"/>
      <c r="X63" s="1246"/>
      <c r="Y63" s="1246"/>
      <c r="Z63" s="1246"/>
      <c r="AA63" s="1246"/>
      <c r="AB63" s="1246"/>
      <c r="AC63" s="1246"/>
      <c r="AD63" s="1246"/>
      <c r="AE63" s="1246"/>
      <c r="AF63" s="1246"/>
      <c r="AG63" s="1246"/>
      <c r="AH63" s="1246"/>
      <c r="AI63" s="1246"/>
      <c r="AJ63" s="1246"/>
      <c r="AK63" s="1246"/>
      <c r="AL63" s="1246"/>
      <c r="AM63" s="1246"/>
      <c r="AN63" s="1246"/>
      <c r="AO63" s="1246"/>
      <c r="AP63" s="1246"/>
      <c r="AQ63" s="970"/>
      <c r="AR63" s="432"/>
      <c r="AS63" s="430"/>
      <c r="AT63" s="1223"/>
    </row>
    <row r="64" spans="1:46" ht="10.5" customHeight="1">
      <c r="A64" s="431"/>
      <c r="B64" s="1246"/>
      <c r="C64" s="1246"/>
      <c r="D64" s="1246"/>
      <c r="E64" s="1246"/>
      <c r="F64" s="1274"/>
      <c r="G64" s="1275"/>
      <c r="H64" s="1275"/>
      <c r="I64" s="1275"/>
      <c r="J64" s="1275"/>
      <c r="K64" s="1275"/>
      <c r="L64" s="1275"/>
      <c r="M64" s="1275"/>
      <c r="N64" s="1276"/>
      <c r="O64" s="1278" t="s">
        <v>285</v>
      </c>
      <c r="P64" s="1279"/>
      <c r="Q64" s="1279"/>
      <c r="R64" s="1279"/>
      <c r="S64" s="1246"/>
      <c r="T64" s="1246"/>
      <c r="U64" s="1246"/>
      <c r="V64" s="1246"/>
      <c r="W64" s="1246"/>
      <c r="X64" s="1246"/>
      <c r="Y64" s="1246"/>
      <c r="Z64" s="1246"/>
      <c r="AA64" s="1246"/>
      <c r="AB64" s="1246"/>
      <c r="AC64" s="1246"/>
      <c r="AD64" s="1246"/>
      <c r="AE64" s="1223"/>
      <c r="AF64" s="1223"/>
      <c r="AG64" s="1223"/>
      <c r="AH64" s="1246"/>
      <c r="AI64" s="1246"/>
      <c r="AJ64" s="1246"/>
      <c r="AK64" s="1246"/>
      <c r="AL64" s="1246"/>
      <c r="AM64" s="1246"/>
      <c r="AN64" s="1246"/>
      <c r="AO64" s="1246"/>
      <c r="AP64" s="1246"/>
      <c r="AQ64" s="970"/>
      <c r="AR64" s="432"/>
      <c r="AS64" s="430"/>
      <c r="AT64" s="1223"/>
    </row>
    <row r="65" spans="1:46" ht="10.5" customHeight="1">
      <c r="A65" s="431"/>
      <c r="B65" s="1246"/>
      <c r="C65" s="1246"/>
      <c r="D65" s="1246"/>
      <c r="E65" s="1246"/>
      <c r="F65" s="1286"/>
      <c r="G65" s="1287"/>
      <c r="H65" s="1287"/>
      <c r="I65" s="1287"/>
      <c r="J65" s="1287"/>
      <c r="K65" s="1287"/>
      <c r="L65" s="1287"/>
      <c r="M65" s="1287"/>
      <c r="N65" s="1288"/>
      <c r="O65" s="1278"/>
      <c r="P65" s="1279"/>
      <c r="Q65" s="1279"/>
      <c r="R65" s="1279"/>
      <c r="S65" s="972"/>
      <c r="T65" s="972"/>
      <c r="U65" s="972"/>
      <c r="V65" s="972"/>
      <c r="W65" s="972"/>
      <c r="X65" s="972"/>
      <c r="Y65" s="972"/>
      <c r="Z65" s="972"/>
      <c r="AA65" s="972"/>
      <c r="AB65" s="972"/>
      <c r="AC65" s="972"/>
      <c r="AD65" s="972"/>
      <c r="AE65" s="1223" t="s">
        <v>432</v>
      </c>
      <c r="AF65" s="1223"/>
      <c r="AG65" s="1223"/>
      <c r="AH65" s="972"/>
      <c r="AI65" s="972"/>
      <c r="AJ65" s="972"/>
      <c r="AK65" s="972"/>
      <c r="AL65" s="972"/>
      <c r="AM65" s="972"/>
      <c r="AN65" s="972"/>
      <c r="AO65" s="972"/>
      <c r="AP65" s="972"/>
      <c r="AQ65" s="973"/>
      <c r="AR65" s="432"/>
      <c r="AS65" s="430"/>
      <c r="AT65" s="1223"/>
    </row>
    <row r="66" spans="1:46" ht="10.5" customHeight="1">
      <c r="A66" s="431"/>
      <c r="B66" s="1246"/>
      <c r="C66" s="1246"/>
      <c r="D66" s="1246"/>
      <c r="E66" s="1246"/>
      <c r="F66" s="966" t="s">
        <v>145</v>
      </c>
      <c r="G66" s="967"/>
      <c r="H66" s="967"/>
      <c r="I66" s="967"/>
      <c r="J66" s="967"/>
      <c r="K66" s="967"/>
      <c r="L66" s="967"/>
      <c r="M66" s="967"/>
      <c r="N66" s="968"/>
      <c r="O66" s="1289"/>
      <c r="P66" s="967"/>
      <c r="Q66" s="967"/>
      <c r="R66" s="967"/>
      <c r="S66" s="967"/>
      <c r="T66" s="967"/>
      <c r="U66" s="967"/>
      <c r="V66" s="967"/>
      <c r="W66" s="967"/>
      <c r="X66" s="967"/>
      <c r="Y66" s="967"/>
      <c r="Z66" s="967"/>
      <c r="AA66" s="967"/>
      <c r="AB66" s="967"/>
      <c r="AC66" s="967"/>
      <c r="AD66" s="967"/>
      <c r="AE66" s="967"/>
      <c r="AF66" s="967"/>
      <c r="AG66" s="967"/>
      <c r="AH66" s="967"/>
      <c r="AI66" s="967"/>
      <c r="AJ66" s="967"/>
      <c r="AK66" s="967"/>
      <c r="AL66" s="441"/>
      <c r="AM66" s="441"/>
      <c r="AN66" s="441"/>
      <c r="AO66" s="441"/>
      <c r="AP66" s="441"/>
      <c r="AQ66" s="442"/>
      <c r="AR66" s="432"/>
      <c r="AS66" s="430"/>
      <c r="AT66" s="1223"/>
    </row>
    <row r="67" spans="1:46" ht="10.5" customHeight="1">
      <c r="A67" s="431"/>
      <c r="B67" s="1246"/>
      <c r="C67" s="1246"/>
      <c r="D67" s="1246"/>
      <c r="E67" s="1246"/>
      <c r="F67" s="969"/>
      <c r="G67" s="1246"/>
      <c r="H67" s="1246"/>
      <c r="I67" s="1246"/>
      <c r="J67" s="1246"/>
      <c r="K67" s="1246"/>
      <c r="L67" s="1246"/>
      <c r="M67" s="1246"/>
      <c r="N67" s="970"/>
      <c r="O67" s="969"/>
      <c r="P67" s="1246"/>
      <c r="Q67" s="1246"/>
      <c r="R67" s="1246"/>
      <c r="S67" s="1246"/>
      <c r="T67" s="1246"/>
      <c r="U67" s="1246"/>
      <c r="V67" s="1246"/>
      <c r="W67" s="1246"/>
      <c r="X67" s="1246"/>
      <c r="Y67" s="1246"/>
      <c r="Z67" s="1246"/>
      <c r="AA67" s="1246"/>
      <c r="AB67" s="1246"/>
      <c r="AC67" s="1246"/>
      <c r="AD67" s="1246"/>
      <c r="AE67" s="1246"/>
      <c r="AF67" s="1246"/>
      <c r="AG67" s="1246"/>
      <c r="AH67" s="1246"/>
      <c r="AI67" s="1246"/>
      <c r="AJ67" s="1246"/>
      <c r="AK67" s="1246"/>
      <c r="AL67" s="1290"/>
      <c r="AM67" s="1290"/>
      <c r="AN67" s="1223"/>
      <c r="AO67" s="1223"/>
      <c r="AP67" s="1223"/>
      <c r="AQ67" s="443"/>
      <c r="AR67" s="432"/>
      <c r="AS67" s="430"/>
      <c r="AT67" s="1223"/>
    </row>
    <row r="68" spans="1:46" ht="10.5" customHeight="1">
      <c r="A68" s="431"/>
      <c r="B68" s="1246"/>
      <c r="C68" s="1246"/>
      <c r="D68" s="1246"/>
      <c r="E68" s="1246"/>
      <c r="F68" s="969"/>
      <c r="G68" s="1246"/>
      <c r="H68" s="1246"/>
      <c r="I68" s="1246"/>
      <c r="J68" s="1246"/>
      <c r="K68" s="1246"/>
      <c r="L68" s="1246"/>
      <c r="M68" s="1246"/>
      <c r="N68" s="970"/>
      <c r="O68" s="969"/>
      <c r="P68" s="1246"/>
      <c r="Q68" s="1246"/>
      <c r="R68" s="1246"/>
      <c r="S68" s="1246"/>
      <c r="T68" s="1246"/>
      <c r="U68" s="1246"/>
      <c r="V68" s="1246"/>
      <c r="W68" s="1246"/>
      <c r="X68" s="1246"/>
      <c r="Y68" s="1246"/>
      <c r="Z68" s="1246"/>
      <c r="AA68" s="1246"/>
      <c r="AB68" s="1246"/>
      <c r="AC68" s="1246"/>
      <c r="AD68" s="1246"/>
      <c r="AE68" s="1246"/>
      <c r="AF68" s="1246"/>
      <c r="AG68" s="1246"/>
      <c r="AH68" s="1246"/>
      <c r="AI68" s="1246"/>
      <c r="AJ68" s="1246"/>
      <c r="AK68" s="1246"/>
      <c r="AL68" s="1290"/>
      <c r="AM68" s="1291" t="s">
        <v>433</v>
      </c>
      <c r="AN68" s="1291"/>
      <c r="AO68" s="1223"/>
      <c r="AP68" s="1223"/>
      <c r="AQ68" s="443"/>
      <c r="AR68" s="432"/>
      <c r="AS68" s="430"/>
      <c r="AT68" s="1223"/>
    </row>
    <row r="69" spans="1:46" ht="10.5" customHeight="1">
      <c r="A69" s="431"/>
      <c r="B69" s="1246"/>
      <c r="C69" s="1246"/>
      <c r="D69" s="1246"/>
      <c r="E69" s="1246"/>
      <c r="F69" s="969"/>
      <c r="G69" s="1246"/>
      <c r="H69" s="1246"/>
      <c r="I69" s="1246"/>
      <c r="J69" s="1246"/>
      <c r="K69" s="1246"/>
      <c r="L69" s="1246"/>
      <c r="M69" s="1246"/>
      <c r="N69" s="970"/>
      <c r="O69" s="969"/>
      <c r="P69" s="1246"/>
      <c r="Q69" s="1246"/>
      <c r="R69" s="1246"/>
      <c r="S69" s="1246"/>
      <c r="T69" s="1246"/>
      <c r="U69" s="1246"/>
      <c r="V69" s="1246"/>
      <c r="W69" s="1246"/>
      <c r="X69" s="1246"/>
      <c r="Y69" s="1246"/>
      <c r="Z69" s="1246"/>
      <c r="AA69" s="1246"/>
      <c r="AB69" s="1246"/>
      <c r="AC69" s="1246"/>
      <c r="AD69" s="1246"/>
      <c r="AE69" s="1246"/>
      <c r="AF69" s="1246"/>
      <c r="AG69" s="1246"/>
      <c r="AH69" s="1246"/>
      <c r="AI69" s="1246"/>
      <c r="AJ69" s="1246"/>
      <c r="AK69" s="1246"/>
      <c r="AL69" s="1282"/>
      <c r="AM69" s="1291"/>
      <c r="AN69" s="1291"/>
      <c r="AO69" s="1282"/>
      <c r="AP69" s="1282"/>
      <c r="AQ69" s="445"/>
      <c r="AR69" s="432"/>
      <c r="AS69" s="430"/>
      <c r="AT69" s="1223"/>
    </row>
    <row r="70" spans="1:46" ht="10.5" customHeight="1">
      <c r="A70" s="431"/>
      <c r="B70" s="1246"/>
      <c r="C70" s="1246"/>
      <c r="D70" s="1246"/>
      <c r="E70" s="1246"/>
      <c r="F70" s="971"/>
      <c r="G70" s="972"/>
      <c r="H70" s="972"/>
      <c r="I70" s="972"/>
      <c r="J70" s="972"/>
      <c r="K70" s="972"/>
      <c r="L70" s="972"/>
      <c r="M70" s="972"/>
      <c r="N70" s="973"/>
      <c r="O70" s="971"/>
      <c r="P70" s="972"/>
      <c r="Q70" s="972"/>
      <c r="R70" s="972"/>
      <c r="S70" s="972"/>
      <c r="T70" s="972"/>
      <c r="U70" s="972"/>
      <c r="V70" s="972"/>
      <c r="W70" s="972"/>
      <c r="X70" s="972"/>
      <c r="Y70" s="972"/>
      <c r="Z70" s="972"/>
      <c r="AA70" s="972"/>
      <c r="AB70" s="972"/>
      <c r="AC70" s="972"/>
      <c r="AD70" s="972"/>
      <c r="AE70" s="972"/>
      <c r="AF70" s="972"/>
      <c r="AG70" s="972"/>
      <c r="AH70" s="972"/>
      <c r="AI70" s="972"/>
      <c r="AJ70" s="972"/>
      <c r="AK70" s="972"/>
      <c r="AL70" s="1282"/>
      <c r="AM70" s="1282"/>
      <c r="AN70" s="1282"/>
      <c r="AO70" s="1282"/>
      <c r="AP70" s="1282"/>
      <c r="AQ70" s="445"/>
      <c r="AR70" s="432"/>
      <c r="AS70" s="430"/>
      <c r="AT70" s="1223"/>
    </row>
    <row r="71" spans="1:46" ht="10.5" customHeight="1">
      <c r="A71" s="431"/>
      <c r="B71" s="1250"/>
      <c r="C71" s="1250"/>
      <c r="D71" s="1250"/>
      <c r="E71" s="1250"/>
      <c r="F71" s="1250"/>
      <c r="G71" s="1250"/>
      <c r="H71" s="1250"/>
      <c r="I71" s="1250"/>
      <c r="J71" s="1250"/>
      <c r="K71" s="1250"/>
      <c r="L71" s="1250"/>
      <c r="M71" s="1250"/>
      <c r="N71" s="1250"/>
      <c r="O71" s="1292"/>
      <c r="P71" s="441"/>
      <c r="Q71" s="441"/>
      <c r="R71" s="441"/>
      <c r="S71" s="441"/>
      <c r="T71" s="441"/>
      <c r="U71" s="441"/>
      <c r="V71" s="441"/>
      <c r="W71" s="441"/>
      <c r="X71" s="441"/>
      <c r="Y71" s="441"/>
      <c r="Z71" s="441"/>
      <c r="AA71" s="441"/>
      <c r="AB71" s="441"/>
      <c r="AC71" s="441"/>
      <c r="AD71" s="441"/>
      <c r="AE71" s="441"/>
      <c r="AF71" s="441"/>
      <c r="AG71" s="441"/>
      <c r="AH71" s="446"/>
      <c r="AI71" s="446"/>
      <c r="AJ71" s="446"/>
      <c r="AK71" s="446"/>
      <c r="AL71" s="446"/>
      <c r="AM71" s="446"/>
      <c r="AN71" s="446"/>
      <c r="AO71" s="446"/>
      <c r="AP71" s="446"/>
      <c r="AQ71" s="446"/>
      <c r="AR71" s="432"/>
      <c r="AS71" s="430"/>
      <c r="AT71" s="1223"/>
    </row>
    <row r="72" spans="1:46" ht="10.5" customHeight="1">
      <c r="A72" s="431"/>
      <c r="B72" s="1250"/>
      <c r="C72" s="1250"/>
      <c r="D72" s="1250"/>
      <c r="E72" s="1250"/>
      <c r="F72" s="1250"/>
      <c r="G72" s="1250"/>
      <c r="H72" s="1250"/>
      <c r="I72" s="1250"/>
      <c r="J72" s="1250"/>
      <c r="K72" s="1250"/>
      <c r="L72" s="1250"/>
      <c r="M72" s="1250"/>
      <c r="N72" s="1250"/>
      <c r="O72" s="1250"/>
      <c r="P72" s="1223"/>
      <c r="Q72" s="1223"/>
      <c r="R72" s="1223"/>
      <c r="S72" s="1223"/>
      <c r="T72" s="1223"/>
      <c r="U72" s="1223"/>
      <c r="V72" s="1223"/>
      <c r="W72" s="1223"/>
      <c r="X72" s="1223"/>
      <c r="Y72" s="1223"/>
      <c r="Z72" s="1223"/>
      <c r="AA72" s="1223"/>
      <c r="AB72" s="1223"/>
      <c r="AC72" s="1223"/>
      <c r="AD72" s="1223"/>
      <c r="AE72" s="1223"/>
      <c r="AF72" s="1223"/>
      <c r="AG72" s="1223"/>
      <c r="AH72" s="1223"/>
      <c r="AI72" s="1223"/>
      <c r="AJ72" s="1233"/>
      <c r="AK72" s="1233"/>
      <c r="AL72" s="1233"/>
      <c r="AM72" s="1223"/>
      <c r="AN72" s="1223"/>
      <c r="AO72" s="1223"/>
      <c r="AP72" s="1223"/>
      <c r="AQ72" s="1223"/>
      <c r="AR72" s="432"/>
      <c r="AS72" s="430"/>
      <c r="AT72" s="1223"/>
    </row>
    <row r="73" spans="1:46" ht="18" customHeight="1">
      <c r="A73" s="431"/>
      <c r="B73" s="1293" t="s">
        <v>434</v>
      </c>
      <c r="C73" s="1294"/>
      <c r="D73" s="1294"/>
      <c r="E73" s="1295"/>
      <c r="F73" s="1296" t="s">
        <v>435</v>
      </c>
      <c r="G73" s="1297"/>
      <c r="H73" s="1297"/>
      <c r="I73" s="1297"/>
      <c r="J73" s="1297"/>
      <c r="K73" s="1297"/>
      <c r="L73" s="1297"/>
      <c r="M73" s="1297"/>
      <c r="N73" s="1297"/>
      <c r="O73" s="1297"/>
      <c r="P73" s="1297"/>
      <c r="Q73" s="1298"/>
      <c r="R73" s="1299" t="s">
        <v>145</v>
      </c>
      <c r="S73" s="1300"/>
      <c r="T73" s="1300"/>
      <c r="U73" s="1300"/>
      <c r="V73" s="1300"/>
      <c r="W73" s="1300"/>
      <c r="X73" s="1300"/>
      <c r="Y73" s="1300"/>
      <c r="Z73" s="1300"/>
      <c r="AA73" s="1300"/>
      <c r="AB73" s="1300"/>
      <c r="AC73" s="1301"/>
      <c r="AD73" s="1223"/>
      <c r="AE73" s="1250"/>
      <c r="AF73" s="1250"/>
      <c r="AG73" s="1250"/>
      <c r="AH73" s="1250"/>
      <c r="AI73" s="1223"/>
      <c r="AJ73" s="1223"/>
      <c r="AK73" s="1223"/>
      <c r="AL73" s="1223"/>
      <c r="AM73" s="1223"/>
      <c r="AN73" s="1223"/>
      <c r="AO73" s="1223"/>
      <c r="AP73" s="1223"/>
      <c r="AQ73" s="1223"/>
      <c r="AR73" s="432"/>
      <c r="AS73" s="430"/>
      <c r="AT73" s="1223"/>
    </row>
    <row r="74" spans="1:46" ht="12" customHeight="1">
      <c r="A74" s="431"/>
      <c r="B74" s="1302"/>
      <c r="C74" s="1303"/>
      <c r="D74" s="1303"/>
      <c r="E74" s="1304"/>
      <c r="F74" s="1305"/>
      <c r="G74" s="1252"/>
      <c r="H74" s="1252"/>
      <c r="I74" s="1252"/>
      <c r="J74" s="1252"/>
      <c r="K74" s="1252"/>
      <c r="L74" s="1252"/>
      <c r="M74" s="1252"/>
      <c r="N74" s="1252"/>
      <c r="O74" s="1252"/>
      <c r="P74" s="1252"/>
      <c r="Q74" s="1253"/>
      <c r="R74" s="1305"/>
      <c r="S74" s="1252"/>
      <c r="T74" s="1252"/>
      <c r="U74" s="1252"/>
      <c r="V74" s="1252"/>
      <c r="W74" s="1252"/>
      <c r="X74" s="1252"/>
      <c r="Y74" s="1252"/>
      <c r="Z74" s="1252"/>
      <c r="AA74" s="1306"/>
      <c r="AB74" s="1306"/>
      <c r="AC74" s="1307"/>
      <c r="AD74" s="1223"/>
      <c r="AE74" s="1250"/>
      <c r="AF74" s="632" t="s">
        <v>287</v>
      </c>
      <c r="AG74" s="632"/>
      <c r="AH74" s="632"/>
      <c r="AI74" s="632"/>
      <c r="AJ74" s="632"/>
      <c r="AK74" s="632"/>
      <c r="AL74" s="632"/>
      <c r="AM74" s="632"/>
      <c r="AN74" s="632"/>
      <c r="AO74" s="632"/>
      <c r="AP74" s="632"/>
      <c r="AQ74" s="1223"/>
      <c r="AR74" s="432"/>
      <c r="AS74" s="430"/>
      <c r="AT74" s="1223"/>
    </row>
    <row r="75" spans="1:46" ht="12" customHeight="1">
      <c r="A75" s="431"/>
      <c r="B75" s="1302"/>
      <c r="C75" s="1303"/>
      <c r="D75" s="1303"/>
      <c r="E75" s="1304"/>
      <c r="F75" s="1254"/>
      <c r="G75" s="1255"/>
      <c r="H75" s="1255"/>
      <c r="I75" s="1255"/>
      <c r="J75" s="1255"/>
      <c r="K75" s="1255"/>
      <c r="L75" s="1255"/>
      <c r="M75" s="1255"/>
      <c r="N75" s="1255"/>
      <c r="O75" s="1255"/>
      <c r="P75" s="1255"/>
      <c r="Q75" s="1256"/>
      <c r="R75" s="1254"/>
      <c r="S75" s="1255"/>
      <c r="T75" s="1255"/>
      <c r="U75" s="1255"/>
      <c r="V75" s="1255"/>
      <c r="W75" s="1255"/>
      <c r="X75" s="1255"/>
      <c r="Y75" s="1255"/>
      <c r="Z75" s="1255"/>
      <c r="AA75" s="1306"/>
      <c r="AB75" s="1306"/>
      <c r="AC75" s="1307"/>
      <c r="AD75" s="1223"/>
      <c r="AE75" s="1223"/>
      <c r="AF75" s="632"/>
      <c r="AG75" s="632"/>
      <c r="AH75" s="632"/>
      <c r="AI75" s="632"/>
      <c r="AJ75" s="632"/>
      <c r="AK75" s="632"/>
      <c r="AL75" s="632"/>
      <c r="AM75" s="632"/>
      <c r="AN75" s="632"/>
      <c r="AO75" s="632"/>
      <c r="AP75" s="632"/>
      <c r="AQ75" s="1223"/>
      <c r="AR75" s="432"/>
      <c r="AS75" s="430"/>
      <c r="AT75" s="1223"/>
    </row>
    <row r="76" spans="1:46" ht="12" customHeight="1">
      <c r="A76" s="431"/>
      <c r="B76" s="1302"/>
      <c r="C76" s="1303"/>
      <c r="D76" s="1303"/>
      <c r="E76" s="1304"/>
      <c r="F76" s="1254"/>
      <c r="G76" s="1255"/>
      <c r="H76" s="1255"/>
      <c r="I76" s="1255"/>
      <c r="J76" s="1255"/>
      <c r="K76" s="1255"/>
      <c r="L76" s="1255"/>
      <c r="M76" s="1255"/>
      <c r="N76" s="1255"/>
      <c r="O76" s="1255"/>
      <c r="P76" s="1255"/>
      <c r="Q76" s="1256"/>
      <c r="R76" s="1254"/>
      <c r="S76" s="1255"/>
      <c r="T76" s="1255"/>
      <c r="U76" s="1255"/>
      <c r="V76" s="1255"/>
      <c r="W76" s="1255"/>
      <c r="X76" s="1255"/>
      <c r="Y76" s="1255"/>
      <c r="Z76" s="1255"/>
      <c r="AA76" s="1306"/>
      <c r="AB76" s="1308" t="s">
        <v>270</v>
      </c>
      <c r="AC76" s="1307"/>
      <c r="AD76" s="1223"/>
      <c r="AE76" s="1223"/>
      <c r="AF76" s="1223"/>
      <c r="AG76" s="1223"/>
      <c r="AH76" s="1223"/>
      <c r="AI76" s="1223"/>
      <c r="AJ76" s="1223"/>
      <c r="AK76" s="1223"/>
      <c r="AL76" s="1223"/>
      <c r="AM76" s="1223"/>
      <c r="AN76" s="1223"/>
      <c r="AO76" s="1223"/>
      <c r="AP76" s="1223"/>
      <c r="AQ76" s="1223"/>
      <c r="AR76" s="432"/>
      <c r="AS76" s="430"/>
      <c r="AT76" s="1223"/>
    </row>
    <row r="77" spans="1:46" ht="6" customHeight="1">
      <c r="A77" s="431"/>
      <c r="B77" s="1309"/>
      <c r="C77" s="1310"/>
      <c r="D77" s="1310"/>
      <c r="E77" s="1311"/>
      <c r="F77" s="1257"/>
      <c r="G77" s="1258"/>
      <c r="H77" s="1258"/>
      <c r="I77" s="1258"/>
      <c r="J77" s="1258"/>
      <c r="K77" s="1258"/>
      <c r="L77" s="1258"/>
      <c r="M77" s="1258"/>
      <c r="N77" s="1258"/>
      <c r="O77" s="1258"/>
      <c r="P77" s="1258"/>
      <c r="Q77" s="1259"/>
      <c r="R77" s="1257"/>
      <c r="S77" s="1258"/>
      <c r="T77" s="1258"/>
      <c r="U77" s="1258"/>
      <c r="V77" s="1258"/>
      <c r="W77" s="1258"/>
      <c r="X77" s="1258"/>
      <c r="Y77" s="1258"/>
      <c r="Z77" s="1258"/>
      <c r="AA77" s="1312"/>
      <c r="AB77" s="1312"/>
      <c r="AC77" s="1313"/>
      <c r="AD77" s="1223"/>
      <c r="AE77" s="1223"/>
      <c r="AG77" s="1223"/>
      <c r="AH77" s="1223"/>
      <c r="AI77" s="1223"/>
      <c r="AJ77" s="1223"/>
      <c r="AK77" s="1223"/>
      <c r="AL77" s="1223"/>
      <c r="AM77" s="1223"/>
      <c r="AN77" s="1223"/>
      <c r="AO77" s="1223"/>
      <c r="AP77" s="1223"/>
      <c r="AQ77" s="1223"/>
      <c r="AR77" s="432"/>
      <c r="AS77" s="430"/>
      <c r="AT77" s="1223"/>
    </row>
    <row r="78" spans="1:46" ht="12" customHeight="1">
      <c r="A78" s="431"/>
      <c r="B78" s="1223"/>
      <c r="C78" s="1223"/>
      <c r="D78" s="1223"/>
      <c r="E78" s="1223"/>
      <c r="F78" s="1223"/>
      <c r="G78" s="1223"/>
      <c r="H78" s="1223"/>
      <c r="I78" s="1223"/>
      <c r="J78" s="1223"/>
      <c r="K78" s="1223"/>
      <c r="L78" s="1223"/>
      <c r="M78" s="1223"/>
      <c r="N78" s="1223"/>
      <c r="O78" s="1223"/>
      <c r="P78" s="1223"/>
      <c r="Q78" s="1223"/>
      <c r="R78" s="1223"/>
      <c r="S78" s="1223"/>
      <c r="T78" s="1223"/>
      <c r="U78" s="1223"/>
      <c r="V78" s="1223"/>
      <c r="W78" s="1223"/>
      <c r="X78" s="1223"/>
      <c r="Y78" s="1223"/>
      <c r="Z78" s="1223"/>
      <c r="AA78" s="1223"/>
      <c r="AB78" s="1223"/>
      <c r="AC78" s="1223"/>
      <c r="AD78" s="1223"/>
      <c r="AE78" s="1223"/>
      <c r="AF78" s="1223"/>
      <c r="AG78" s="1223"/>
      <c r="AH78" s="1223"/>
      <c r="AI78" s="1223"/>
      <c r="AJ78" s="1223"/>
      <c r="AK78" s="1223"/>
      <c r="AL78" s="1223"/>
      <c r="AM78" s="1223"/>
      <c r="AN78" s="1223"/>
      <c r="AO78" s="1223"/>
      <c r="AP78" s="1223"/>
      <c r="AQ78" s="1223"/>
      <c r="AR78" s="432"/>
      <c r="AS78" s="430"/>
      <c r="AT78" s="1223"/>
    </row>
    <row r="79" spans="1:46" ht="12" customHeight="1">
      <c r="A79" s="447"/>
      <c r="B79" s="438"/>
      <c r="C79" s="438"/>
      <c r="D79" s="438"/>
      <c r="E79" s="438"/>
      <c r="F79" s="438"/>
      <c r="G79" s="438"/>
      <c r="H79" s="438"/>
      <c r="I79" s="438"/>
      <c r="J79" s="438"/>
      <c r="K79" s="438"/>
      <c r="L79" s="438"/>
      <c r="M79" s="438"/>
      <c r="N79" s="438"/>
      <c r="O79" s="438"/>
      <c r="P79" s="438"/>
      <c r="Q79" s="438"/>
      <c r="R79" s="438"/>
      <c r="S79" s="438"/>
      <c r="T79" s="438"/>
      <c r="U79" s="438"/>
      <c r="V79" s="438"/>
      <c r="W79" s="438"/>
      <c r="X79" s="438"/>
      <c r="Y79" s="438"/>
      <c r="Z79" s="438"/>
      <c r="AA79" s="438"/>
      <c r="AB79" s="438"/>
      <c r="AC79" s="438"/>
      <c r="AD79" s="438"/>
      <c r="AE79" s="438"/>
      <c r="AF79" s="438"/>
      <c r="AG79" s="438"/>
      <c r="AH79" s="438"/>
      <c r="AI79" s="438"/>
      <c r="AJ79" s="438"/>
      <c r="AK79" s="438"/>
      <c r="AL79" s="438"/>
      <c r="AM79" s="438"/>
      <c r="AN79" s="438"/>
      <c r="AO79" s="438"/>
      <c r="AP79" s="438"/>
      <c r="AQ79" s="438"/>
      <c r="AR79" s="439"/>
      <c r="AS79" s="430"/>
      <c r="AT79" s="1223"/>
    </row>
    <row r="80" spans="1:46" ht="12" customHeight="1">
      <c r="A80" s="1314" t="s">
        <v>288</v>
      </c>
      <c r="B80" s="1223"/>
      <c r="C80" s="1223"/>
      <c r="D80" s="1223"/>
      <c r="E80" s="1223"/>
      <c r="F80" s="1223"/>
      <c r="G80" s="1223"/>
      <c r="H80" s="1223"/>
      <c r="I80" s="1223"/>
      <c r="J80" s="1223"/>
      <c r="K80" s="1223"/>
      <c r="L80" s="1223"/>
      <c r="M80" s="1223"/>
      <c r="N80" s="1223"/>
      <c r="O80" s="1223"/>
      <c r="P80" s="1223"/>
      <c r="Q80" s="1223"/>
      <c r="R80" s="1223"/>
      <c r="S80" s="1223"/>
      <c r="T80" s="1223"/>
      <c r="U80" s="1223"/>
      <c r="V80" s="1223"/>
      <c r="W80" s="1223"/>
      <c r="X80" s="1223"/>
      <c r="Y80" s="1223"/>
      <c r="Z80" s="1223"/>
      <c r="AA80" s="1223"/>
      <c r="AB80" s="1223"/>
      <c r="AC80" s="1223"/>
      <c r="AD80" s="1223"/>
      <c r="AE80" s="1223"/>
      <c r="AF80" s="1223"/>
      <c r="AG80" s="1223"/>
      <c r="AH80" s="1223"/>
      <c r="AI80" s="1223"/>
      <c r="AJ80" s="1223"/>
      <c r="AK80" s="1223"/>
      <c r="AL80" s="1223"/>
      <c r="AM80" s="1223"/>
      <c r="AN80" s="1223"/>
      <c r="AO80" s="1223"/>
      <c r="AP80" s="1223"/>
      <c r="AQ80" s="1223"/>
      <c r="AR80" s="1223"/>
      <c r="AS80" s="1223"/>
      <c r="AT80" s="1223"/>
    </row>
    <row r="81" spans="1:46" ht="12" customHeight="1">
      <c r="A81" s="1315"/>
      <c r="B81" s="1277"/>
      <c r="C81" s="1277"/>
      <c r="D81" s="1277"/>
      <c r="E81" s="1277"/>
      <c r="F81" s="1277"/>
      <c r="G81" s="1277"/>
      <c r="H81" s="1277"/>
      <c r="I81" s="1277"/>
      <c r="J81" s="1277"/>
      <c r="K81" s="1277"/>
      <c r="L81" s="1277"/>
      <c r="M81" s="1277"/>
      <c r="N81" s="1277"/>
      <c r="O81" s="1277"/>
      <c r="P81" s="1277"/>
      <c r="Q81" s="1277"/>
      <c r="R81" s="1277"/>
      <c r="S81" s="1277"/>
      <c r="T81" s="1277"/>
      <c r="U81" s="1277"/>
      <c r="V81" s="1277"/>
      <c r="W81" s="1277"/>
      <c r="X81" s="1277"/>
      <c r="Y81" s="1277"/>
      <c r="Z81" s="1277"/>
      <c r="AA81" s="1277"/>
      <c r="AB81" s="1277"/>
      <c r="AC81" s="1277"/>
      <c r="AD81" s="1277"/>
      <c r="AE81" s="1277"/>
      <c r="AF81" s="1277"/>
      <c r="AG81" s="1277"/>
      <c r="AH81" s="1277"/>
      <c r="AI81" s="1277"/>
      <c r="AJ81" s="1277"/>
      <c r="AK81" s="1277"/>
      <c r="AL81" s="1277"/>
      <c r="AM81" s="1277"/>
      <c r="AN81" s="1277"/>
      <c r="AO81" s="1277"/>
      <c r="AP81" s="1277"/>
      <c r="AQ81" s="1277"/>
      <c r="AR81" s="1277"/>
      <c r="AS81" s="1223"/>
      <c r="AT81" s="1223"/>
    </row>
    <row r="82" spans="1:46" ht="12" customHeight="1">
      <c r="A82" s="1316" t="s">
        <v>289</v>
      </c>
      <c r="B82" s="1317"/>
      <c r="C82" s="1317"/>
      <c r="D82" s="1317"/>
      <c r="E82" s="1317"/>
      <c r="F82" s="1317"/>
      <c r="G82" s="1317"/>
      <c r="H82" s="1317"/>
      <c r="I82" s="1317"/>
      <c r="J82" s="1317"/>
      <c r="K82" s="1317"/>
      <c r="L82" s="1317"/>
      <c r="M82" s="1317"/>
      <c r="N82" s="1317"/>
      <c r="O82" s="1317"/>
      <c r="P82" s="1317"/>
      <c r="Q82" s="1317"/>
      <c r="R82" s="1317"/>
      <c r="S82" s="1317"/>
      <c r="T82" s="1317"/>
      <c r="U82" s="1317"/>
      <c r="V82" s="1317"/>
      <c r="W82" s="1317"/>
      <c r="X82" s="1317"/>
      <c r="Y82" s="1317"/>
      <c r="Z82" s="1317"/>
      <c r="AA82" s="1317"/>
      <c r="AB82" s="1317"/>
      <c r="AC82" s="1317"/>
      <c r="AD82" s="1317"/>
      <c r="AE82" s="1317"/>
      <c r="AF82" s="1317"/>
      <c r="AG82" s="1317"/>
      <c r="AH82" s="1317"/>
      <c r="AI82" s="1317"/>
      <c r="AJ82" s="1317"/>
      <c r="AK82" s="1317"/>
      <c r="AL82" s="1317"/>
      <c r="AM82" s="1317"/>
      <c r="AN82" s="1317"/>
      <c r="AO82" s="1317"/>
      <c r="AP82" s="1317"/>
      <c r="AQ82" s="1317"/>
      <c r="AR82" s="1317"/>
      <c r="AS82" s="1223"/>
      <c r="AT82" s="1223"/>
    </row>
    <row r="83" spans="1:46" ht="12" customHeight="1">
      <c r="A83" s="549"/>
      <c r="B83" s="1316" t="s">
        <v>436</v>
      </c>
      <c r="C83" s="1318" t="s">
        <v>290</v>
      </c>
      <c r="D83" s="1318"/>
      <c r="E83" s="1318"/>
      <c r="F83" s="1318"/>
      <c r="G83" s="1318"/>
      <c r="H83" s="1318"/>
      <c r="I83" s="1318"/>
      <c r="J83" s="1318"/>
      <c r="K83" s="1318"/>
      <c r="L83" s="1318"/>
      <c r="M83" s="1318"/>
      <c r="N83" s="1318"/>
      <c r="O83" s="1318"/>
      <c r="P83" s="1318"/>
      <c r="Q83" s="1318"/>
      <c r="R83" s="1318"/>
      <c r="S83" s="1318"/>
      <c r="T83" s="1318"/>
      <c r="U83" s="1318"/>
      <c r="V83" s="1318"/>
      <c r="W83" s="1318"/>
      <c r="X83" s="1318"/>
      <c r="Y83" s="1318"/>
      <c r="Z83" s="1318"/>
      <c r="AA83" s="1318"/>
      <c r="AB83" s="1318"/>
      <c r="AC83" s="1318"/>
      <c r="AD83" s="1318"/>
      <c r="AE83" s="1318"/>
      <c r="AF83" s="1318"/>
      <c r="AG83" s="1318"/>
      <c r="AH83" s="1318"/>
      <c r="AI83" s="1318"/>
      <c r="AJ83" s="1318"/>
      <c r="AK83" s="1318"/>
      <c r="AL83" s="1318"/>
      <c r="AM83" s="1318"/>
      <c r="AN83" s="1318"/>
      <c r="AO83" s="1318"/>
      <c r="AP83" s="1318"/>
      <c r="AQ83" s="1318"/>
      <c r="AR83" s="1318"/>
      <c r="AS83" s="1318"/>
    </row>
    <row r="84" spans="1:46" ht="12" customHeight="1">
      <c r="A84" s="549"/>
      <c r="C84" s="1319" t="s">
        <v>437</v>
      </c>
      <c r="D84" s="1320" t="s">
        <v>438</v>
      </c>
      <c r="E84" s="1320"/>
      <c r="F84" s="1320"/>
      <c r="G84" s="1320"/>
      <c r="H84" s="1320"/>
      <c r="I84" s="1320"/>
      <c r="J84" s="1320"/>
      <c r="K84" s="1320"/>
      <c r="L84" s="1320"/>
      <c r="M84" s="1320"/>
      <c r="N84" s="1320"/>
      <c r="O84" s="1320"/>
      <c r="P84" s="1320"/>
      <c r="Q84" s="1320"/>
      <c r="R84" s="1320"/>
      <c r="S84" s="1320"/>
      <c r="T84" s="1320"/>
      <c r="U84" s="1320"/>
      <c r="V84" s="1320"/>
      <c r="W84" s="1320"/>
      <c r="X84" s="1320"/>
      <c r="Y84" s="1320"/>
      <c r="Z84" s="1320"/>
      <c r="AA84" s="1320"/>
      <c r="AB84" s="1320"/>
      <c r="AC84" s="1320"/>
      <c r="AD84" s="1320"/>
      <c r="AE84" s="1320"/>
      <c r="AF84" s="1320"/>
      <c r="AG84" s="1320"/>
      <c r="AH84" s="1320"/>
      <c r="AI84" s="1320"/>
      <c r="AJ84" s="1320"/>
      <c r="AK84" s="1320"/>
      <c r="AL84" s="1320"/>
      <c r="AM84" s="1320"/>
      <c r="AN84" s="1320"/>
      <c r="AO84" s="1320"/>
      <c r="AP84" s="1320"/>
      <c r="AQ84" s="1320"/>
      <c r="AR84" s="1320"/>
      <c r="AS84" s="1321"/>
      <c r="AT84" s="1321"/>
    </row>
    <row r="85" spans="1:46" ht="1.5" customHeight="1">
      <c r="A85" s="549"/>
      <c r="C85" s="1322"/>
      <c r="D85" s="1320"/>
      <c r="E85" s="1320"/>
      <c r="F85" s="1320"/>
      <c r="G85" s="1320"/>
      <c r="H85" s="1320"/>
      <c r="I85" s="1320"/>
      <c r="J85" s="1320"/>
      <c r="K85" s="1320"/>
      <c r="L85" s="1320"/>
      <c r="M85" s="1320"/>
      <c r="N85" s="1320"/>
      <c r="O85" s="1320"/>
      <c r="P85" s="1320"/>
      <c r="Q85" s="1320"/>
      <c r="R85" s="1320"/>
      <c r="S85" s="1320"/>
      <c r="T85" s="1320"/>
      <c r="U85" s="1320"/>
      <c r="V85" s="1320"/>
      <c r="W85" s="1320"/>
      <c r="X85" s="1320"/>
      <c r="Y85" s="1320"/>
      <c r="Z85" s="1320"/>
      <c r="AA85" s="1320"/>
      <c r="AB85" s="1320"/>
      <c r="AC85" s="1320"/>
      <c r="AD85" s="1320"/>
      <c r="AE85" s="1320"/>
      <c r="AF85" s="1320"/>
      <c r="AG85" s="1320"/>
      <c r="AH85" s="1320"/>
      <c r="AI85" s="1320"/>
      <c r="AJ85" s="1320"/>
      <c r="AK85" s="1320"/>
      <c r="AL85" s="1320"/>
      <c r="AM85" s="1320"/>
      <c r="AN85" s="1320"/>
      <c r="AO85" s="1320"/>
      <c r="AP85" s="1320"/>
      <c r="AQ85" s="1320"/>
      <c r="AR85" s="1320"/>
      <c r="AS85" s="1321"/>
      <c r="AT85" s="1321"/>
    </row>
    <row r="86" spans="1:46" ht="12" customHeight="1">
      <c r="A86" s="549"/>
      <c r="C86" s="1322"/>
      <c r="D86" s="1323"/>
      <c r="E86" s="1323"/>
      <c r="F86" s="1323"/>
      <c r="G86" s="1323"/>
      <c r="H86" s="1323"/>
      <c r="I86" s="1323"/>
      <c r="J86" s="1323"/>
      <c r="K86" s="1323"/>
      <c r="L86" s="1323"/>
      <c r="M86" s="1323"/>
      <c r="N86" s="1323"/>
      <c r="O86" s="1323"/>
      <c r="P86" s="1323"/>
      <c r="Q86" s="1323"/>
      <c r="R86" s="1323"/>
      <c r="S86" s="1323"/>
      <c r="T86" s="1323"/>
      <c r="U86" s="1323"/>
      <c r="V86" s="1323"/>
      <c r="W86" s="1323"/>
      <c r="X86" s="1323"/>
      <c r="Y86" s="1323"/>
      <c r="Z86" s="1323"/>
      <c r="AA86" s="1323"/>
      <c r="AB86" s="1323"/>
      <c r="AC86" s="1323"/>
      <c r="AD86" s="1323"/>
      <c r="AE86" s="1323"/>
      <c r="AF86" s="1323"/>
      <c r="AG86" s="1323"/>
      <c r="AH86" s="1323"/>
      <c r="AI86" s="1323"/>
      <c r="AJ86" s="1323"/>
      <c r="AK86" s="1323"/>
      <c r="AL86" s="1323"/>
      <c r="AM86" s="1323"/>
      <c r="AN86" s="1323"/>
      <c r="AO86" s="1323"/>
      <c r="AP86" s="1323"/>
      <c r="AQ86" s="1323"/>
      <c r="AR86" s="1323"/>
      <c r="AS86" s="1324"/>
      <c r="AT86" s="1324"/>
    </row>
    <row r="87" spans="1:46" ht="12" customHeight="1">
      <c r="A87" s="549"/>
      <c r="C87" s="1319" t="s">
        <v>439</v>
      </c>
      <c r="D87" s="1325" t="s">
        <v>440</v>
      </c>
      <c r="E87" s="1325"/>
      <c r="F87" s="1325"/>
      <c r="G87" s="1325"/>
      <c r="H87" s="1325"/>
      <c r="I87" s="1325"/>
      <c r="J87" s="1325"/>
      <c r="K87" s="1325"/>
      <c r="L87" s="1325"/>
      <c r="M87" s="1325"/>
      <c r="N87" s="1325"/>
      <c r="O87" s="1325"/>
      <c r="P87" s="1325"/>
      <c r="Q87" s="1325"/>
      <c r="R87" s="1325"/>
      <c r="S87" s="1325"/>
      <c r="T87" s="1325"/>
      <c r="U87" s="1325"/>
      <c r="V87" s="1325"/>
      <c r="W87" s="1325"/>
      <c r="X87" s="1325"/>
      <c r="Y87" s="1325"/>
      <c r="Z87" s="1325"/>
      <c r="AA87" s="1325"/>
      <c r="AB87" s="1325"/>
      <c r="AC87" s="1325"/>
      <c r="AD87" s="1325"/>
      <c r="AE87" s="1325"/>
      <c r="AF87" s="1325"/>
      <c r="AG87" s="1325"/>
      <c r="AH87" s="1325"/>
      <c r="AI87" s="1325"/>
      <c r="AJ87" s="1325"/>
      <c r="AK87" s="1325"/>
      <c r="AL87" s="1325"/>
      <c r="AM87" s="1325"/>
      <c r="AN87" s="1325"/>
      <c r="AO87" s="1325"/>
      <c r="AP87" s="1325"/>
      <c r="AQ87" s="1325"/>
      <c r="AR87" s="1325"/>
      <c r="AS87" s="1317"/>
      <c r="AT87" s="1317"/>
    </row>
    <row r="88" spans="1:46" ht="14.25" customHeight="1">
      <c r="A88" s="549"/>
      <c r="C88" s="1322"/>
      <c r="D88" s="1325"/>
      <c r="E88" s="1325"/>
      <c r="F88" s="1325"/>
      <c r="G88" s="1325"/>
      <c r="H88" s="1325"/>
      <c r="I88" s="1325"/>
      <c r="J88" s="1325"/>
      <c r="K88" s="1325"/>
      <c r="L88" s="1325"/>
      <c r="M88" s="1325"/>
      <c r="N88" s="1325"/>
      <c r="O88" s="1325"/>
      <c r="P88" s="1325"/>
      <c r="Q88" s="1325"/>
      <c r="R88" s="1325"/>
      <c r="S88" s="1325"/>
      <c r="T88" s="1325"/>
      <c r="U88" s="1325"/>
      <c r="V88" s="1325"/>
      <c r="W88" s="1325"/>
      <c r="X88" s="1325"/>
      <c r="Y88" s="1325"/>
      <c r="Z88" s="1325"/>
      <c r="AA88" s="1325"/>
      <c r="AB88" s="1325"/>
      <c r="AC88" s="1325"/>
      <c r="AD88" s="1325"/>
      <c r="AE88" s="1325"/>
      <c r="AF88" s="1325"/>
      <c r="AG88" s="1325"/>
      <c r="AH88" s="1325"/>
      <c r="AI88" s="1325"/>
      <c r="AJ88" s="1325"/>
      <c r="AK88" s="1325"/>
      <c r="AL88" s="1325"/>
      <c r="AM88" s="1325"/>
      <c r="AN88" s="1325"/>
      <c r="AO88" s="1325"/>
      <c r="AP88" s="1325"/>
      <c r="AQ88" s="1325"/>
      <c r="AR88" s="1325"/>
      <c r="AS88" s="1317"/>
      <c r="AT88" s="1317"/>
    </row>
    <row r="89" spans="1:46" ht="12" customHeight="1">
      <c r="A89" s="549"/>
      <c r="C89" s="1322"/>
      <c r="D89" s="1326"/>
      <c r="E89" s="1326"/>
      <c r="F89" s="1326"/>
      <c r="G89" s="1326"/>
      <c r="H89" s="1326"/>
      <c r="I89" s="1326"/>
      <c r="J89" s="1326"/>
      <c r="K89" s="1326"/>
      <c r="L89" s="1326"/>
      <c r="M89" s="1326"/>
      <c r="N89" s="1326"/>
      <c r="O89" s="1326"/>
      <c r="P89" s="1326"/>
      <c r="Q89" s="1326"/>
      <c r="R89" s="1326"/>
      <c r="S89" s="1326"/>
      <c r="T89" s="1326"/>
      <c r="U89" s="1326"/>
      <c r="V89" s="1326"/>
      <c r="W89" s="1326"/>
      <c r="X89" s="1326"/>
      <c r="Y89" s="1326"/>
      <c r="Z89" s="1326"/>
      <c r="AA89" s="1326"/>
      <c r="AB89" s="1326"/>
      <c r="AC89" s="1326"/>
      <c r="AD89" s="1326"/>
      <c r="AE89" s="1326"/>
      <c r="AF89" s="1326"/>
      <c r="AG89" s="1326"/>
      <c r="AH89" s="1326"/>
      <c r="AI89" s="1326"/>
      <c r="AJ89" s="1326"/>
      <c r="AK89" s="1326"/>
      <c r="AL89" s="1326"/>
      <c r="AM89" s="1326"/>
      <c r="AN89" s="1326"/>
      <c r="AO89" s="1326"/>
      <c r="AP89" s="1326"/>
      <c r="AQ89" s="1326"/>
      <c r="AR89" s="1326"/>
      <c r="AS89" s="1317"/>
      <c r="AT89" s="1317"/>
    </row>
    <row r="90" spans="1:46" ht="53.25" customHeight="1">
      <c r="A90" s="549"/>
      <c r="C90" s="1327" t="s">
        <v>441</v>
      </c>
      <c r="D90" s="1320" t="s">
        <v>442</v>
      </c>
      <c r="E90" s="1320"/>
      <c r="F90" s="1320"/>
      <c r="G90" s="1320"/>
      <c r="H90" s="1320"/>
      <c r="I90" s="1320"/>
      <c r="J90" s="1320"/>
      <c r="K90" s="1320"/>
      <c r="L90" s="1320"/>
      <c r="M90" s="1320"/>
      <c r="N90" s="1320"/>
      <c r="O90" s="1320"/>
      <c r="P90" s="1320"/>
      <c r="Q90" s="1320"/>
      <c r="R90" s="1320"/>
      <c r="S90" s="1320"/>
      <c r="T90" s="1320"/>
      <c r="U90" s="1320"/>
      <c r="V90" s="1320"/>
      <c r="W90" s="1320"/>
      <c r="X90" s="1320"/>
      <c r="Y90" s="1320"/>
      <c r="Z90" s="1320"/>
      <c r="AA90" s="1320"/>
      <c r="AB90" s="1320"/>
      <c r="AC90" s="1320"/>
      <c r="AD90" s="1320"/>
      <c r="AE90" s="1320"/>
      <c r="AF90" s="1320"/>
      <c r="AG90" s="1320"/>
      <c r="AH90" s="1320"/>
      <c r="AI90" s="1320"/>
      <c r="AJ90" s="1320"/>
      <c r="AK90" s="1320"/>
      <c r="AL90" s="1320"/>
      <c r="AM90" s="1320"/>
      <c r="AN90" s="1320"/>
      <c r="AO90" s="1320"/>
      <c r="AP90" s="1320"/>
      <c r="AQ90" s="1320"/>
      <c r="AR90" s="1320"/>
      <c r="AS90" s="1317"/>
      <c r="AT90" s="1317"/>
    </row>
    <row r="91" spans="1:46" ht="12" customHeight="1">
      <c r="A91" s="549"/>
      <c r="C91" s="1322"/>
      <c r="D91" s="1326"/>
      <c r="E91" s="1326"/>
      <c r="F91" s="1326"/>
      <c r="G91" s="1326"/>
      <c r="H91" s="1326"/>
      <c r="I91" s="1326"/>
      <c r="J91" s="1326"/>
      <c r="K91" s="1326"/>
      <c r="L91" s="1326"/>
      <c r="M91" s="1326"/>
      <c r="N91" s="1326"/>
      <c r="O91" s="1326"/>
      <c r="P91" s="1326"/>
      <c r="Q91" s="1326"/>
      <c r="R91" s="1326"/>
      <c r="S91" s="1326"/>
      <c r="T91" s="1326"/>
      <c r="U91" s="1326"/>
      <c r="V91" s="1326"/>
      <c r="W91" s="1326"/>
      <c r="X91" s="1326"/>
      <c r="Y91" s="1326"/>
      <c r="Z91" s="1326"/>
      <c r="AA91" s="1326"/>
      <c r="AB91" s="1326"/>
      <c r="AC91" s="1326"/>
      <c r="AD91" s="1326"/>
      <c r="AE91" s="1326"/>
      <c r="AF91" s="1326"/>
      <c r="AG91" s="1326"/>
      <c r="AH91" s="1326"/>
      <c r="AI91" s="1326"/>
      <c r="AJ91" s="1326"/>
      <c r="AK91" s="1326"/>
      <c r="AL91" s="1326"/>
      <c r="AM91" s="1326"/>
      <c r="AN91" s="1326"/>
      <c r="AO91" s="1326"/>
      <c r="AP91" s="1326"/>
      <c r="AQ91" s="1326"/>
      <c r="AR91" s="1326"/>
      <c r="AS91" s="1317"/>
      <c r="AT91" s="1317"/>
    </row>
    <row r="92" spans="1:46" ht="12" customHeight="1">
      <c r="A92" s="549"/>
      <c r="C92" s="1319" t="s">
        <v>443</v>
      </c>
      <c r="D92" s="1320" t="s">
        <v>291</v>
      </c>
      <c r="E92" s="1320"/>
      <c r="F92" s="1320"/>
      <c r="G92" s="1320"/>
      <c r="H92" s="1320"/>
      <c r="I92" s="1320"/>
      <c r="J92" s="1320"/>
      <c r="K92" s="1320"/>
      <c r="L92" s="1320"/>
      <c r="M92" s="1320"/>
      <c r="N92" s="1320"/>
      <c r="O92" s="1320"/>
      <c r="P92" s="1320"/>
      <c r="Q92" s="1320"/>
      <c r="R92" s="1320"/>
      <c r="S92" s="1320"/>
      <c r="T92" s="1320"/>
      <c r="U92" s="1320"/>
      <c r="V92" s="1320"/>
      <c r="W92" s="1320"/>
      <c r="X92" s="1320"/>
      <c r="Y92" s="1320"/>
      <c r="Z92" s="1320"/>
      <c r="AA92" s="1320"/>
      <c r="AB92" s="1320"/>
      <c r="AC92" s="1320"/>
      <c r="AD92" s="1320"/>
      <c r="AE92" s="1320"/>
      <c r="AF92" s="1320"/>
      <c r="AG92" s="1320"/>
      <c r="AH92" s="1320"/>
      <c r="AI92" s="1320"/>
      <c r="AJ92" s="1320"/>
      <c r="AK92" s="1320"/>
      <c r="AL92" s="1320"/>
      <c r="AM92" s="1320"/>
      <c r="AN92" s="1320"/>
      <c r="AO92" s="1320"/>
      <c r="AP92" s="1320"/>
      <c r="AQ92" s="1320"/>
      <c r="AR92" s="1320"/>
      <c r="AS92" s="1317"/>
      <c r="AT92" s="1317"/>
    </row>
    <row r="93" spans="1:46" ht="12" customHeight="1">
      <c r="A93" s="549"/>
      <c r="C93" s="1322"/>
      <c r="D93" s="1326"/>
      <c r="E93" s="1326"/>
      <c r="F93" s="1326"/>
      <c r="G93" s="1326"/>
      <c r="H93" s="1326"/>
      <c r="I93" s="1326"/>
      <c r="J93" s="1326"/>
      <c r="K93" s="1326"/>
      <c r="L93" s="1326"/>
      <c r="M93" s="1326"/>
      <c r="N93" s="1326"/>
      <c r="O93" s="1326"/>
      <c r="P93" s="1326"/>
      <c r="Q93" s="1326"/>
      <c r="R93" s="1326"/>
      <c r="S93" s="1326"/>
      <c r="T93" s="1326"/>
      <c r="U93" s="1326"/>
      <c r="V93" s="1326"/>
      <c r="W93" s="1326"/>
      <c r="X93" s="1326"/>
      <c r="Y93" s="1326"/>
      <c r="Z93" s="1326"/>
      <c r="AA93" s="1326"/>
      <c r="AB93" s="1326"/>
      <c r="AC93" s="1326"/>
      <c r="AD93" s="1326"/>
      <c r="AE93" s="1326"/>
      <c r="AF93" s="1326"/>
      <c r="AG93" s="1326"/>
      <c r="AH93" s="1326"/>
      <c r="AI93" s="1326"/>
      <c r="AJ93" s="1326"/>
      <c r="AK93" s="1326"/>
      <c r="AL93" s="1326"/>
      <c r="AM93" s="1326"/>
      <c r="AN93" s="1326"/>
      <c r="AO93" s="1326"/>
      <c r="AP93" s="1326"/>
      <c r="AQ93" s="1326"/>
      <c r="AR93" s="1326"/>
      <c r="AS93" s="1317"/>
      <c r="AT93" s="1317"/>
    </row>
    <row r="94" spans="1:46" ht="12" customHeight="1">
      <c r="A94" s="549"/>
      <c r="C94" s="1319" t="s">
        <v>444</v>
      </c>
      <c r="D94" s="1320" t="s">
        <v>445</v>
      </c>
      <c r="E94" s="1320"/>
      <c r="F94" s="1320"/>
      <c r="G94" s="1320"/>
      <c r="H94" s="1320"/>
      <c r="I94" s="1320"/>
      <c r="J94" s="1320"/>
      <c r="K94" s="1320"/>
      <c r="L94" s="1320"/>
      <c r="M94" s="1320"/>
      <c r="N94" s="1320"/>
      <c r="O94" s="1320"/>
      <c r="P94" s="1320"/>
      <c r="Q94" s="1320"/>
      <c r="R94" s="1320"/>
      <c r="S94" s="1320"/>
      <c r="T94" s="1320"/>
      <c r="U94" s="1320"/>
      <c r="V94" s="1320"/>
      <c r="W94" s="1320"/>
      <c r="X94" s="1320"/>
      <c r="Y94" s="1320"/>
      <c r="Z94" s="1320"/>
      <c r="AA94" s="1320"/>
      <c r="AB94" s="1320"/>
      <c r="AC94" s="1320"/>
      <c r="AD94" s="1320"/>
      <c r="AE94" s="1320"/>
      <c r="AF94" s="1320"/>
      <c r="AG94" s="1320"/>
      <c r="AH94" s="1320"/>
      <c r="AI94" s="1320"/>
      <c r="AJ94" s="1320"/>
      <c r="AK94" s="1320"/>
      <c r="AL94" s="1320"/>
      <c r="AM94" s="1320"/>
      <c r="AN94" s="1320"/>
      <c r="AO94" s="1320"/>
      <c r="AP94" s="1320"/>
      <c r="AQ94" s="1320"/>
      <c r="AR94" s="1320"/>
      <c r="AS94" s="1317"/>
      <c r="AT94" s="1317"/>
    </row>
    <row r="95" spans="1:46" ht="12" customHeight="1">
      <c r="A95" s="549"/>
      <c r="C95" s="1322"/>
      <c r="D95" s="1320"/>
      <c r="E95" s="1320"/>
      <c r="F95" s="1320"/>
      <c r="G95" s="1320"/>
      <c r="H95" s="1320"/>
      <c r="I95" s="1320"/>
      <c r="J95" s="1320"/>
      <c r="K95" s="1320"/>
      <c r="L95" s="1320"/>
      <c r="M95" s="1320"/>
      <c r="N95" s="1320"/>
      <c r="O95" s="1320"/>
      <c r="P95" s="1320"/>
      <c r="Q95" s="1320"/>
      <c r="R95" s="1320"/>
      <c r="S95" s="1320"/>
      <c r="T95" s="1320"/>
      <c r="U95" s="1320"/>
      <c r="V95" s="1320"/>
      <c r="W95" s="1320"/>
      <c r="X95" s="1320"/>
      <c r="Y95" s="1320"/>
      <c r="Z95" s="1320"/>
      <c r="AA95" s="1320"/>
      <c r="AB95" s="1320"/>
      <c r="AC95" s="1320"/>
      <c r="AD95" s="1320"/>
      <c r="AE95" s="1320"/>
      <c r="AF95" s="1320"/>
      <c r="AG95" s="1320"/>
      <c r="AH95" s="1320"/>
      <c r="AI95" s="1320"/>
      <c r="AJ95" s="1320"/>
      <c r="AK95" s="1320"/>
      <c r="AL95" s="1320"/>
      <c r="AM95" s="1320"/>
      <c r="AN95" s="1320"/>
      <c r="AO95" s="1320"/>
      <c r="AP95" s="1320"/>
      <c r="AQ95" s="1320"/>
      <c r="AR95" s="1320"/>
      <c r="AS95" s="1317"/>
      <c r="AT95" s="1317"/>
    </row>
    <row r="96" spans="1:46" ht="12.75" customHeight="1">
      <c r="A96" s="549"/>
      <c r="C96" s="1322"/>
      <c r="D96" s="1320"/>
      <c r="E96" s="1320"/>
      <c r="F96" s="1320"/>
      <c r="G96" s="1320"/>
      <c r="H96" s="1320"/>
      <c r="I96" s="1320"/>
      <c r="J96" s="1320"/>
      <c r="K96" s="1320"/>
      <c r="L96" s="1320"/>
      <c r="M96" s="1320"/>
      <c r="N96" s="1320"/>
      <c r="O96" s="1320"/>
      <c r="P96" s="1320"/>
      <c r="Q96" s="1320"/>
      <c r="R96" s="1320"/>
      <c r="S96" s="1320"/>
      <c r="T96" s="1320"/>
      <c r="U96" s="1320"/>
      <c r="V96" s="1320"/>
      <c r="W96" s="1320"/>
      <c r="X96" s="1320"/>
      <c r="Y96" s="1320"/>
      <c r="Z96" s="1320"/>
      <c r="AA96" s="1320"/>
      <c r="AB96" s="1320"/>
      <c r="AC96" s="1320"/>
      <c r="AD96" s="1320"/>
      <c r="AE96" s="1320"/>
      <c r="AF96" s="1320"/>
      <c r="AG96" s="1320"/>
      <c r="AH96" s="1320"/>
      <c r="AI96" s="1320"/>
      <c r="AJ96" s="1320"/>
      <c r="AK96" s="1320"/>
      <c r="AL96" s="1320"/>
      <c r="AM96" s="1320"/>
      <c r="AN96" s="1320"/>
      <c r="AO96" s="1320"/>
      <c r="AP96" s="1320"/>
      <c r="AQ96" s="1320"/>
      <c r="AR96" s="1320"/>
      <c r="AS96" s="1317"/>
      <c r="AT96" s="1317"/>
    </row>
    <row r="97" spans="1:46" ht="12.75" customHeight="1">
      <c r="A97" s="549"/>
      <c r="C97" s="1322"/>
      <c r="D97" s="1326"/>
      <c r="E97" s="1326"/>
      <c r="F97" s="1326"/>
      <c r="G97" s="1326"/>
      <c r="H97" s="1326"/>
      <c r="I97" s="1326"/>
      <c r="J97" s="1326"/>
      <c r="K97" s="1326"/>
      <c r="L97" s="1326"/>
      <c r="M97" s="1326"/>
      <c r="N97" s="1326"/>
      <c r="O97" s="1326"/>
      <c r="P97" s="1326"/>
      <c r="Q97" s="1326"/>
      <c r="R97" s="1326"/>
      <c r="S97" s="1326"/>
      <c r="T97" s="1326"/>
      <c r="U97" s="1326"/>
      <c r="V97" s="1326"/>
      <c r="W97" s="1326"/>
      <c r="X97" s="1326"/>
      <c r="Y97" s="1326"/>
      <c r="Z97" s="1326"/>
      <c r="AA97" s="1326"/>
      <c r="AB97" s="1326"/>
      <c r="AC97" s="1326"/>
      <c r="AD97" s="1326"/>
      <c r="AE97" s="1326"/>
      <c r="AF97" s="1326"/>
      <c r="AG97" s="1326"/>
      <c r="AH97" s="1326"/>
      <c r="AI97" s="1326"/>
      <c r="AJ97" s="1326"/>
      <c r="AK97" s="1326"/>
      <c r="AL97" s="1326"/>
      <c r="AM97" s="1326"/>
      <c r="AN97" s="1326"/>
      <c r="AO97" s="1326"/>
      <c r="AP97" s="1326"/>
      <c r="AQ97" s="1326"/>
      <c r="AR97" s="1326"/>
      <c r="AS97" s="1317"/>
      <c r="AT97" s="1317"/>
    </row>
    <row r="98" spans="1:46" ht="12.75" customHeight="1">
      <c r="A98" s="549"/>
      <c r="C98" s="1319" t="s">
        <v>446</v>
      </c>
      <c r="D98" s="1328" t="s">
        <v>447</v>
      </c>
      <c r="E98" s="1328"/>
      <c r="F98" s="1328"/>
      <c r="G98" s="1328"/>
      <c r="H98" s="1328"/>
      <c r="I98" s="1328"/>
      <c r="J98" s="1328"/>
      <c r="K98" s="1328"/>
      <c r="L98" s="1328"/>
      <c r="M98" s="1328"/>
      <c r="N98" s="1328"/>
      <c r="O98" s="1328"/>
      <c r="P98" s="1328"/>
      <c r="Q98" s="1328"/>
      <c r="R98" s="1328"/>
      <c r="S98" s="1328"/>
      <c r="T98" s="1328"/>
      <c r="U98" s="1328"/>
      <c r="V98" s="1328"/>
      <c r="W98" s="1328"/>
      <c r="X98" s="1328"/>
      <c r="Y98" s="1328"/>
      <c r="Z98" s="1328"/>
      <c r="AA98" s="1328"/>
      <c r="AB98" s="1328"/>
      <c r="AC98" s="1328"/>
      <c r="AD98" s="1328"/>
      <c r="AE98" s="1328"/>
      <c r="AF98" s="1328"/>
      <c r="AG98" s="1328"/>
      <c r="AH98" s="1328"/>
      <c r="AI98" s="1328"/>
      <c r="AJ98" s="1328"/>
      <c r="AK98" s="1328"/>
      <c r="AL98" s="1328"/>
      <c r="AM98" s="1328"/>
      <c r="AN98" s="1328"/>
      <c r="AO98" s="1328"/>
      <c r="AP98" s="1328"/>
      <c r="AQ98" s="1328"/>
      <c r="AR98" s="1328"/>
      <c r="AS98" s="1317"/>
      <c r="AT98" s="1317"/>
    </row>
    <row r="99" spans="1:46" ht="12.75" customHeight="1">
      <c r="A99" s="549"/>
      <c r="C99" s="1319"/>
      <c r="D99" s="1328"/>
      <c r="E99" s="1328"/>
      <c r="F99" s="1328"/>
      <c r="G99" s="1328"/>
      <c r="H99" s="1328"/>
      <c r="I99" s="1328"/>
      <c r="J99" s="1328"/>
      <c r="K99" s="1328"/>
      <c r="L99" s="1328"/>
      <c r="M99" s="1328"/>
      <c r="N99" s="1328"/>
      <c r="O99" s="1328"/>
      <c r="P99" s="1328"/>
      <c r="Q99" s="1328"/>
      <c r="R99" s="1328"/>
      <c r="S99" s="1328"/>
      <c r="T99" s="1328"/>
      <c r="U99" s="1328"/>
      <c r="V99" s="1328"/>
      <c r="W99" s="1328"/>
      <c r="X99" s="1328"/>
      <c r="Y99" s="1328"/>
      <c r="Z99" s="1328"/>
      <c r="AA99" s="1328"/>
      <c r="AB99" s="1328"/>
      <c r="AC99" s="1328"/>
      <c r="AD99" s="1328"/>
      <c r="AE99" s="1328"/>
      <c r="AF99" s="1328"/>
      <c r="AG99" s="1328"/>
      <c r="AH99" s="1328"/>
      <c r="AI99" s="1328"/>
      <c r="AJ99" s="1328"/>
      <c r="AK99" s="1328"/>
      <c r="AL99" s="1328"/>
      <c r="AM99" s="1328"/>
      <c r="AN99" s="1328"/>
      <c r="AO99" s="1328"/>
      <c r="AP99" s="1328"/>
      <c r="AQ99" s="1328"/>
      <c r="AR99" s="1328"/>
      <c r="AS99" s="1317"/>
      <c r="AT99" s="1317"/>
    </row>
    <row r="100" spans="1:46" ht="12.75" customHeight="1">
      <c r="A100" s="549"/>
      <c r="C100" s="1319"/>
      <c r="D100" s="1328"/>
      <c r="E100" s="1328"/>
      <c r="F100" s="1328"/>
      <c r="G100" s="1328"/>
      <c r="H100" s="1328"/>
      <c r="I100" s="1328"/>
      <c r="J100" s="1328"/>
      <c r="K100" s="1328"/>
      <c r="L100" s="1328"/>
      <c r="M100" s="1328"/>
      <c r="N100" s="1328"/>
      <c r="O100" s="1328"/>
      <c r="P100" s="1328"/>
      <c r="Q100" s="1328"/>
      <c r="R100" s="1328"/>
      <c r="S100" s="1328"/>
      <c r="T100" s="1328"/>
      <c r="U100" s="1328"/>
      <c r="V100" s="1328"/>
      <c r="W100" s="1328"/>
      <c r="X100" s="1328"/>
      <c r="Y100" s="1328"/>
      <c r="Z100" s="1328"/>
      <c r="AA100" s="1328"/>
      <c r="AB100" s="1328"/>
      <c r="AC100" s="1328"/>
      <c r="AD100" s="1328"/>
      <c r="AE100" s="1328"/>
      <c r="AF100" s="1328"/>
      <c r="AG100" s="1328"/>
      <c r="AH100" s="1328"/>
      <c r="AI100" s="1328"/>
      <c r="AJ100" s="1328"/>
      <c r="AK100" s="1328"/>
      <c r="AL100" s="1328"/>
      <c r="AM100" s="1328"/>
      <c r="AN100" s="1328"/>
      <c r="AO100" s="1328"/>
      <c r="AP100" s="1328"/>
      <c r="AQ100" s="1328"/>
      <c r="AR100" s="1328"/>
      <c r="AS100" s="1317"/>
      <c r="AT100" s="1317"/>
    </row>
    <row r="101" spans="1:46" ht="12" customHeight="1">
      <c r="A101" s="549"/>
      <c r="C101" s="1322"/>
      <c r="D101" s="1323"/>
      <c r="E101" s="1323"/>
      <c r="F101" s="1323"/>
      <c r="G101" s="1323"/>
      <c r="H101" s="1323"/>
      <c r="I101" s="1323"/>
      <c r="J101" s="1323"/>
      <c r="K101" s="1323"/>
      <c r="L101" s="1323"/>
      <c r="M101" s="1323"/>
      <c r="N101" s="1323"/>
      <c r="O101" s="1323"/>
      <c r="P101" s="1323"/>
      <c r="Q101" s="1323"/>
      <c r="R101" s="1323"/>
      <c r="S101" s="1323"/>
      <c r="T101" s="1323"/>
      <c r="U101" s="1323"/>
      <c r="V101" s="1323"/>
      <c r="W101" s="1323"/>
      <c r="X101" s="1323"/>
      <c r="Y101" s="1323"/>
      <c r="Z101" s="1323"/>
      <c r="AA101" s="1323"/>
      <c r="AB101" s="1323"/>
      <c r="AC101" s="1323"/>
      <c r="AD101" s="1323"/>
      <c r="AE101" s="1323"/>
      <c r="AF101" s="1323"/>
      <c r="AG101" s="1323"/>
      <c r="AH101" s="1323"/>
      <c r="AI101" s="1323"/>
      <c r="AJ101" s="1323"/>
      <c r="AK101" s="1323"/>
      <c r="AL101" s="1323"/>
      <c r="AM101" s="1323"/>
      <c r="AN101" s="1323"/>
      <c r="AO101" s="1323"/>
      <c r="AP101" s="1323"/>
      <c r="AQ101" s="1323"/>
      <c r="AR101" s="1323"/>
      <c r="AS101" s="1277"/>
      <c r="AT101" s="1277"/>
    </row>
    <row r="102" spans="1:46" ht="12" customHeight="1">
      <c r="A102" s="549"/>
      <c r="B102" s="1329"/>
      <c r="C102" s="1319" t="s">
        <v>448</v>
      </c>
      <c r="D102" s="1330" t="s">
        <v>292</v>
      </c>
      <c r="E102" s="1330"/>
      <c r="F102" s="1330"/>
      <c r="G102" s="1330"/>
      <c r="H102" s="1330"/>
      <c r="I102" s="1330"/>
      <c r="J102" s="1330"/>
      <c r="K102" s="1330"/>
      <c r="L102" s="1330"/>
      <c r="M102" s="1330"/>
      <c r="N102" s="1330"/>
      <c r="O102" s="1330"/>
      <c r="P102" s="1330"/>
      <c r="Q102" s="1330"/>
      <c r="R102" s="1330"/>
      <c r="S102" s="1330"/>
      <c r="T102" s="1330"/>
      <c r="U102" s="1330"/>
      <c r="V102" s="1330"/>
      <c r="W102" s="1330"/>
      <c r="X102" s="1330"/>
      <c r="Y102" s="1330"/>
      <c r="Z102" s="1330"/>
      <c r="AA102" s="1330"/>
      <c r="AB102" s="1330"/>
      <c r="AC102" s="1330"/>
      <c r="AD102" s="1330"/>
      <c r="AE102" s="1330"/>
      <c r="AF102" s="1330"/>
      <c r="AG102" s="1330"/>
      <c r="AH102" s="1330"/>
      <c r="AI102" s="1330"/>
      <c r="AJ102" s="1330"/>
      <c r="AK102" s="1330"/>
      <c r="AL102" s="1330"/>
      <c r="AM102" s="1330"/>
      <c r="AN102" s="1330"/>
      <c r="AO102" s="1330"/>
      <c r="AP102" s="1330"/>
      <c r="AQ102" s="1330"/>
      <c r="AR102" s="1330"/>
      <c r="AS102" s="1233"/>
      <c r="AT102" s="1277"/>
    </row>
    <row r="103" spans="1:46" ht="12" customHeight="1">
      <c r="A103" s="549"/>
      <c r="C103" s="1322"/>
      <c r="D103" s="1326"/>
      <c r="E103" s="1326"/>
      <c r="F103" s="1326"/>
      <c r="G103" s="1326"/>
      <c r="H103" s="1326"/>
      <c r="I103" s="1326"/>
      <c r="J103" s="1326"/>
      <c r="K103" s="1326"/>
      <c r="L103" s="1326"/>
      <c r="M103" s="1326"/>
      <c r="N103" s="1326"/>
      <c r="O103" s="1326"/>
      <c r="P103" s="1326"/>
      <c r="Q103" s="1326"/>
      <c r="R103" s="1326"/>
      <c r="S103" s="1326"/>
      <c r="T103" s="1326"/>
      <c r="U103" s="1326"/>
      <c r="V103" s="1326"/>
      <c r="W103" s="1326"/>
      <c r="X103" s="1326"/>
      <c r="Y103" s="1326"/>
      <c r="Z103" s="1326"/>
      <c r="AA103" s="1326"/>
      <c r="AB103" s="1326"/>
      <c r="AC103" s="1326"/>
      <c r="AD103" s="1326"/>
      <c r="AE103" s="1326"/>
      <c r="AF103" s="1326"/>
      <c r="AG103" s="1326"/>
      <c r="AH103" s="1326"/>
      <c r="AI103" s="1326"/>
      <c r="AJ103" s="1326"/>
      <c r="AK103" s="1326"/>
      <c r="AL103" s="1326"/>
      <c r="AM103" s="1326"/>
      <c r="AN103" s="1326"/>
      <c r="AO103" s="1326"/>
      <c r="AP103" s="1326"/>
      <c r="AQ103" s="1326"/>
      <c r="AR103" s="1326"/>
      <c r="AS103" s="1317"/>
      <c r="AT103" s="1317"/>
    </row>
    <row r="104" spans="1:46" ht="12" customHeight="1">
      <c r="A104" s="549"/>
      <c r="B104" s="1316" t="s">
        <v>449</v>
      </c>
      <c r="C104" s="1330" t="s">
        <v>293</v>
      </c>
      <c r="D104" s="1330"/>
      <c r="E104" s="1330"/>
      <c r="F104" s="1330"/>
      <c r="G104" s="1330"/>
      <c r="H104" s="1330"/>
      <c r="I104" s="1330"/>
      <c r="J104" s="1330"/>
      <c r="K104" s="1330"/>
      <c r="L104" s="1330"/>
      <c r="M104" s="1330"/>
      <c r="N104" s="1330"/>
      <c r="O104" s="1330"/>
      <c r="P104" s="1330"/>
      <c r="Q104" s="1330"/>
      <c r="R104" s="1330"/>
      <c r="S104" s="1330"/>
      <c r="T104" s="1330"/>
      <c r="U104" s="1330"/>
      <c r="V104" s="1330"/>
      <c r="W104" s="1330"/>
      <c r="X104" s="1330"/>
      <c r="Y104" s="1330"/>
      <c r="Z104" s="1330"/>
      <c r="AA104" s="1330"/>
      <c r="AB104" s="1330"/>
      <c r="AC104" s="1330"/>
      <c r="AD104" s="1330"/>
      <c r="AE104" s="1330"/>
      <c r="AF104" s="1330"/>
      <c r="AG104" s="1330"/>
      <c r="AH104" s="1330"/>
      <c r="AI104" s="1330"/>
      <c r="AJ104" s="1330"/>
      <c r="AK104" s="1330"/>
      <c r="AL104" s="1330"/>
      <c r="AM104" s="1330"/>
      <c r="AN104" s="1330"/>
      <c r="AO104" s="1330"/>
      <c r="AP104" s="1330"/>
      <c r="AQ104" s="1330"/>
      <c r="AR104" s="1330"/>
      <c r="AS104" s="1233"/>
    </row>
    <row r="105" spans="1:46" ht="12" customHeight="1">
      <c r="A105" s="549"/>
      <c r="C105" s="1319" t="s">
        <v>450</v>
      </c>
      <c r="D105" s="1320" t="s">
        <v>451</v>
      </c>
      <c r="E105" s="1320"/>
      <c r="F105" s="1320"/>
      <c r="G105" s="1320"/>
      <c r="H105" s="1320"/>
      <c r="I105" s="1320"/>
      <c r="J105" s="1320"/>
      <c r="K105" s="1320"/>
      <c r="L105" s="1320"/>
      <c r="M105" s="1320"/>
      <c r="N105" s="1320"/>
      <c r="O105" s="1320"/>
      <c r="P105" s="1320"/>
      <c r="Q105" s="1320"/>
      <c r="R105" s="1320"/>
      <c r="S105" s="1320"/>
      <c r="T105" s="1320"/>
      <c r="U105" s="1320"/>
      <c r="V105" s="1320"/>
      <c r="W105" s="1320"/>
      <c r="X105" s="1320"/>
      <c r="Y105" s="1320"/>
      <c r="Z105" s="1320"/>
      <c r="AA105" s="1320"/>
      <c r="AB105" s="1320"/>
      <c r="AC105" s="1320"/>
      <c r="AD105" s="1320"/>
      <c r="AE105" s="1320"/>
      <c r="AF105" s="1320"/>
      <c r="AG105" s="1320"/>
      <c r="AH105" s="1320"/>
      <c r="AI105" s="1320"/>
      <c r="AJ105" s="1320"/>
      <c r="AK105" s="1320"/>
      <c r="AL105" s="1320"/>
      <c r="AM105" s="1320"/>
      <c r="AN105" s="1320"/>
      <c r="AO105" s="1320"/>
      <c r="AP105" s="1320"/>
      <c r="AQ105" s="1320"/>
      <c r="AR105" s="1320"/>
      <c r="AS105" s="1321"/>
      <c r="AT105" s="1321"/>
    </row>
    <row r="106" spans="1:46" ht="12" hidden="1" customHeight="1">
      <c r="A106" s="549"/>
      <c r="C106" s="1322"/>
      <c r="D106" s="1320"/>
      <c r="E106" s="1320"/>
      <c r="F106" s="1320"/>
      <c r="G106" s="1320"/>
      <c r="H106" s="1320"/>
      <c r="I106" s="1320"/>
      <c r="J106" s="1320"/>
      <c r="K106" s="1320"/>
      <c r="L106" s="1320"/>
      <c r="M106" s="1320"/>
      <c r="N106" s="1320"/>
      <c r="O106" s="1320"/>
      <c r="P106" s="1320"/>
      <c r="Q106" s="1320"/>
      <c r="R106" s="1320"/>
      <c r="S106" s="1320"/>
      <c r="T106" s="1320"/>
      <c r="U106" s="1320"/>
      <c r="V106" s="1320"/>
      <c r="W106" s="1320"/>
      <c r="X106" s="1320"/>
      <c r="Y106" s="1320"/>
      <c r="Z106" s="1320"/>
      <c r="AA106" s="1320"/>
      <c r="AB106" s="1320"/>
      <c r="AC106" s="1320"/>
      <c r="AD106" s="1320"/>
      <c r="AE106" s="1320"/>
      <c r="AF106" s="1320"/>
      <c r="AG106" s="1320"/>
      <c r="AH106" s="1320"/>
      <c r="AI106" s="1320"/>
      <c r="AJ106" s="1320"/>
      <c r="AK106" s="1320"/>
      <c r="AL106" s="1320"/>
      <c r="AM106" s="1320"/>
      <c r="AN106" s="1320"/>
      <c r="AO106" s="1320"/>
      <c r="AP106" s="1320"/>
      <c r="AQ106" s="1320"/>
      <c r="AR106" s="1320"/>
      <c r="AS106" s="1321"/>
      <c r="AT106" s="1321"/>
    </row>
    <row r="107" spans="1:46" ht="12" customHeight="1">
      <c r="A107" s="549"/>
      <c r="C107" s="1322"/>
      <c r="D107" s="1331"/>
      <c r="E107" s="1331"/>
      <c r="F107" s="1331"/>
      <c r="G107" s="1331"/>
      <c r="H107" s="1331"/>
      <c r="I107" s="1331"/>
      <c r="J107" s="1331"/>
      <c r="K107" s="1331"/>
      <c r="L107" s="1331"/>
      <c r="M107" s="1331"/>
      <c r="N107" s="1331"/>
      <c r="O107" s="1331"/>
      <c r="P107" s="1331"/>
      <c r="Q107" s="1331"/>
      <c r="R107" s="1331"/>
      <c r="S107" s="1331"/>
      <c r="T107" s="1331"/>
      <c r="U107" s="1331"/>
      <c r="V107" s="1331"/>
      <c r="W107" s="1331"/>
      <c r="X107" s="1331"/>
      <c r="Y107" s="1331"/>
      <c r="Z107" s="1331"/>
      <c r="AA107" s="1331"/>
      <c r="AB107" s="1331"/>
      <c r="AC107" s="1331"/>
      <c r="AD107" s="1331"/>
      <c r="AE107" s="1331"/>
      <c r="AF107" s="1331"/>
      <c r="AG107" s="1331"/>
      <c r="AH107" s="1331"/>
      <c r="AI107" s="1331"/>
      <c r="AJ107" s="1331"/>
      <c r="AK107" s="1331"/>
      <c r="AL107" s="1331"/>
      <c r="AM107" s="1331"/>
      <c r="AN107" s="1331"/>
      <c r="AO107" s="1331"/>
      <c r="AP107" s="1331"/>
      <c r="AQ107" s="1331"/>
      <c r="AR107" s="1331"/>
      <c r="AS107" s="1321"/>
      <c r="AT107" s="1321"/>
    </row>
    <row r="108" spans="1:46" ht="12" customHeight="1">
      <c r="A108" s="549"/>
      <c r="C108" s="1319" t="s">
        <v>452</v>
      </c>
      <c r="D108" s="1332" t="s">
        <v>453</v>
      </c>
      <c r="E108" s="1332"/>
      <c r="F108" s="1332"/>
      <c r="G108" s="1332"/>
      <c r="H108" s="1332"/>
      <c r="I108" s="1332"/>
      <c r="J108" s="1332"/>
      <c r="K108" s="1332"/>
      <c r="L108" s="1332"/>
      <c r="M108" s="1332"/>
      <c r="N108" s="1332"/>
      <c r="O108" s="1332"/>
      <c r="P108" s="1332"/>
      <c r="Q108" s="1332"/>
      <c r="R108" s="1332"/>
      <c r="S108" s="1332"/>
      <c r="T108" s="1332"/>
      <c r="U108" s="1332"/>
      <c r="V108" s="1332"/>
      <c r="W108" s="1332"/>
      <c r="X108" s="1332"/>
      <c r="Y108" s="1332"/>
      <c r="Z108" s="1332"/>
      <c r="AA108" s="1332"/>
      <c r="AB108" s="1332"/>
      <c r="AC108" s="1332"/>
      <c r="AD108" s="1332"/>
      <c r="AE108" s="1332"/>
      <c r="AF108" s="1332"/>
      <c r="AG108" s="1332"/>
      <c r="AH108" s="1332"/>
      <c r="AI108" s="1332"/>
      <c r="AJ108" s="1332"/>
      <c r="AK108" s="1332"/>
      <c r="AL108" s="1332"/>
      <c r="AM108" s="1332"/>
      <c r="AN108" s="1332"/>
      <c r="AO108" s="1332"/>
      <c r="AP108" s="1332"/>
      <c r="AQ108" s="1332"/>
      <c r="AR108" s="1332"/>
      <c r="AS108" s="1321"/>
      <c r="AT108" s="1321"/>
    </row>
    <row r="109" spans="1:46" ht="12" customHeight="1">
      <c r="A109" s="549"/>
      <c r="C109" s="1322"/>
      <c r="D109" s="1332"/>
      <c r="E109" s="1332"/>
      <c r="F109" s="1332"/>
      <c r="G109" s="1332"/>
      <c r="H109" s="1332"/>
      <c r="I109" s="1332"/>
      <c r="J109" s="1332"/>
      <c r="K109" s="1332"/>
      <c r="L109" s="1332"/>
      <c r="M109" s="1332"/>
      <c r="N109" s="1332"/>
      <c r="O109" s="1332"/>
      <c r="P109" s="1332"/>
      <c r="Q109" s="1332"/>
      <c r="R109" s="1332"/>
      <c r="S109" s="1332"/>
      <c r="T109" s="1332"/>
      <c r="U109" s="1332"/>
      <c r="V109" s="1332"/>
      <c r="W109" s="1332"/>
      <c r="X109" s="1332"/>
      <c r="Y109" s="1332"/>
      <c r="Z109" s="1332"/>
      <c r="AA109" s="1332"/>
      <c r="AB109" s="1332"/>
      <c r="AC109" s="1332"/>
      <c r="AD109" s="1332"/>
      <c r="AE109" s="1332"/>
      <c r="AF109" s="1332"/>
      <c r="AG109" s="1332"/>
      <c r="AH109" s="1332"/>
      <c r="AI109" s="1332"/>
      <c r="AJ109" s="1332"/>
      <c r="AK109" s="1332"/>
      <c r="AL109" s="1332"/>
      <c r="AM109" s="1332"/>
      <c r="AN109" s="1332"/>
      <c r="AO109" s="1332"/>
      <c r="AP109" s="1332"/>
      <c r="AQ109" s="1332"/>
      <c r="AR109" s="1332"/>
      <c r="AS109" s="1277"/>
      <c r="AT109" s="1277"/>
    </row>
    <row r="110" spans="1:46" ht="12" customHeight="1">
      <c r="A110" s="549"/>
      <c r="C110" s="1322"/>
      <c r="D110" s="1333"/>
      <c r="E110" s="1333"/>
      <c r="F110" s="1333"/>
      <c r="G110" s="1333"/>
      <c r="H110" s="1333"/>
      <c r="I110" s="1333"/>
      <c r="J110" s="1333"/>
      <c r="K110" s="1333"/>
      <c r="L110" s="1333"/>
      <c r="M110" s="1333"/>
      <c r="N110" s="1333"/>
      <c r="O110" s="1333"/>
      <c r="P110" s="1333"/>
      <c r="Q110" s="1333"/>
      <c r="R110" s="1333"/>
      <c r="S110" s="1333"/>
      <c r="T110" s="1333"/>
      <c r="U110" s="1333"/>
      <c r="V110" s="1333"/>
      <c r="W110" s="1333"/>
      <c r="X110" s="1333"/>
      <c r="Y110" s="1333"/>
      <c r="Z110" s="1333"/>
      <c r="AA110" s="1333"/>
      <c r="AB110" s="1333"/>
      <c r="AC110" s="1333"/>
      <c r="AD110" s="1333"/>
      <c r="AE110" s="1333"/>
      <c r="AF110" s="1333"/>
      <c r="AG110" s="1333"/>
      <c r="AH110" s="1333"/>
      <c r="AI110" s="1333"/>
      <c r="AJ110" s="1333"/>
      <c r="AK110" s="1333"/>
      <c r="AL110" s="1333"/>
      <c r="AM110" s="1333"/>
      <c r="AN110" s="1333"/>
      <c r="AO110" s="1333"/>
      <c r="AP110" s="1333"/>
      <c r="AQ110" s="1333"/>
      <c r="AR110" s="1333"/>
      <c r="AS110" s="1277"/>
      <c r="AT110" s="1277"/>
    </row>
    <row r="111" spans="1:46" ht="12" customHeight="1">
      <c r="A111" s="549"/>
      <c r="C111" s="1319" t="s">
        <v>454</v>
      </c>
      <c r="D111" s="1330" t="s">
        <v>294</v>
      </c>
      <c r="E111" s="1330"/>
      <c r="F111" s="1330"/>
      <c r="G111" s="1330"/>
      <c r="H111" s="1330"/>
      <c r="I111" s="1330"/>
      <c r="J111" s="1330"/>
      <c r="K111" s="1330"/>
      <c r="L111" s="1330"/>
      <c r="M111" s="1330"/>
      <c r="N111" s="1330"/>
      <c r="O111" s="1330"/>
      <c r="P111" s="1330"/>
      <c r="Q111" s="1330"/>
      <c r="R111" s="1330"/>
      <c r="S111" s="1330"/>
      <c r="T111" s="1330"/>
      <c r="U111" s="1330"/>
      <c r="V111" s="1330"/>
      <c r="W111" s="1330"/>
      <c r="X111" s="1330"/>
      <c r="Y111" s="1330"/>
      <c r="Z111" s="1330"/>
      <c r="AA111" s="1330"/>
      <c r="AB111" s="1330"/>
      <c r="AC111" s="1330"/>
      <c r="AD111" s="1330"/>
      <c r="AE111" s="1330"/>
      <c r="AF111" s="1330"/>
      <c r="AG111" s="1330"/>
      <c r="AH111" s="1330"/>
      <c r="AI111" s="1330"/>
      <c r="AJ111" s="1330"/>
      <c r="AK111" s="1330"/>
      <c r="AL111" s="1330"/>
      <c r="AM111" s="1330"/>
      <c r="AN111" s="1330"/>
      <c r="AO111" s="1330"/>
      <c r="AP111" s="1330"/>
      <c r="AQ111" s="1330"/>
      <c r="AR111" s="1330"/>
      <c r="AS111" s="1233"/>
      <c r="AT111" s="1277"/>
    </row>
    <row r="112" spans="1:46" ht="12" customHeight="1">
      <c r="A112" s="549"/>
      <c r="C112" s="1322"/>
      <c r="D112" s="1323"/>
      <c r="E112" s="1323"/>
      <c r="F112" s="1323"/>
      <c r="G112" s="1323"/>
      <c r="H112" s="1323"/>
      <c r="I112" s="1323"/>
      <c r="J112" s="1323"/>
      <c r="K112" s="1323"/>
      <c r="L112" s="1323"/>
      <c r="M112" s="1323"/>
      <c r="N112" s="1323"/>
      <c r="O112" s="1323"/>
      <c r="P112" s="1323"/>
      <c r="Q112" s="1323"/>
      <c r="R112" s="1323"/>
      <c r="S112" s="1323"/>
      <c r="T112" s="1323"/>
      <c r="U112" s="1323"/>
      <c r="V112" s="1323"/>
      <c r="W112" s="1323"/>
      <c r="X112" s="1323"/>
      <c r="Y112" s="1323"/>
      <c r="Z112" s="1323"/>
      <c r="AA112" s="1323"/>
      <c r="AB112" s="1323"/>
      <c r="AC112" s="1323"/>
      <c r="AD112" s="1323"/>
      <c r="AE112" s="1323"/>
      <c r="AF112" s="1323"/>
      <c r="AG112" s="1323"/>
      <c r="AH112" s="1323"/>
      <c r="AI112" s="1323"/>
      <c r="AJ112" s="1323"/>
      <c r="AK112" s="1323"/>
      <c r="AL112" s="1323"/>
      <c r="AM112" s="1323"/>
      <c r="AN112" s="1323"/>
      <c r="AO112" s="1323"/>
      <c r="AP112" s="1323"/>
      <c r="AQ112" s="1323"/>
      <c r="AR112" s="1323"/>
      <c r="AS112" s="1277"/>
      <c r="AT112" s="1277"/>
    </row>
    <row r="113" spans="1:46" ht="12" customHeight="1">
      <c r="A113" s="549"/>
      <c r="C113" s="1319" t="s">
        <v>443</v>
      </c>
      <c r="D113" s="1330" t="s">
        <v>295</v>
      </c>
      <c r="E113" s="1330"/>
      <c r="F113" s="1330"/>
      <c r="G113" s="1330"/>
      <c r="H113" s="1330"/>
      <c r="I113" s="1330"/>
      <c r="J113" s="1330"/>
      <c r="K113" s="1330"/>
      <c r="L113" s="1330"/>
      <c r="M113" s="1330"/>
      <c r="N113" s="1330"/>
      <c r="O113" s="1330"/>
      <c r="P113" s="1330"/>
      <c r="Q113" s="1330"/>
      <c r="R113" s="1330"/>
      <c r="S113" s="1330"/>
      <c r="T113" s="1330"/>
      <c r="U113" s="1330"/>
      <c r="V113" s="1330"/>
      <c r="W113" s="1330"/>
      <c r="X113" s="1330"/>
      <c r="Y113" s="1330"/>
      <c r="Z113" s="1330"/>
      <c r="AA113" s="1330"/>
      <c r="AB113" s="1330"/>
      <c r="AC113" s="1330"/>
      <c r="AD113" s="1330"/>
      <c r="AE113" s="1330"/>
      <c r="AF113" s="1330"/>
      <c r="AG113" s="1330"/>
      <c r="AH113" s="1330"/>
      <c r="AI113" s="1330"/>
      <c r="AJ113" s="1330"/>
      <c r="AK113" s="1330"/>
      <c r="AL113" s="1330"/>
      <c r="AM113" s="1330"/>
      <c r="AN113" s="1330"/>
      <c r="AO113" s="1330"/>
      <c r="AP113" s="1330"/>
      <c r="AQ113" s="1330"/>
      <c r="AR113" s="1330"/>
      <c r="AS113" s="1233"/>
      <c r="AT113" s="1277"/>
    </row>
    <row r="114" spans="1:46" ht="12" customHeight="1">
      <c r="A114" s="549"/>
      <c r="C114" s="1322"/>
      <c r="D114" s="1323"/>
      <c r="E114" s="1323"/>
      <c r="F114" s="1323"/>
      <c r="G114" s="1323"/>
      <c r="H114" s="1323"/>
      <c r="I114" s="1323"/>
      <c r="J114" s="1323"/>
      <c r="K114" s="1323"/>
      <c r="L114" s="1323"/>
      <c r="M114" s="1323"/>
      <c r="N114" s="1323"/>
      <c r="O114" s="1323"/>
      <c r="P114" s="1323"/>
      <c r="Q114" s="1323"/>
      <c r="R114" s="1323"/>
      <c r="S114" s="1323"/>
      <c r="T114" s="1323"/>
      <c r="U114" s="1323"/>
      <c r="V114" s="1323"/>
      <c r="W114" s="1323"/>
      <c r="X114" s="1323"/>
      <c r="Y114" s="1323"/>
      <c r="Z114" s="1323"/>
      <c r="AA114" s="1323"/>
      <c r="AB114" s="1323"/>
      <c r="AC114" s="1323"/>
      <c r="AD114" s="1323"/>
      <c r="AE114" s="1323"/>
      <c r="AF114" s="1323"/>
      <c r="AG114" s="1323"/>
      <c r="AH114" s="1323"/>
      <c r="AI114" s="1323"/>
      <c r="AJ114" s="1323"/>
      <c r="AK114" s="1323"/>
      <c r="AL114" s="1323"/>
      <c r="AM114" s="1323"/>
      <c r="AN114" s="1323"/>
      <c r="AO114" s="1323"/>
      <c r="AP114" s="1323"/>
      <c r="AQ114" s="1323"/>
      <c r="AR114" s="1323"/>
      <c r="AS114" s="1233"/>
      <c r="AT114" s="1277"/>
    </row>
    <row r="115" spans="1:46" ht="12" customHeight="1">
      <c r="A115" s="549"/>
      <c r="B115" s="1316" t="s">
        <v>455</v>
      </c>
      <c r="C115" s="1330" t="s">
        <v>296</v>
      </c>
      <c r="D115" s="1330"/>
      <c r="E115" s="1330"/>
      <c r="F115" s="1330"/>
      <c r="G115" s="1330"/>
      <c r="H115" s="1330"/>
      <c r="I115" s="1330"/>
      <c r="J115" s="1330"/>
      <c r="K115" s="1330"/>
      <c r="L115" s="1330"/>
      <c r="M115" s="1330"/>
      <c r="N115" s="1330"/>
      <c r="O115" s="1330"/>
      <c r="P115" s="1330"/>
      <c r="Q115" s="1330"/>
      <c r="R115" s="1330"/>
      <c r="S115" s="1330"/>
      <c r="T115" s="1330"/>
      <c r="U115" s="1330"/>
      <c r="V115" s="1330"/>
      <c r="W115" s="1330"/>
      <c r="X115" s="1330"/>
      <c r="Y115" s="1330"/>
      <c r="Z115" s="1330"/>
      <c r="AA115" s="1330"/>
      <c r="AB115" s="1330"/>
      <c r="AC115" s="1330"/>
      <c r="AD115" s="1330"/>
      <c r="AE115" s="1330"/>
      <c r="AF115" s="1330"/>
      <c r="AG115" s="1330"/>
      <c r="AH115" s="1330"/>
      <c r="AI115" s="1330"/>
      <c r="AJ115" s="1330"/>
      <c r="AK115" s="1330"/>
      <c r="AL115" s="1330"/>
      <c r="AM115" s="1330"/>
      <c r="AN115" s="1330"/>
      <c r="AO115" s="1330"/>
      <c r="AP115" s="1330"/>
      <c r="AQ115" s="1330"/>
      <c r="AR115" s="1330"/>
      <c r="AS115" s="1277"/>
    </row>
    <row r="116" spans="1:46" ht="12" customHeight="1">
      <c r="A116" s="549"/>
      <c r="C116" s="1319" t="s">
        <v>456</v>
      </c>
      <c r="D116" s="1320" t="s">
        <v>457</v>
      </c>
      <c r="E116" s="1320"/>
      <c r="F116" s="1320"/>
      <c r="G116" s="1320"/>
      <c r="H116" s="1320"/>
      <c r="I116" s="1320"/>
      <c r="J116" s="1320"/>
      <c r="K116" s="1320"/>
      <c r="L116" s="1320"/>
      <c r="M116" s="1320"/>
      <c r="N116" s="1320"/>
      <c r="O116" s="1320"/>
      <c r="P116" s="1320"/>
      <c r="Q116" s="1320"/>
      <c r="R116" s="1320"/>
      <c r="S116" s="1320"/>
      <c r="T116" s="1320"/>
      <c r="U116" s="1320"/>
      <c r="V116" s="1320"/>
      <c r="W116" s="1320"/>
      <c r="X116" s="1320"/>
      <c r="Y116" s="1320"/>
      <c r="Z116" s="1320"/>
      <c r="AA116" s="1320"/>
      <c r="AB116" s="1320"/>
      <c r="AC116" s="1320"/>
      <c r="AD116" s="1320"/>
      <c r="AE116" s="1320"/>
      <c r="AF116" s="1320"/>
      <c r="AG116" s="1320"/>
      <c r="AH116" s="1320"/>
      <c r="AI116" s="1320"/>
      <c r="AJ116" s="1320"/>
      <c r="AK116" s="1320"/>
      <c r="AL116" s="1320"/>
      <c r="AM116" s="1320"/>
      <c r="AN116" s="1320"/>
      <c r="AO116" s="1320"/>
      <c r="AP116" s="1320"/>
      <c r="AQ116" s="1320"/>
      <c r="AR116" s="1320"/>
      <c r="AS116" s="1321"/>
      <c r="AT116" s="1277"/>
    </row>
    <row r="117" spans="1:46" ht="12.75" customHeight="1">
      <c r="A117" s="549"/>
      <c r="C117" s="1322"/>
      <c r="D117" s="1320"/>
      <c r="E117" s="1320"/>
      <c r="F117" s="1320"/>
      <c r="G117" s="1320"/>
      <c r="H117" s="1320"/>
      <c r="I117" s="1320"/>
      <c r="J117" s="1320"/>
      <c r="K117" s="1320"/>
      <c r="L117" s="1320"/>
      <c r="M117" s="1320"/>
      <c r="N117" s="1320"/>
      <c r="O117" s="1320"/>
      <c r="P117" s="1320"/>
      <c r="Q117" s="1320"/>
      <c r="R117" s="1320"/>
      <c r="S117" s="1320"/>
      <c r="T117" s="1320"/>
      <c r="U117" s="1320"/>
      <c r="V117" s="1320"/>
      <c r="W117" s="1320"/>
      <c r="X117" s="1320"/>
      <c r="Y117" s="1320"/>
      <c r="Z117" s="1320"/>
      <c r="AA117" s="1320"/>
      <c r="AB117" s="1320"/>
      <c r="AC117" s="1320"/>
      <c r="AD117" s="1320"/>
      <c r="AE117" s="1320"/>
      <c r="AF117" s="1320"/>
      <c r="AG117" s="1320"/>
      <c r="AH117" s="1320"/>
      <c r="AI117" s="1320"/>
      <c r="AJ117" s="1320"/>
      <c r="AK117" s="1320"/>
      <c r="AL117" s="1320"/>
      <c r="AM117" s="1320"/>
      <c r="AN117" s="1320"/>
      <c r="AO117" s="1320"/>
      <c r="AP117" s="1320"/>
      <c r="AQ117" s="1320"/>
      <c r="AR117" s="1320"/>
      <c r="AS117" s="1233"/>
      <c r="AT117" s="1277"/>
    </row>
    <row r="118" spans="1:46" ht="12" customHeight="1">
      <c r="A118" s="549"/>
      <c r="C118" s="1322"/>
      <c r="D118" s="1331"/>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1"/>
      <c r="AB118" s="1331"/>
      <c r="AC118" s="1331"/>
      <c r="AD118" s="1331"/>
      <c r="AE118" s="1331"/>
      <c r="AF118" s="1331"/>
      <c r="AG118" s="1331"/>
      <c r="AH118" s="1331"/>
      <c r="AI118" s="1331"/>
      <c r="AJ118" s="1331"/>
      <c r="AK118" s="1331"/>
      <c r="AL118" s="1331"/>
      <c r="AM118" s="1331"/>
      <c r="AN118" s="1331"/>
      <c r="AO118" s="1331"/>
      <c r="AP118" s="1331"/>
      <c r="AQ118" s="1331"/>
      <c r="AR118" s="1331"/>
      <c r="AS118" s="1233"/>
      <c r="AT118" s="1277"/>
    </row>
    <row r="119" spans="1:46" ht="12" customHeight="1">
      <c r="A119" s="549"/>
      <c r="C119" s="1319" t="s">
        <v>458</v>
      </c>
      <c r="D119" s="1334" t="s">
        <v>459</v>
      </c>
      <c r="E119" s="1334"/>
      <c r="F119" s="1334"/>
      <c r="G119" s="1334"/>
      <c r="H119" s="1334"/>
      <c r="I119" s="1334"/>
      <c r="J119" s="1334"/>
      <c r="K119" s="1334"/>
      <c r="L119" s="1334"/>
      <c r="M119" s="1334"/>
      <c r="N119" s="1334"/>
      <c r="O119" s="1334"/>
      <c r="P119" s="1334"/>
      <c r="Q119" s="1334"/>
      <c r="R119" s="1334"/>
      <c r="S119" s="1334"/>
      <c r="T119" s="1334"/>
      <c r="U119" s="1334"/>
      <c r="V119" s="1334"/>
      <c r="W119" s="1334"/>
      <c r="X119" s="1334"/>
      <c r="Y119" s="1334"/>
      <c r="Z119" s="1334"/>
      <c r="AA119" s="1334"/>
      <c r="AB119" s="1334"/>
      <c r="AC119" s="1334"/>
      <c r="AD119" s="1334"/>
      <c r="AE119" s="1334"/>
      <c r="AF119" s="1334"/>
      <c r="AG119" s="1334"/>
      <c r="AH119" s="1334"/>
      <c r="AI119" s="1334"/>
      <c r="AJ119" s="1334"/>
      <c r="AK119" s="1334"/>
      <c r="AL119" s="1334"/>
      <c r="AM119" s="1334"/>
      <c r="AN119" s="1334"/>
      <c r="AO119" s="1334"/>
      <c r="AP119" s="1334"/>
      <c r="AQ119" s="1334"/>
      <c r="AR119" s="1334"/>
      <c r="AS119" s="1233"/>
      <c r="AT119" s="1277"/>
    </row>
    <row r="120" spans="1:46" ht="12" customHeight="1">
      <c r="A120" s="549"/>
      <c r="C120" s="1322"/>
      <c r="D120" s="1331"/>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1"/>
      <c r="AB120" s="1331"/>
      <c r="AC120" s="1331"/>
      <c r="AD120" s="1331"/>
      <c r="AE120" s="1331"/>
      <c r="AF120" s="1331"/>
      <c r="AG120" s="1331"/>
      <c r="AH120" s="1331"/>
      <c r="AI120" s="1331"/>
      <c r="AJ120" s="1331"/>
      <c r="AK120" s="1331"/>
      <c r="AL120" s="1331"/>
      <c r="AM120" s="1331"/>
      <c r="AN120" s="1331"/>
      <c r="AO120" s="1331"/>
      <c r="AP120" s="1331"/>
      <c r="AQ120" s="1331"/>
      <c r="AR120" s="1331"/>
      <c r="AS120" s="1233"/>
      <c r="AT120" s="1277"/>
    </row>
    <row r="121" spans="1:46" ht="12" customHeight="1">
      <c r="A121" s="549"/>
      <c r="C121" s="1319" t="s">
        <v>454</v>
      </c>
      <c r="D121" s="1330" t="s">
        <v>460</v>
      </c>
      <c r="E121" s="1330"/>
      <c r="F121" s="1330"/>
      <c r="G121" s="1330"/>
      <c r="H121" s="1330"/>
      <c r="I121" s="1330"/>
      <c r="J121" s="1330"/>
      <c r="K121" s="1330"/>
      <c r="L121" s="1330"/>
      <c r="M121" s="1330"/>
      <c r="N121" s="1330"/>
      <c r="O121" s="1330"/>
      <c r="P121" s="1330"/>
      <c r="Q121" s="1330"/>
      <c r="R121" s="1330"/>
      <c r="S121" s="1330"/>
      <c r="T121" s="1330"/>
      <c r="U121" s="1330"/>
      <c r="V121" s="1330"/>
      <c r="W121" s="1330"/>
      <c r="X121" s="1330"/>
      <c r="Y121" s="1330"/>
      <c r="Z121" s="1330"/>
      <c r="AA121" s="1330"/>
      <c r="AB121" s="1330"/>
      <c r="AC121" s="1330"/>
      <c r="AD121" s="1330"/>
      <c r="AE121" s="1330"/>
      <c r="AF121" s="1330"/>
      <c r="AG121" s="1330"/>
      <c r="AH121" s="1330"/>
      <c r="AI121" s="1330"/>
      <c r="AJ121" s="1330"/>
      <c r="AK121" s="1330"/>
      <c r="AL121" s="1330"/>
      <c r="AM121" s="1330"/>
      <c r="AN121" s="1330"/>
      <c r="AO121" s="1330"/>
      <c r="AP121" s="1330"/>
      <c r="AQ121" s="1330"/>
      <c r="AR121" s="1330"/>
      <c r="AS121" s="1233"/>
      <c r="AT121" s="1277"/>
    </row>
    <row r="122" spans="1:46" ht="12" customHeight="1">
      <c r="A122" s="549"/>
      <c r="C122" s="1322"/>
      <c r="D122" s="1323"/>
      <c r="E122" s="1323"/>
      <c r="F122" s="1323"/>
      <c r="G122" s="1323"/>
      <c r="H122" s="1323"/>
      <c r="I122" s="1323"/>
      <c r="J122" s="1323"/>
      <c r="K122" s="1323"/>
      <c r="L122" s="1323"/>
      <c r="M122" s="1323"/>
      <c r="N122" s="1323"/>
      <c r="O122" s="1323"/>
      <c r="P122" s="1323"/>
      <c r="Q122" s="1323"/>
      <c r="R122" s="1323"/>
      <c r="S122" s="1323"/>
      <c r="T122" s="1323"/>
      <c r="U122" s="1323"/>
      <c r="V122" s="1323"/>
      <c r="W122" s="1323"/>
      <c r="X122" s="1323"/>
      <c r="Y122" s="1323"/>
      <c r="Z122" s="1323"/>
      <c r="AA122" s="1323"/>
      <c r="AB122" s="1323"/>
      <c r="AC122" s="1323"/>
      <c r="AD122" s="1323"/>
      <c r="AE122" s="1323"/>
      <c r="AF122" s="1323"/>
      <c r="AG122" s="1323"/>
      <c r="AH122" s="1323"/>
      <c r="AI122" s="1323"/>
      <c r="AJ122" s="1323"/>
      <c r="AK122" s="1323"/>
      <c r="AL122" s="1323"/>
      <c r="AM122" s="1323"/>
      <c r="AN122" s="1323"/>
      <c r="AO122" s="1323"/>
      <c r="AP122" s="1323"/>
      <c r="AQ122" s="1323"/>
      <c r="AR122" s="1323"/>
      <c r="AS122" s="1233"/>
      <c r="AT122" s="1277"/>
    </row>
    <row r="123" spans="1:46" ht="12" customHeight="1">
      <c r="A123" s="549"/>
      <c r="B123" s="1316" t="s">
        <v>461</v>
      </c>
      <c r="C123" s="1335" t="s">
        <v>462</v>
      </c>
      <c r="D123" s="1335"/>
      <c r="E123" s="1335"/>
      <c r="F123" s="1335"/>
      <c r="G123" s="1335"/>
      <c r="H123" s="1335"/>
      <c r="I123" s="1335"/>
      <c r="J123" s="1335"/>
      <c r="K123" s="1335"/>
      <c r="L123" s="1335"/>
      <c r="M123" s="1335"/>
      <c r="N123" s="1335"/>
      <c r="O123" s="1335"/>
      <c r="P123" s="1335"/>
      <c r="Q123" s="1335"/>
      <c r="R123" s="1335"/>
      <c r="S123" s="1335"/>
      <c r="T123" s="1335"/>
      <c r="U123" s="1335"/>
      <c r="V123" s="1335"/>
      <c r="W123" s="1335"/>
      <c r="X123" s="1335"/>
      <c r="Y123" s="1335"/>
      <c r="Z123" s="1335"/>
      <c r="AA123" s="1335"/>
      <c r="AB123" s="1335"/>
      <c r="AC123" s="1335"/>
      <c r="AD123" s="1335"/>
      <c r="AE123" s="1335"/>
      <c r="AF123" s="1335"/>
      <c r="AG123" s="1335"/>
      <c r="AH123" s="1335"/>
      <c r="AI123" s="1335"/>
      <c r="AJ123" s="1335"/>
      <c r="AK123" s="1335"/>
      <c r="AL123" s="1335"/>
      <c r="AM123" s="1335"/>
      <c r="AN123" s="1335"/>
      <c r="AO123" s="1335"/>
      <c r="AP123" s="1335"/>
      <c r="AQ123" s="1335"/>
      <c r="AR123" s="1335"/>
      <c r="AS123" s="1321"/>
      <c r="AT123" s="1277"/>
    </row>
    <row r="124" spans="1:46" ht="12" customHeight="1">
      <c r="A124" s="549"/>
      <c r="C124" s="1335"/>
      <c r="D124" s="1335"/>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35"/>
      <c r="AB124" s="1335"/>
      <c r="AC124" s="1335"/>
      <c r="AD124" s="1335"/>
      <c r="AE124" s="1335"/>
      <c r="AF124" s="1335"/>
      <c r="AG124" s="1335"/>
      <c r="AH124" s="1335"/>
      <c r="AI124" s="1335"/>
      <c r="AJ124" s="1335"/>
      <c r="AK124" s="1335"/>
      <c r="AL124" s="1335"/>
      <c r="AM124" s="1335"/>
      <c r="AN124" s="1335"/>
      <c r="AO124" s="1335"/>
      <c r="AP124" s="1335"/>
      <c r="AQ124" s="1335"/>
      <c r="AR124" s="1335"/>
      <c r="AS124" s="1321"/>
      <c r="AT124" s="1277"/>
    </row>
    <row r="125" spans="1:46" ht="12" customHeight="1">
      <c r="A125" s="549"/>
      <c r="C125" s="1336"/>
      <c r="D125" s="1336"/>
      <c r="E125" s="1336"/>
      <c r="F125" s="1336"/>
      <c r="G125" s="1336"/>
      <c r="H125" s="1336"/>
      <c r="I125" s="1336"/>
      <c r="J125" s="1336"/>
      <c r="K125" s="1336"/>
      <c r="L125" s="1336"/>
      <c r="M125" s="1336"/>
      <c r="N125" s="1336"/>
      <c r="O125" s="1336"/>
      <c r="P125" s="1336"/>
      <c r="Q125" s="1336"/>
      <c r="R125" s="1336"/>
      <c r="S125" s="1336"/>
      <c r="T125" s="1336"/>
      <c r="U125" s="1336"/>
      <c r="V125" s="1336"/>
      <c r="W125" s="1336"/>
      <c r="X125" s="1336"/>
      <c r="Y125" s="1336"/>
      <c r="Z125" s="1336"/>
      <c r="AA125" s="1336"/>
      <c r="AB125" s="1336"/>
      <c r="AC125" s="1336"/>
      <c r="AD125" s="1336"/>
      <c r="AE125" s="1336"/>
      <c r="AF125" s="1336"/>
      <c r="AG125" s="1336"/>
      <c r="AH125" s="1336"/>
      <c r="AI125" s="1336"/>
      <c r="AJ125" s="1336"/>
      <c r="AK125" s="1336"/>
      <c r="AL125" s="1336"/>
      <c r="AM125" s="1336"/>
      <c r="AN125" s="1336"/>
      <c r="AO125" s="1336"/>
      <c r="AP125" s="1336"/>
      <c r="AQ125" s="1336"/>
      <c r="AR125" s="1336"/>
      <c r="AS125" s="1321"/>
      <c r="AT125" s="1277"/>
    </row>
    <row r="126" spans="1:46" ht="12" customHeight="1">
      <c r="A126" s="549"/>
      <c r="B126" s="448" t="s">
        <v>463</v>
      </c>
      <c r="C126" s="1337" t="s">
        <v>464</v>
      </c>
      <c r="D126" s="1337"/>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37"/>
      <c r="AB126" s="1337"/>
      <c r="AC126" s="1337"/>
      <c r="AD126" s="1337"/>
      <c r="AE126" s="1337"/>
      <c r="AF126" s="1337"/>
      <c r="AG126" s="1337"/>
      <c r="AH126" s="1337"/>
      <c r="AI126" s="1337"/>
      <c r="AJ126" s="1337"/>
      <c r="AK126" s="1337"/>
      <c r="AL126" s="1337"/>
      <c r="AM126" s="1337"/>
      <c r="AN126" s="1337"/>
      <c r="AO126" s="1337"/>
      <c r="AP126" s="1337"/>
      <c r="AQ126" s="1337"/>
      <c r="AR126" s="1337"/>
      <c r="AS126" s="1321"/>
      <c r="AT126" s="1277"/>
    </row>
    <row r="127" spans="1:46" ht="12" customHeight="1">
      <c r="A127" s="549"/>
      <c r="B127" s="1338"/>
      <c r="C127" s="1336"/>
      <c r="D127" s="1336"/>
      <c r="E127" s="1336"/>
      <c r="F127" s="1336"/>
      <c r="G127" s="1336"/>
      <c r="H127" s="1336"/>
      <c r="I127" s="1336"/>
      <c r="J127" s="1336"/>
      <c r="K127" s="1336"/>
      <c r="L127" s="1336"/>
      <c r="M127" s="1336"/>
      <c r="N127" s="1336"/>
      <c r="O127" s="1336"/>
      <c r="P127" s="1336"/>
      <c r="Q127" s="1336"/>
      <c r="R127" s="1336"/>
      <c r="S127" s="1336"/>
      <c r="T127" s="1336"/>
      <c r="U127" s="1336"/>
      <c r="V127" s="1336"/>
      <c r="W127" s="1336"/>
      <c r="X127" s="1336"/>
      <c r="Y127" s="1336"/>
      <c r="Z127" s="1336"/>
      <c r="AA127" s="1336"/>
      <c r="AB127" s="1336"/>
      <c r="AC127" s="1336"/>
      <c r="AD127" s="1336"/>
      <c r="AE127" s="1336"/>
      <c r="AF127" s="1336"/>
      <c r="AG127" s="1336"/>
      <c r="AH127" s="1336"/>
      <c r="AI127" s="1336"/>
      <c r="AJ127" s="1336"/>
      <c r="AK127" s="1336"/>
      <c r="AL127" s="1336"/>
      <c r="AM127" s="1336"/>
      <c r="AN127" s="1336"/>
      <c r="AO127" s="1336"/>
      <c r="AP127" s="1336"/>
      <c r="AQ127" s="1336"/>
      <c r="AR127" s="1336"/>
      <c r="AS127" s="1321"/>
      <c r="AT127" s="1277"/>
    </row>
    <row r="128" spans="1:46" ht="12" customHeight="1">
      <c r="A128" s="549"/>
      <c r="B128" s="448" t="s">
        <v>465</v>
      </c>
      <c r="C128" s="1339" t="s">
        <v>466</v>
      </c>
      <c r="D128" s="1339"/>
      <c r="E128" s="1339"/>
      <c r="F128" s="1339"/>
      <c r="G128" s="1339"/>
      <c r="H128" s="1339"/>
      <c r="I128" s="1339"/>
      <c r="J128" s="1339"/>
      <c r="K128" s="1339"/>
      <c r="L128" s="1339"/>
      <c r="M128" s="1339"/>
      <c r="N128" s="1339"/>
      <c r="O128" s="1339"/>
      <c r="P128" s="1339"/>
      <c r="Q128" s="1339"/>
      <c r="R128" s="1339"/>
      <c r="S128" s="1339"/>
      <c r="T128" s="1339"/>
      <c r="U128" s="1339"/>
      <c r="V128" s="1339"/>
      <c r="W128" s="1339"/>
      <c r="X128" s="1339"/>
      <c r="Y128" s="1339"/>
      <c r="Z128" s="1339"/>
      <c r="AA128" s="1339"/>
      <c r="AB128" s="1339"/>
      <c r="AC128" s="1339"/>
      <c r="AD128" s="1339"/>
      <c r="AE128" s="1339"/>
      <c r="AF128" s="1339"/>
      <c r="AG128" s="1339"/>
      <c r="AH128" s="1339"/>
      <c r="AI128" s="1339"/>
      <c r="AJ128" s="1339"/>
      <c r="AK128" s="1339"/>
      <c r="AL128" s="1339"/>
      <c r="AM128" s="1339"/>
      <c r="AN128" s="1339"/>
      <c r="AO128" s="1339"/>
      <c r="AP128" s="1339"/>
      <c r="AQ128" s="1339"/>
      <c r="AR128" s="1339"/>
      <c r="AS128" s="1321"/>
      <c r="AT128" s="1277"/>
    </row>
    <row r="129" spans="1:46" ht="51" customHeight="1">
      <c r="A129" s="549"/>
      <c r="B129" s="448"/>
      <c r="C129" s="1339"/>
      <c r="D129" s="1339"/>
      <c r="E129" s="1339"/>
      <c r="F129" s="1339"/>
      <c r="G129" s="1339"/>
      <c r="H129" s="1339"/>
      <c r="I129" s="1339"/>
      <c r="J129" s="1339"/>
      <c r="K129" s="1339"/>
      <c r="L129" s="1339"/>
      <c r="M129" s="1339"/>
      <c r="N129" s="1339"/>
      <c r="O129" s="1339"/>
      <c r="P129" s="1339"/>
      <c r="Q129" s="1339"/>
      <c r="R129" s="1339"/>
      <c r="S129" s="1339"/>
      <c r="T129" s="1339"/>
      <c r="U129" s="1339"/>
      <c r="V129" s="1339"/>
      <c r="W129" s="1339"/>
      <c r="X129" s="1339"/>
      <c r="Y129" s="1339"/>
      <c r="Z129" s="1339"/>
      <c r="AA129" s="1339"/>
      <c r="AB129" s="1339"/>
      <c r="AC129" s="1339"/>
      <c r="AD129" s="1339"/>
      <c r="AE129" s="1339"/>
      <c r="AF129" s="1339"/>
      <c r="AG129" s="1339"/>
      <c r="AH129" s="1339"/>
      <c r="AI129" s="1339"/>
      <c r="AJ129" s="1339"/>
      <c r="AK129" s="1339"/>
      <c r="AL129" s="1339"/>
      <c r="AM129" s="1339"/>
      <c r="AN129" s="1339"/>
      <c r="AO129" s="1339"/>
      <c r="AP129" s="1339"/>
      <c r="AQ129" s="1339"/>
      <c r="AR129" s="1339"/>
      <c r="AS129" s="1321"/>
      <c r="AT129" s="1277"/>
    </row>
    <row r="130" spans="1:46" ht="12" customHeight="1">
      <c r="A130" s="549"/>
      <c r="B130" s="448"/>
      <c r="C130" s="1336"/>
      <c r="D130" s="1336"/>
      <c r="E130" s="1336"/>
      <c r="F130" s="1336"/>
      <c r="G130" s="1336"/>
      <c r="H130" s="1336"/>
      <c r="I130" s="1336"/>
      <c r="J130" s="1336"/>
      <c r="K130" s="1336"/>
      <c r="L130" s="1336"/>
      <c r="M130" s="1336"/>
      <c r="N130" s="1336"/>
      <c r="O130" s="1336"/>
      <c r="P130" s="1336"/>
      <c r="Q130" s="1336"/>
      <c r="R130" s="1336"/>
      <c r="S130" s="1336"/>
      <c r="T130" s="1336"/>
      <c r="U130" s="1336"/>
      <c r="V130" s="1336"/>
      <c r="W130" s="1336"/>
      <c r="X130" s="1336"/>
      <c r="Y130" s="1336"/>
      <c r="Z130" s="1336"/>
      <c r="AA130" s="1336"/>
      <c r="AB130" s="1336"/>
      <c r="AC130" s="1336"/>
      <c r="AD130" s="1336"/>
      <c r="AE130" s="1336"/>
      <c r="AF130" s="1336"/>
      <c r="AG130" s="1336"/>
      <c r="AH130" s="1336"/>
      <c r="AI130" s="1336"/>
      <c r="AJ130" s="1336"/>
      <c r="AK130" s="1336"/>
      <c r="AL130" s="1336"/>
      <c r="AM130" s="1336"/>
      <c r="AN130" s="1336"/>
      <c r="AO130" s="1336"/>
      <c r="AP130" s="1336"/>
      <c r="AQ130" s="1336"/>
      <c r="AR130" s="1336"/>
      <c r="AS130" s="1321"/>
      <c r="AT130" s="1277"/>
    </row>
    <row r="131" spans="1:46" ht="12" customHeight="1">
      <c r="A131" s="549"/>
      <c r="B131" s="1316" t="s">
        <v>467</v>
      </c>
      <c r="C131" s="1320" t="s">
        <v>468</v>
      </c>
      <c r="D131" s="1320"/>
      <c r="E131" s="1320"/>
      <c r="F131" s="1320"/>
      <c r="G131" s="1320"/>
      <c r="H131" s="1320"/>
      <c r="I131" s="1320"/>
      <c r="J131" s="1320"/>
      <c r="K131" s="1320"/>
      <c r="L131" s="1320"/>
      <c r="M131" s="1320"/>
      <c r="N131" s="1320"/>
      <c r="O131" s="1320"/>
      <c r="P131" s="1320"/>
      <c r="Q131" s="1320"/>
      <c r="R131" s="1320"/>
      <c r="S131" s="1320"/>
      <c r="T131" s="1320"/>
      <c r="U131" s="1320"/>
      <c r="V131" s="1320"/>
      <c r="W131" s="1320"/>
      <c r="X131" s="1320"/>
      <c r="Y131" s="1320"/>
      <c r="Z131" s="1320"/>
      <c r="AA131" s="1320"/>
      <c r="AB131" s="1320"/>
      <c r="AC131" s="1320"/>
      <c r="AD131" s="1320"/>
      <c r="AE131" s="1320"/>
      <c r="AF131" s="1320"/>
      <c r="AG131" s="1320"/>
      <c r="AH131" s="1320"/>
      <c r="AI131" s="1320"/>
      <c r="AJ131" s="1320"/>
      <c r="AK131" s="1320"/>
      <c r="AL131" s="1320"/>
      <c r="AM131" s="1320"/>
      <c r="AN131" s="1320"/>
      <c r="AO131" s="1320"/>
      <c r="AP131" s="1320"/>
      <c r="AQ131" s="1320"/>
      <c r="AR131" s="1320"/>
      <c r="AS131" s="1317"/>
    </row>
    <row r="132" spans="1:46" ht="12" customHeight="1">
      <c r="A132" s="549"/>
      <c r="B132" s="1316"/>
      <c r="C132" s="1320"/>
      <c r="D132" s="1320"/>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0"/>
      <c r="AB132" s="1320"/>
      <c r="AC132" s="1320"/>
      <c r="AD132" s="1320"/>
      <c r="AE132" s="1320"/>
      <c r="AF132" s="1320"/>
      <c r="AG132" s="1320"/>
      <c r="AH132" s="1320"/>
      <c r="AI132" s="1320"/>
      <c r="AJ132" s="1320"/>
      <c r="AK132" s="1320"/>
      <c r="AL132" s="1320"/>
      <c r="AM132" s="1320"/>
      <c r="AN132" s="1320"/>
      <c r="AO132" s="1320"/>
      <c r="AP132" s="1320"/>
      <c r="AQ132" s="1320"/>
      <c r="AR132" s="1320"/>
      <c r="AS132" s="1317"/>
    </row>
    <row r="133" spans="1:46" ht="12" customHeight="1">
      <c r="A133" s="549"/>
      <c r="B133" s="1316"/>
      <c r="C133" s="1320"/>
      <c r="D133" s="1320"/>
      <c r="E133" s="1320"/>
      <c r="F133" s="1320"/>
      <c r="G133" s="1320"/>
      <c r="H133" s="1320"/>
      <c r="I133" s="1320"/>
      <c r="J133" s="1320"/>
      <c r="K133" s="1320"/>
      <c r="L133" s="1320"/>
      <c r="M133" s="1320"/>
      <c r="N133" s="1320"/>
      <c r="O133" s="1320"/>
      <c r="P133" s="1320"/>
      <c r="Q133" s="1320"/>
      <c r="R133" s="1320"/>
      <c r="S133" s="1320"/>
      <c r="T133" s="1320"/>
      <c r="U133" s="1320"/>
      <c r="V133" s="1320"/>
      <c r="W133" s="1320"/>
      <c r="X133" s="1320"/>
      <c r="Y133" s="1320"/>
      <c r="Z133" s="1320"/>
      <c r="AA133" s="1320"/>
      <c r="AB133" s="1320"/>
      <c r="AC133" s="1320"/>
      <c r="AD133" s="1320"/>
      <c r="AE133" s="1320"/>
      <c r="AF133" s="1320"/>
      <c r="AG133" s="1320"/>
      <c r="AH133" s="1320"/>
      <c r="AI133" s="1320"/>
      <c r="AJ133" s="1320"/>
      <c r="AK133" s="1320"/>
      <c r="AL133" s="1320"/>
      <c r="AM133" s="1320"/>
      <c r="AN133" s="1320"/>
      <c r="AO133" s="1320"/>
      <c r="AP133" s="1320"/>
      <c r="AQ133" s="1320"/>
      <c r="AR133" s="1320"/>
      <c r="AS133" s="1317"/>
    </row>
    <row r="134" spans="1:46" ht="14.25" customHeight="1">
      <c r="A134" s="549"/>
      <c r="B134" s="1316"/>
      <c r="C134" s="1320"/>
      <c r="D134" s="1320"/>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0"/>
      <c r="AB134" s="1320"/>
      <c r="AC134" s="1320"/>
      <c r="AD134" s="1320"/>
      <c r="AE134" s="1320"/>
      <c r="AF134" s="1320"/>
      <c r="AG134" s="1320"/>
      <c r="AH134" s="1320"/>
      <c r="AI134" s="1320"/>
      <c r="AJ134" s="1320"/>
      <c r="AK134" s="1320"/>
      <c r="AL134" s="1320"/>
      <c r="AM134" s="1320"/>
      <c r="AN134" s="1320"/>
      <c r="AO134" s="1320"/>
      <c r="AP134" s="1320"/>
      <c r="AQ134" s="1320"/>
      <c r="AR134" s="1320"/>
      <c r="AS134" s="1317"/>
    </row>
    <row r="135" spans="1:46" ht="12" customHeight="1">
      <c r="A135" s="549"/>
      <c r="B135" s="1316"/>
      <c r="C135" s="1326"/>
      <c r="D135" s="1326"/>
      <c r="E135" s="1326"/>
      <c r="F135" s="1326"/>
      <c r="G135" s="1326"/>
      <c r="H135" s="1326"/>
      <c r="I135" s="1326"/>
      <c r="J135" s="1326"/>
      <c r="K135" s="1326"/>
      <c r="L135" s="1326"/>
      <c r="M135" s="1326"/>
      <c r="N135" s="1326"/>
      <c r="O135" s="1326"/>
      <c r="P135" s="1326"/>
      <c r="Q135" s="1326"/>
      <c r="R135" s="1326"/>
      <c r="S135" s="1326"/>
      <c r="T135" s="1326"/>
      <c r="U135" s="1326"/>
      <c r="V135" s="1326"/>
      <c r="W135" s="1326"/>
      <c r="X135" s="1326"/>
      <c r="Y135" s="1326"/>
      <c r="Z135" s="1326"/>
      <c r="AA135" s="1326"/>
      <c r="AB135" s="1326"/>
      <c r="AC135" s="1326"/>
      <c r="AD135" s="1326"/>
      <c r="AE135" s="1326"/>
      <c r="AF135" s="1326"/>
      <c r="AG135" s="1326"/>
      <c r="AH135" s="1326"/>
      <c r="AI135" s="1326"/>
      <c r="AJ135" s="1326"/>
      <c r="AK135" s="1326"/>
      <c r="AL135" s="1326"/>
      <c r="AM135" s="1326"/>
      <c r="AN135" s="1326"/>
      <c r="AO135" s="1326"/>
      <c r="AP135" s="1326"/>
      <c r="AQ135" s="1326"/>
      <c r="AR135" s="1326"/>
      <c r="AS135" s="1317"/>
    </row>
    <row r="136" spans="1:46" ht="12" customHeight="1">
      <c r="A136" s="549"/>
      <c r="B136" s="1316" t="s">
        <v>469</v>
      </c>
      <c r="C136" s="1320" t="s">
        <v>470</v>
      </c>
      <c r="D136" s="1320"/>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0"/>
      <c r="AB136" s="1320"/>
      <c r="AC136" s="1320"/>
      <c r="AD136" s="1320"/>
      <c r="AE136" s="1320"/>
      <c r="AF136" s="1320"/>
      <c r="AG136" s="1320"/>
      <c r="AH136" s="1320"/>
      <c r="AI136" s="1320"/>
      <c r="AJ136" s="1320"/>
      <c r="AK136" s="1320"/>
      <c r="AL136" s="1320"/>
      <c r="AM136" s="1320"/>
      <c r="AN136" s="1320"/>
      <c r="AO136" s="1320"/>
      <c r="AP136" s="1320"/>
      <c r="AQ136" s="1320"/>
      <c r="AR136" s="1320"/>
      <c r="AS136" s="1317"/>
    </row>
    <row r="137" spans="1:46" ht="13.5" customHeight="1">
      <c r="A137" s="549"/>
      <c r="B137" s="1316"/>
      <c r="C137" s="1320"/>
      <c r="D137" s="1320"/>
      <c r="E137" s="1320"/>
      <c r="F137" s="1320"/>
      <c r="G137" s="1320"/>
      <c r="H137" s="1320"/>
      <c r="I137" s="1320"/>
      <c r="J137" s="1320"/>
      <c r="K137" s="1320"/>
      <c r="L137" s="1320"/>
      <c r="M137" s="1320"/>
      <c r="N137" s="1320"/>
      <c r="O137" s="1320"/>
      <c r="P137" s="1320"/>
      <c r="Q137" s="1320"/>
      <c r="R137" s="1320"/>
      <c r="S137" s="1320"/>
      <c r="T137" s="1320"/>
      <c r="U137" s="1320"/>
      <c r="V137" s="1320"/>
      <c r="W137" s="1320"/>
      <c r="X137" s="1320"/>
      <c r="Y137" s="1320"/>
      <c r="Z137" s="1320"/>
      <c r="AA137" s="1320"/>
      <c r="AB137" s="1320"/>
      <c r="AC137" s="1320"/>
      <c r="AD137" s="1320"/>
      <c r="AE137" s="1320"/>
      <c r="AF137" s="1320"/>
      <c r="AG137" s="1320"/>
      <c r="AH137" s="1320"/>
      <c r="AI137" s="1320"/>
      <c r="AJ137" s="1320"/>
      <c r="AK137" s="1320"/>
      <c r="AL137" s="1320"/>
      <c r="AM137" s="1320"/>
      <c r="AN137" s="1320"/>
      <c r="AO137" s="1320"/>
      <c r="AP137" s="1320"/>
      <c r="AQ137" s="1320"/>
      <c r="AR137" s="1320"/>
      <c r="AS137" s="1317"/>
    </row>
    <row r="138" spans="1:46" ht="13.5" customHeight="1">
      <c r="A138" s="549"/>
      <c r="B138" s="1316"/>
      <c r="C138" s="1326"/>
      <c r="D138" s="1326"/>
      <c r="E138" s="1326"/>
      <c r="F138" s="1326"/>
      <c r="G138" s="1326"/>
      <c r="H138" s="1326"/>
      <c r="I138" s="1326"/>
      <c r="J138" s="1326"/>
      <c r="K138" s="1326"/>
      <c r="L138" s="1326"/>
      <c r="M138" s="1326"/>
      <c r="N138" s="1326"/>
      <c r="O138" s="1326"/>
      <c r="P138" s="1326"/>
      <c r="Q138" s="1326"/>
      <c r="R138" s="1326"/>
      <c r="S138" s="1326"/>
      <c r="T138" s="1326"/>
      <c r="U138" s="1326"/>
      <c r="V138" s="1326"/>
      <c r="W138" s="1326"/>
      <c r="X138" s="1326"/>
      <c r="Y138" s="1326"/>
      <c r="Z138" s="1326"/>
      <c r="AA138" s="1326"/>
      <c r="AB138" s="1326"/>
      <c r="AC138" s="1326"/>
      <c r="AD138" s="1326"/>
      <c r="AE138" s="1326"/>
      <c r="AF138" s="1326"/>
      <c r="AG138" s="1326"/>
      <c r="AH138" s="1326"/>
      <c r="AI138" s="1326"/>
      <c r="AJ138" s="1326"/>
      <c r="AK138" s="1326"/>
      <c r="AL138" s="1326"/>
      <c r="AM138" s="1326"/>
      <c r="AN138" s="1326"/>
      <c r="AO138" s="1326"/>
      <c r="AP138" s="1326"/>
      <c r="AQ138" s="1326"/>
      <c r="AR138" s="1326"/>
      <c r="AS138" s="1317"/>
    </row>
    <row r="139" spans="1:46" ht="13.5" customHeight="1">
      <c r="A139" s="549"/>
      <c r="B139" s="1316" t="s">
        <v>471</v>
      </c>
      <c r="C139" s="1320" t="s">
        <v>472</v>
      </c>
      <c r="D139" s="1320"/>
      <c r="E139" s="1320"/>
      <c r="F139" s="1320"/>
      <c r="G139" s="1320"/>
      <c r="H139" s="1320"/>
      <c r="I139" s="1320"/>
      <c r="J139" s="1320"/>
      <c r="K139" s="1320"/>
      <c r="L139" s="1320"/>
      <c r="M139" s="1320"/>
      <c r="N139" s="1320"/>
      <c r="O139" s="1320"/>
      <c r="P139" s="1320"/>
      <c r="Q139" s="1320"/>
      <c r="R139" s="1320"/>
      <c r="S139" s="1320"/>
      <c r="T139" s="1320"/>
      <c r="U139" s="1320"/>
      <c r="V139" s="1320"/>
      <c r="W139" s="1320"/>
      <c r="X139" s="1320"/>
      <c r="Y139" s="1320"/>
      <c r="Z139" s="1320"/>
      <c r="AA139" s="1320"/>
      <c r="AB139" s="1320"/>
      <c r="AC139" s="1320"/>
      <c r="AD139" s="1320"/>
      <c r="AE139" s="1320"/>
      <c r="AF139" s="1320"/>
      <c r="AG139" s="1320"/>
      <c r="AH139" s="1320"/>
      <c r="AI139" s="1320"/>
      <c r="AJ139" s="1320"/>
      <c r="AK139" s="1320"/>
      <c r="AL139" s="1320"/>
      <c r="AM139" s="1320"/>
      <c r="AN139" s="1320"/>
      <c r="AO139" s="1320"/>
      <c r="AP139" s="1320"/>
      <c r="AQ139" s="1320"/>
      <c r="AR139" s="1320"/>
      <c r="AS139" s="1317"/>
    </row>
    <row r="140" spans="1:46" ht="13.5" customHeight="1">
      <c r="A140" s="549"/>
      <c r="B140" s="1316"/>
      <c r="C140" s="1320"/>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0"/>
      <c r="AB140" s="1320"/>
      <c r="AC140" s="1320"/>
      <c r="AD140" s="1320"/>
      <c r="AE140" s="1320"/>
      <c r="AF140" s="1320"/>
      <c r="AG140" s="1320"/>
      <c r="AH140" s="1320"/>
      <c r="AI140" s="1320"/>
      <c r="AJ140" s="1320"/>
      <c r="AK140" s="1320"/>
      <c r="AL140" s="1320"/>
      <c r="AM140" s="1320"/>
      <c r="AN140" s="1320"/>
      <c r="AO140" s="1320"/>
      <c r="AP140" s="1320"/>
      <c r="AQ140" s="1320"/>
      <c r="AR140" s="1320"/>
      <c r="AS140" s="1317"/>
    </row>
    <row r="141" spans="1:46" ht="13.5" customHeight="1">
      <c r="A141" s="549"/>
      <c r="B141" s="1316"/>
      <c r="C141" s="1320"/>
      <c r="D141" s="1320"/>
      <c r="E141" s="1320"/>
      <c r="F141" s="1320"/>
      <c r="G141" s="1320"/>
      <c r="H141" s="1320"/>
      <c r="I141" s="1320"/>
      <c r="J141" s="1320"/>
      <c r="K141" s="1320"/>
      <c r="L141" s="1320"/>
      <c r="M141" s="1320"/>
      <c r="N141" s="1320"/>
      <c r="O141" s="1320"/>
      <c r="P141" s="1320"/>
      <c r="Q141" s="1320"/>
      <c r="R141" s="1320"/>
      <c r="S141" s="1320"/>
      <c r="T141" s="1320"/>
      <c r="U141" s="1320"/>
      <c r="V141" s="1320"/>
      <c r="W141" s="1320"/>
      <c r="X141" s="1320"/>
      <c r="Y141" s="1320"/>
      <c r="Z141" s="1320"/>
      <c r="AA141" s="1320"/>
      <c r="AB141" s="1320"/>
      <c r="AC141" s="1320"/>
      <c r="AD141" s="1320"/>
      <c r="AE141" s="1320"/>
      <c r="AF141" s="1320"/>
      <c r="AG141" s="1320"/>
      <c r="AH141" s="1320"/>
      <c r="AI141" s="1320"/>
      <c r="AJ141" s="1320"/>
      <c r="AK141" s="1320"/>
      <c r="AL141" s="1320"/>
      <c r="AM141" s="1320"/>
      <c r="AN141" s="1320"/>
      <c r="AO141" s="1320"/>
      <c r="AP141" s="1320"/>
      <c r="AQ141" s="1320"/>
      <c r="AR141" s="1320"/>
      <c r="AS141" s="1317"/>
    </row>
    <row r="142" spans="1:46" ht="12" customHeight="1">
      <c r="A142" s="549"/>
      <c r="B142" s="1316"/>
      <c r="C142" s="1326"/>
      <c r="D142" s="1326"/>
      <c r="E142" s="1326"/>
      <c r="F142" s="1326"/>
      <c r="G142" s="1326"/>
      <c r="H142" s="1326"/>
      <c r="I142" s="1326"/>
      <c r="J142" s="1326"/>
      <c r="K142" s="1326"/>
      <c r="L142" s="1326"/>
      <c r="M142" s="1326"/>
      <c r="N142" s="1326"/>
      <c r="O142" s="1326"/>
      <c r="P142" s="1326"/>
      <c r="Q142" s="1326"/>
      <c r="R142" s="1326"/>
      <c r="S142" s="1326"/>
      <c r="T142" s="1326"/>
      <c r="U142" s="1326"/>
      <c r="V142" s="1326"/>
      <c r="W142" s="1326"/>
      <c r="X142" s="1326"/>
      <c r="Y142" s="1326"/>
      <c r="Z142" s="1326"/>
      <c r="AA142" s="1326"/>
      <c r="AB142" s="1326"/>
      <c r="AC142" s="1326"/>
      <c r="AD142" s="1326"/>
      <c r="AE142" s="1326"/>
      <c r="AF142" s="1326"/>
      <c r="AG142" s="1326"/>
      <c r="AH142" s="1326"/>
      <c r="AI142" s="1326"/>
      <c r="AJ142" s="1326"/>
      <c r="AK142" s="1326"/>
      <c r="AL142" s="1326"/>
      <c r="AM142" s="1326"/>
      <c r="AN142" s="1326"/>
      <c r="AO142" s="1326"/>
      <c r="AP142" s="1326"/>
      <c r="AQ142" s="1326"/>
      <c r="AR142" s="1326"/>
      <c r="AS142" s="1317"/>
    </row>
    <row r="143" spans="1:46" ht="12" customHeight="1">
      <c r="A143" s="549"/>
      <c r="B143" s="1316" t="s">
        <v>473</v>
      </c>
      <c r="C143" s="1340" t="s">
        <v>297</v>
      </c>
      <c r="D143" s="1340"/>
      <c r="E143" s="1340"/>
      <c r="F143" s="1340"/>
      <c r="G143" s="1340"/>
      <c r="H143" s="1340"/>
      <c r="I143" s="1340"/>
      <c r="J143" s="1340"/>
      <c r="K143" s="1340"/>
      <c r="L143" s="1340"/>
      <c r="M143" s="1340"/>
      <c r="N143" s="1340"/>
      <c r="O143" s="1340"/>
      <c r="P143" s="1340"/>
      <c r="Q143" s="1340"/>
      <c r="R143" s="1340"/>
      <c r="S143" s="1340"/>
      <c r="T143" s="1340"/>
      <c r="U143" s="1340"/>
      <c r="V143" s="1340"/>
      <c r="W143" s="1340"/>
      <c r="X143" s="1340"/>
      <c r="Y143" s="1340"/>
      <c r="Z143" s="1340"/>
      <c r="AA143" s="1340"/>
      <c r="AB143" s="1340"/>
      <c r="AC143" s="1340"/>
      <c r="AD143" s="1340"/>
      <c r="AE143" s="1340"/>
      <c r="AF143" s="1340"/>
      <c r="AG143" s="1340"/>
      <c r="AH143" s="1340"/>
      <c r="AI143" s="1340"/>
      <c r="AJ143" s="1340"/>
      <c r="AK143" s="1340"/>
      <c r="AL143" s="1340"/>
      <c r="AM143" s="1340"/>
      <c r="AN143" s="1340"/>
      <c r="AO143" s="1340"/>
      <c r="AP143" s="1340"/>
      <c r="AQ143" s="1340"/>
      <c r="AR143" s="1340"/>
    </row>
    <row r="144" spans="1:46" ht="12" customHeight="1">
      <c r="A144" s="549"/>
      <c r="C144" s="1336"/>
      <c r="D144" s="1336"/>
      <c r="E144" s="1336"/>
      <c r="F144" s="1336"/>
      <c r="G144" s="1336"/>
      <c r="H144" s="1336"/>
      <c r="I144" s="1336"/>
      <c r="J144" s="1336"/>
      <c r="K144" s="1336"/>
      <c r="L144" s="1336"/>
      <c r="M144" s="1336"/>
      <c r="N144" s="1336"/>
      <c r="O144" s="1336"/>
      <c r="P144" s="1336"/>
      <c r="Q144" s="1336"/>
      <c r="R144" s="1336"/>
      <c r="S144" s="1336"/>
      <c r="T144" s="1336"/>
      <c r="U144" s="1336"/>
      <c r="V144" s="1336"/>
      <c r="W144" s="1336"/>
      <c r="X144" s="1336"/>
      <c r="Y144" s="1336"/>
      <c r="Z144" s="1336"/>
      <c r="AA144" s="1336"/>
      <c r="AB144" s="1336"/>
      <c r="AC144" s="1336"/>
      <c r="AD144" s="1336"/>
      <c r="AE144" s="1336"/>
      <c r="AF144" s="1336"/>
      <c r="AG144" s="1336"/>
      <c r="AH144" s="1336"/>
      <c r="AI144" s="1336"/>
      <c r="AJ144" s="1336"/>
      <c r="AK144" s="1336"/>
      <c r="AL144" s="1336"/>
      <c r="AM144" s="1336"/>
      <c r="AN144" s="1336"/>
      <c r="AO144" s="1336"/>
      <c r="AP144" s="1336"/>
      <c r="AQ144" s="1336"/>
      <c r="AR144" s="1336"/>
      <c r="AS144" s="1321"/>
      <c r="AT144" s="1277"/>
    </row>
    <row r="145" spans="1:45" ht="12" customHeight="1">
      <c r="A145" s="549"/>
      <c r="B145" s="1316"/>
    </row>
    <row r="146" spans="1:45" ht="12" customHeight="1">
      <c r="A146" s="549"/>
      <c r="B146" s="1316"/>
      <c r="C146" s="1317"/>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17"/>
      <c r="AB146" s="1317"/>
      <c r="AC146" s="1317"/>
      <c r="AD146" s="1317"/>
      <c r="AE146" s="1317"/>
      <c r="AF146" s="1317"/>
      <c r="AG146" s="1317"/>
      <c r="AH146" s="1317"/>
      <c r="AI146" s="1317"/>
      <c r="AJ146" s="1317"/>
      <c r="AK146" s="1317"/>
      <c r="AL146" s="1317"/>
      <c r="AM146" s="1317"/>
      <c r="AN146" s="1317"/>
      <c r="AO146" s="1317"/>
      <c r="AP146" s="1317"/>
      <c r="AQ146" s="1317"/>
      <c r="AR146" s="1317"/>
      <c r="AS146" s="1317"/>
    </row>
    <row r="147" spans="1:45" ht="12" customHeight="1">
      <c r="A147" s="549"/>
      <c r="B147" s="1316"/>
      <c r="C147" s="1277"/>
      <c r="D147" s="1277"/>
      <c r="E147" s="1277"/>
      <c r="F147" s="1277"/>
      <c r="G147" s="1277"/>
      <c r="H147" s="1277"/>
      <c r="I147" s="1277"/>
      <c r="J147" s="1277"/>
      <c r="K147" s="1277"/>
      <c r="L147" s="1277"/>
      <c r="M147" s="1277"/>
      <c r="N147" s="1277"/>
      <c r="O147" s="1277"/>
      <c r="P147" s="1277"/>
      <c r="Q147" s="1277"/>
      <c r="R147" s="1277"/>
      <c r="S147" s="1277"/>
      <c r="T147" s="1277"/>
      <c r="U147" s="1277"/>
      <c r="V147" s="1277"/>
      <c r="W147" s="1277"/>
      <c r="X147" s="1277"/>
      <c r="Y147" s="1277"/>
      <c r="Z147" s="1277"/>
      <c r="AA147" s="1277"/>
      <c r="AB147" s="1277"/>
      <c r="AC147" s="1277"/>
      <c r="AD147" s="1277"/>
      <c r="AE147" s="1277"/>
      <c r="AF147" s="1277"/>
      <c r="AG147" s="1277"/>
      <c r="AH147" s="1277"/>
      <c r="AI147" s="1277"/>
      <c r="AJ147" s="1277"/>
      <c r="AK147" s="1277"/>
      <c r="AL147" s="1277"/>
      <c r="AM147" s="1277"/>
      <c r="AN147" s="1277"/>
      <c r="AO147" s="1277"/>
      <c r="AP147" s="1277"/>
      <c r="AQ147" s="1277"/>
      <c r="AR147" s="1277"/>
      <c r="AS147" s="1277"/>
    </row>
    <row r="148" spans="1:45" ht="12" customHeight="1">
      <c r="A148" s="549"/>
      <c r="B148" s="1316"/>
      <c r="C148" s="1277"/>
      <c r="D148" s="1277"/>
      <c r="E148" s="1277"/>
      <c r="F148" s="1277"/>
      <c r="G148" s="1277"/>
      <c r="H148" s="1277"/>
      <c r="I148" s="1277"/>
      <c r="J148" s="1277"/>
      <c r="K148" s="1277"/>
      <c r="L148" s="1277"/>
      <c r="M148" s="1277"/>
      <c r="N148" s="1277"/>
      <c r="O148" s="1277"/>
      <c r="P148" s="1277"/>
      <c r="Q148" s="1277"/>
      <c r="R148" s="1277"/>
      <c r="S148" s="1277"/>
      <c r="T148" s="1277"/>
      <c r="U148" s="1277"/>
      <c r="V148" s="1277"/>
      <c r="W148" s="1277"/>
      <c r="X148" s="1277"/>
      <c r="Y148" s="1277"/>
      <c r="Z148" s="1277"/>
      <c r="AA148" s="1277"/>
      <c r="AB148" s="1277"/>
      <c r="AC148" s="1277"/>
      <c r="AD148" s="1277"/>
      <c r="AE148" s="1277"/>
      <c r="AF148" s="1277"/>
      <c r="AG148" s="1277"/>
      <c r="AH148" s="1277"/>
      <c r="AI148" s="1277"/>
      <c r="AJ148" s="1277"/>
      <c r="AK148" s="1277"/>
      <c r="AL148" s="1277"/>
      <c r="AM148" s="1277"/>
      <c r="AN148" s="1277"/>
      <c r="AO148" s="1277"/>
      <c r="AP148" s="1277"/>
      <c r="AQ148" s="1277"/>
      <c r="AR148" s="1277"/>
      <c r="AS148" s="1277"/>
    </row>
    <row r="149" spans="1:45" ht="12" customHeight="1">
      <c r="A149" s="549"/>
      <c r="B149" s="1316"/>
      <c r="C149" s="1277"/>
      <c r="D149" s="1277"/>
      <c r="E149" s="1277"/>
      <c r="F149" s="1277"/>
      <c r="G149" s="1277"/>
      <c r="H149" s="1277"/>
      <c r="I149" s="1277"/>
      <c r="J149" s="1277"/>
      <c r="K149" s="1277"/>
      <c r="L149" s="1277"/>
      <c r="M149" s="1277"/>
      <c r="N149" s="1277"/>
      <c r="O149" s="1277"/>
      <c r="P149" s="1277"/>
      <c r="Q149" s="1277"/>
      <c r="R149" s="1277"/>
      <c r="S149" s="1277"/>
      <c r="T149" s="1277"/>
      <c r="U149" s="1277"/>
      <c r="V149" s="1277"/>
      <c r="W149" s="1277"/>
      <c r="X149" s="1277"/>
      <c r="Y149" s="1277"/>
      <c r="Z149" s="1277"/>
      <c r="AA149" s="1277"/>
      <c r="AB149" s="1277"/>
      <c r="AC149" s="1277"/>
      <c r="AD149" s="1277"/>
      <c r="AE149" s="1277"/>
      <c r="AF149" s="1277"/>
      <c r="AG149" s="1277"/>
      <c r="AH149" s="1277"/>
      <c r="AI149" s="1277"/>
      <c r="AJ149" s="1277"/>
      <c r="AK149" s="1277"/>
      <c r="AL149" s="1277"/>
      <c r="AM149" s="1277"/>
      <c r="AN149" s="1277"/>
      <c r="AO149" s="1277"/>
      <c r="AP149" s="1277"/>
      <c r="AQ149" s="1277"/>
      <c r="AR149" s="1277"/>
      <c r="AS149" s="1277"/>
    </row>
    <row r="150" spans="1:45" ht="12" customHeight="1">
      <c r="A150" s="549"/>
      <c r="B150" s="1316"/>
      <c r="C150" s="1277"/>
      <c r="D150" s="1277"/>
      <c r="E150" s="1277"/>
      <c r="F150" s="1277"/>
      <c r="G150" s="1277"/>
      <c r="H150" s="1277"/>
      <c r="I150" s="1277"/>
      <c r="J150" s="1277"/>
      <c r="K150" s="1277"/>
      <c r="L150" s="1277"/>
      <c r="M150" s="1277"/>
      <c r="N150" s="1277"/>
      <c r="O150" s="1277"/>
      <c r="P150" s="1277"/>
      <c r="Q150" s="1277"/>
      <c r="R150" s="1277"/>
      <c r="S150" s="1277"/>
      <c r="T150" s="1277"/>
      <c r="U150" s="1277"/>
      <c r="V150" s="1277"/>
      <c r="W150" s="1277"/>
      <c r="X150" s="1277"/>
      <c r="Y150" s="1277"/>
      <c r="Z150" s="1277"/>
      <c r="AA150" s="1277"/>
      <c r="AB150" s="1277"/>
      <c r="AC150" s="1277"/>
      <c r="AD150" s="1277"/>
      <c r="AE150" s="1277"/>
      <c r="AF150" s="1277"/>
      <c r="AG150" s="1277"/>
      <c r="AH150" s="1277"/>
      <c r="AI150" s="1277"/>
      <c r="AJ150" s="1277"/>
      <c r="AK150" s="1277"/>
      <c r="AL150" s="1277"/>
      <c r="AM150" s="1277"/>
      <c r="AN150" s="1277"/>
      <c r="AO150" s="1277"/>
      <c r="AP150" s="1277"/>
      <c r="AQ150" s="1277"/>
      <c r="AR150" s="1277"/>
      <c r="AS150" s="1277"/>
    </row>
    <row r="151" spans="1:45" ht="12" customHeight="1">
      <c r="A151" s="549"/>
      <c r="B151" s="1316"/>
      <c r="C151" s="1277"/>
      <c r="D151" s="1277"/>
      <c r="E151" s="1277"/>
      <c r="F151" s="1277"/>
      <c r="G151" s="1277"/>
      <c r="H151" s="1277"/>
      <c r="I151" s="1277"/>
      <c r="J151" s="1277"/>
      <c r="K151" s="1277"/>
      <c r="L151" s="1277"/>
      <c r="M151" s="1277"/>
      <c r="N151" s="1277"/>
      <c r="O151" s="1277"/>
      <c r="P151" s="1277"/>
      <c r="Q151" s="1277"/>
      <c r="R151" s="1277"/>
      <c r="S151" s="1277"/>
      <c r="T151" s="1277"/>
      <c r="U151" s="1277"/>
      <c r="V151" s="1277"/>
      <c r="W151" s="1277"/>
      <c r="X151" s="1277"/>
      <c r="Y151" s="1277"/>
      <c r="Z151" s="1277"/>
      <c r="AA151" s="1277"/>
      <c r="AB151" s="1277"/>
      <c r="AC151" s="1277"/>
      <c r="AD151" s="1277"/>
      <c r="AE151" s="1277"/>
      <c r="AF151" s="1277"/>
      <c r="AG151" s="1277"/>
      <c r="AH151" s="1277"/>
      <c r="AI151" s="1277"/>
      <c r="AJ151" s="1277"/>
      <c r="AK151" s="1277"/>
      <c r="AL151" s="1277"/>
      <c r="AM151" s="1277"/>
      <c r="AN151" s="1277"/>
      <c r="AO151" s="1277"/>
      <c r="AP151" s="1277"/>
      <c r="AQ151" s="1277"/>
      <c r="AR151" s="1277"/>
      <c r="AS151" s="1277"/>
    </row>
    <row r="152" spans="1:45" ht="12" customHeight="1">
      <c r="A152" s="549"/>
      <c r="B152" s="1316"/>
      <c r="C152" s="1277"/>
      <c r="D152" s="1277"/>
      <c r="E152" s="1277"/>
      <c r="F152" s="1277"/>
      <c r="G152" s="1277"/>
      <c r="H152" s="1277"/>
      <c r="I152" s="1277"/>
      <c r="J152" s="1277"/>
      <c r="K152" s="1277"/>
      <c r="L152" s="1277"/>
      <c r="M152" s="1277"/>
      <c r="N152" s="1277"/>
      <c r="O152" s="1277"/>
      <c r="P152" s="1277"/>
      <c r="Q152" s="1277"/>
      <c r="R152" s="1277"/>
      <c r="S152" s="1277"/>
      <c r="T152" s="1277"/>
      <c r="U152" s="1277"/>
      <c r="V152" s="1277"/>
      <c r="W152" s="1277"/>
      <c r="X152" s="1277"/>
      <c r="Y152" s="1277"/>
      <c r="Z152" s="1277"/>
      <c r="AA152" s="1277"/>
      <c r="AB152" s="1277"/>
      <c r="AC152" s="1277"/>
      <c r="AD152" s="1277"/>
      <c r="AE152" s="1277"/>
      <c r="AF152" s="1277"/>
      <c r="AG152" s="1277"/>
      <c r="AH152" s="1277"/>
      <c r="AI152" s="1277"/>
      <c r="AJ152" s="1277"/>
      <c r="AK152" s="1277"/>
      <c r="AL152" s="1277"/>
      <c r="AM152" s="1277"/>
      <c r="AN152" s="1277"/>
      <c r="AO152" s="1277"/>
      <c r="AP152" s="1277"/>
      <c r="AQ152" s="1277"/>
      <c r="AR152" s="1277"/>
      <c r="AS152" s="1277"/>
    </row>
    <row r="153" spans="1:45" ht="12" customHeight="1">
      <c r="A153" s="549"/>
      <c r="B153" s="1316"/>
      <c r="C153" s="1277"/>
      <c r="D153" s="1277"/>
      <c r="E153" s="1277"/>
      <c r="F153" s="1277"/>
      <c r="G153" s="1277"/>
      <c r="H153" s="1277"/>
      <c r="I153" s="1277"/>
      <c r="J153" s="1277"/>
      <c r="K153" s="1277"/>
      <c r="L153" s="1277"/>
      <c r="M153" s="1277"/>
      <c r="N153" s="1277"/>
      <c r="O153" s="1277"/>
      <c r="P153" s="1277"/>
      <c r="Q153" s="1277"/>
      <c r="R153" s="1277"/>
      <c r="S153" s="1277"/>
      <c r="T153" s="1277"/>
      <c r="U153" s="1277"/>
      <c r="V153" s="1277"/>
      <c r="W153" s="1277"/>
      <c r="X153" s="1277"/>
      <c r="Y153" s="1277"/>
      <c r="Z153" s="1277"/>
      <c r="AA153" s="1277"/>
      <c r="AB153" s="1277"/>
      <c r="AC153" s="1277"/>
      <c r="AD153" s="1277"/>
      <c r="AE153" s="1277"/>
      <c r="AF153" s="1277"/>
      <c r="AG153" s="1277"/>
      <c r="AH153" s="1277"/>
      <c r="AI153" s="1277"/>
      <c r="AJ153" s="1277"/>
      <c r="AK153" s="1277"/>
      <c r="AL153" s="1277"/>
      <c r="AM153" s="1277"/>
      <c r="AN153" s="1277"/>
      <c r="AO153" s="1277"/>
      <c r="AP153" s="1277"/>
      <c r="AQ153" s="1277"/>
      <c r="AR153" s="1277"/>
      <c r="AS153" s="1277"/>
    </row>
    <row r="154" spans="1:45" ht="12" customHeight="1">
      <c r="A154" s="549"/>
      <c r="B154" s="1316"/>
      <c r="C154" s="1277"/>
      <c r="D154" s="1277"/>
      <c r="E154" s="1277"/>
      <c r="F154" s="1277"/>
      <c r="G154" s="1277"/>
      <c r="H154" s="1277"/>
      <c r="I154" s="1277"/>
      <c r="J154" s="1277"/>
      <c r="K154" s="1277"/>
      <c r="L154" s="1277"/>
      <c r="M154" s="1277"/>
      <c r="N154" s="1277"/>
      <c r="O154" s="1277"/>
      <c r="P154" s="1277"/>
      <c r="Q154" s="1277"/>
      <c r="R154" s="1277"/>
      <c r="S154" s="1277"/>
      <c r="T154" s="1277"/>
      <c r="U154" s="1277"/>
      <c r="V154" s="1277"/>
      <c r="W154" s="1277"/>
      <c r="X154" s="1277"/>
      <c r="Y154" s="1277"/>
      <c r="Z154" s="1277"/>
      <c r="AA154" s="1277"/>
      <c r="AB154" s="1277"/>
      <c r="AC154" s="1277"/>
      <c r="AD154" s="1277"/>
      <c r="AE154" s="1277"/>
      <c r="AF154" s="1277"/>
      <c r="AG154" s="1277"/>
      <c r="AH154" s="1277"/>
      <c r="AI154" s="1277"/>
      <c r="AJ154" s="1277"/>
      <c r="AK154" s="1277"/>
      <c r="AL154" s="1277"/>
      <c r="AM154" s="1277"/>
      <c r="AN154" s="1277"/>
      <c r="AO154" s="1277"/>
      <c r="AP154" s="1277"/>
      <c r="AQ154" s="1277"/>
      <c r="AR154" s="1277"/>
      <c r="AS154" s="1277"/>
    </row>
    <row r="155" spans="1:45" ht="12" customHeight="1">
      <c r="A155" s="549"/>
      <c r="B155" s="1316"/>
      <c r="C155" s="1277"/>
      <c r="D155" s="1277"/>
      <c r="E155" s="1277"/>
      <c r="F155" s="1277"/>
      <c r="G155" s="1277"/>
      <c r="H155" s="1277"/>
      <c r="I155" s="1277"/>
      <c r="J155" s="1277"/>
      <c r="K155" s="1277"/>
      <c r="L155" s="1277"/>
      <c r="M155" s="1277"/>
      <c r="N155" s="1277"/>
      <c r="O155" s="1277"/>
      <c r="P155" s="1277"/>
      <c r="Q155" s="1277"/>
      <c r="R155" s="1277"/>
      <c r="S155" s="1277"/>
      <c r="T155" s="1277"/>
      <c r="U155" s="1277"/>
      <c r="V155" s="1277"/>
      <c r="W155" s="1277"/>
      <c r="X155" s="1277"/>
      <c r="Y155" s="1277"/>
      <c r="Z155" s="1277"/>
      <c r="AA155" s="1277"/>
      <c r="AB155" s="1277"/>
      <c r="AC155" s="1277"/>
      <c r="AD155" s="1277"/>
      <c r="AE155" s="1277"/>
      <c r="AF155" s="1277"/>
      <c r="AG155" s="1277"/>
      <c r="AH155" s="1277"/>
      <c r="AI155" s="1277"/>
      <c r="AJ155" s="1277"/>
      <c r="AK155" s="1277"/>
      <c r="AL155" s="1277"/>
      <c r="AM155" s="1277"/>
      <c r="AN155" s="1277"/>
      <c r="AO155" s="1277"/>
      <c r="AP155" s="1277"/>
      <c r="AQ155" s="1277"/>
      <c r="AR155" s="1277"/>
      <c r="AS155" s="1277"/>
    </row>
    <row r="156" spans="1:45" ht="12" customHeight="1">
      <c r="A156" s="549"/>
      <c r="B156" s="1316"/>
      <c r="C156" s="1277"/>
      <c r="D156" s="1277"/>
      <c r="E156" s="1277"/>
      <c r="F156" s="1277"/>
      <c r="G156" s="1277"/>
      <c r="H156" s="1277"/>
      <c r="I156" s="1277"/>
      <c r="J156" s="1277"/>
      <c r="K156" s="1277"/>
      <c r="L156" s="1277"/>
      <c r="M156" s="1277"/>
      <c r="N156" s="1277"/>
      <c r="O156" s="1277"/>
      <c r="P156" s="1277"/>
      <c r="Q156" s="1277"/>
      <c r="R156" s="1277"/>
      <c r="S156" s="1277"/>
      <c r="T156" s="1277"/>
      <c r="U156" s="1277"/>
      <c r="V156" s="1277"/>
      <c r="W156" s="1277"/>
      <c r="X156" s="1277"/>
      <c r="Y156" s="1277"/>
      <c r="Z156" s="1277"/>
      <c r="AA156" s="1277"/>
      <c r="AB156" s="1277"/>
      <c r="AC156" s="1277"/>
      <c r="AD156" s="1277"/>
      <c r="AE156" s="1277"/>
      <c r="AF156" s="1277"/>
      <c r="AG156" s="1277"/>
      <c r="AH156" s="1277"/>
      <c r="AI156" s="1277"/>
      <c r="AJ156" s="1277"/>
      <c r="AK156" s="1277"/>
      <c r="AL156" s="1277"/>
      <c r="AM156" s="1277"/>
      <c r="AN156" s="1277"/>
      <c r="AO156" s="1277"/>
      <c r="AP156" s="1277"/>
      <c r="AQ156" s="1277"/>
      <c r="AR156" s="1277"/>
      <c r="AS156" s="1277"/>
    </row>
    <row r="157" spans="1:45" ht="12" customHeight="1">
      <c r="A157" s="549"/>
      <c r="B157" s="1316"/>
      <c r="C157" s="1277"/>
      <c r="D157" s="1277"/>
      <c r="E157" s="1277"/>
      <c r="F157" s="1277"/>
      <c r="G157" s="1277"/>
      <c r="H157" s="1277"/>
      <c r="I157" s="1277"/>
      <c r="J157" s="1277"/>
      <c r="K157" s="1277"/>
      <c r="L157" s="1277"/>
      <c r="M157" s="1277"/>
      <c r="N157" s="1277"/>
      <c r="O157" s="1277"/>
      <c r="P157" s="1277"/>
      <c r="Q157" s="1277"/>
      <c r="R157" s="1277"/>
      <c r="S157" s="1277"/>
      <c r="T157" s="1277"/>
      <c r="U157" s="1277"/>
      <c r="V157" s="1277"/>
      <c r="W157" s="1277"/>
      <c r="X157" s="1277"/>
      <c r="Y157" s="1277"/>
      <c r="Z157" s="1277"/>
      <c r="AA157" s="1277"/>
      <c r="AB157" s="1277"/>
      <c r="AC157" s="1277"/>
      <c r="AD157" s="1277"/>
      <c r="AE157" s="1277"/>
      <c r="AF157" s="1277"/>
      <c r="AG157" s="1277"/>
      <c r="AH157" s="1277"/>
      <c r="AI157" s="1277"/>
      <c r="AJ157" s="1277"/>
      <c r="AK157" s="1277"/>
      <c r="AL157" s="1277"/>
      <c r="AM157" s="1277"/>
      <c r="AN157" s="1277"/>
      <c r="AO157" s="1277"/>
      <c r="AP157" s="1277"/>
      <c r="AQ157" s="1277"/>
      <c r="AR157" s="1277"/>
      <c r="AS157" s="1277"/>
    </row>
    <row r="158" spans="1:45" ht="12" customHeight="1">
      <c r="A158" s="549"/>
      <c r="B158" s="1316"/>
      <c r="C158" s="1277"/>
      <c r="D158" s="1277"/>
      <c r="E158" s="1277"/>
      <c r="F158" s="1277"/>
      <c r="G158" s="1277"/>
      <c r="H158" s="1277"/>
      <c r="I158" s="1277"/>
      <c r="J158" s="1277"/>
      <c r="K158" s="1277"/>
      <c r="L158" s="1277"/>
      <c r="M158" s="1277"/>
      <c r="N158" s="1277"/>
      <c r="O158" s="1277"/>
      <c r="P158" s="1277"/>
      <c r="Q158" s="1277"/>
      <c r="R158" s="1277"/>
      <c r="S158" s="1277"/>
      <c r="T158" s="1277"/>
      <c r="U158" s="1277"/>
      <c r="V158" s="1277"/>
      <c r="W158" s="1277"/>
      <c r="X158" s="1277"/>
      <c r="Y158" s="1277"/>
      <c r="Z158" s="1277"/>
      <c r="AA158" s="1277"/>
      <c r="AB158" s="1277"/>
      <c r="AC158" s="1277"/>
      <c r="AD158" s="1277"/>
      <c r="AE158" s="1277"/>
      <c r="AF158" s="1277"/>
      <c r="AG158" s="1277"/>
      <c r="AH158" s="1277"/>
      <c r="AI158" s="1277"/>
      <c r="AJ158" s="1277"/>
      <c r="AK158" s="1277"/>
      <c r="AL158" s="1277"/>
      <c r="AM158" s="1277"/>
      <c r="AN158" s="1277"/>
      <c r="AO158" s="1277"/>
      <c r="AP158" s="1277"/>
      <c r="AQ158" s="1277"/>
      <c r="AR158" s="1277"/>
      <c r="AS158" s="1277"/>
    </row>
    <row r="159" spans="1:45" ht="12" customHeight="1">
      <c r="A159" s="549"/>
      <c r="B159" s="1316"/>
      <c r="C159" s="1277"/>
      <c r="D159" s="1277"/>
      <c r="E159" s="1277"/>
      <c r="F159" s="1277"/>
      <c r="G159" s="1277"/>
      <c r="H159" s="1277"/>
      <c r="I159" s="1277"/>
      <c r="J159" s="1277"/>
      <c r="K159" s="1277"/>
      <c r="L159" s="1277"/>
      <c r="M159" s="1277"/>
      <c r="N159" s="1277"/>
      <c r="O159" s="1277"/>
      <c r="P159" s="1277"/>
      <c r="Q159" s="1277"/>
      <c r="R159" s="1277"/>
      <c r="S159" s="1277"/>
      <c r="T159" s="1277"/>
      <c r="U159" s="1277"/>
      <c r="V159" s="1277"/>
      <c r="W159" s="1277"/>
      <c r="X159" s="1277"/>
      <c r="Y159" s="1277"/>
      <c r="Z159" s="1277"/>
      <c r="AA159" s="1277"/>
      <c r="AB159" s="1277"/>
      <c r="AC159" s="1277"/>
      <c r="AD159" s="1277"/>
      <c r="AE159" s="1277"/>
      <c r="AF159" s="1277"/>
      <c r="AG159" s="1277"/>
      <c r="AH159" s="1277"/>
      <c r="AI159" s="1277"/>
      <c r="AJ159" s="1277"/>
      <c r="AK159" s="1277"/>
      <c r="AL159" s="1277"/>
      <c r="AM159" s="1277"/>
      <c r="AN159" s="1277"/>
      <c r="AO159" s="1277"/>
      <c r="AP159" s="1277"/>
      <c r="AQ159" s="1277"/>
      <c r="AR159" s="1277"/>
      <c r="AS159" s="1277"/>
    </row>
    <row r="160" spans="1:45" ht="12" customHeight="1">
      <c r="A160" s="549"/>
      <c r="B160" s="1316"/>
      <c r="C160" s="1277"/>
      <c r="D160" s="1277"/>
      <c r="E160" s="1277"/>
      <c r="F160" s="1277"/>
      <c r="G160" s="1277"/>
      <c r="H160" s="1277"/>
      <c r="I160" s="1277"/>
      <c r="J160" s="1277"/>
      <c r="K160" s="1277"/>
      <c r="L160" s="1277"/>
      <c r="M160" s="1277"/>
      <c r="N160" s="1277"/>
      <c r="O160" s="1277"/>
      <c r="P160" s="1277"/>
      <c r="Q160" s="1277"/>
      <c r="R160" s="1277"/>
      <c r="S160" s="1277"/>
      <c r="T160" s="1277"/>
      <c r="U160" s="1277"/>
      <c r="V160" s="1277"/>
      <c r="W160" s="1277"/>
      <c r="X160" s="1277"/>
      <c r="Y160" s="1277"/>
      <c r="Z160" s="1277"/>
      <c r="AA160" s="1277"/>
      <c r="AB160" s="1277"/>
      <c r="AC160" s="1277"/>
      <c r="AD160" s="1277"/>
      <c r="AE160" s="1277"/>
      <c r="AF160" s="1277"/>
      <c r="AG160" s="1277"/>
      <c r="AH160" s="1277"/>
      <c r="AI160" s="1277"/>
      <c r="AJ160" s="1277"/>
      <c r="AK160" s="1277"/>
      <c r="AL160" s="1277"/>
      <c r="AM160" s="1277"/>
      <c r="AN160" s="1277"/>
      <c r="AO160" s="1277"/>
      <c r="AP160" s="1277"/>
      <c r="AQ160" s="1277"/>
      <c r="AR160" s="1277"/>
      <c r="AS160" s="1277"/>
    </row>
    <row r="161" spans="1:45" ht="12" customHeight="1">
      <c r="A161" s="549"/>
      <c r="B161" s="1316"/>
      <c r="C161" s="1277"/>
      <c r="D161" s="1277"/>
      <c r="E161" s="1277"/>
      <c r="F161" s="1277"/>
      <c r="G161" s="1277"/>
      <c r="H161" s="1277"/>
      <c r="I161" s="1277"/>
      <c r="J161" s="1277"/>
      <c r="K161" s="1277"/>
      <c r="L161" s="1277"/>
      <c r="M161" s="1277"/>
      <c r="N161" s="1277"/>
      <c r="O161" s="1277"/>
      <c r="P161" s="1277"/>
      <c r="Q161" s="1277"/>
      <c r="R161" s="1277"/>
      <c r="S161" s="1277"/>
      <c r="T161" s="1277"/>
      <c r="U161" s="1277"/>
      <c r="V161" s="1277"/>
      <c r="W161" s="1277"/>
      <c r="X161" s="1277"/>
      <c r="Y161" s="1277"/>
      <c r="Z161" s="1277"/>
      <c r="AA161" s="1277"/>
      <c r="AB161" s="1277"/>
      <c r="AC161" s="1277"/>
      <c r="AD161" s="1277"/>
      <c r="AE161" s="1277"/>
      <c r="AF161" s="1277"/>
      <c r="AG161" s="1277"/>
      <c r="AH161" s="1277"/>
      <c r="AI161" s="1277"/>
      <c r="AJ161" s="1277"/>
      <c r="AK161" s="1277"/>
      <c r="AL161" s="1277"/>
      <c r="AM161" s="1277"/>
      <c r="AN161" s="1277"/>
      <c r="AO161" s="1277"/>
      <c r="AP161" s="1277"/>
      <c r="AQ161" s="1277"/>
      <c r="AR161" s="1277"/>
      <c r="AS161" s="1277"/>
    </row>
    <row r="162" spans="1:45" ht="12" customHeight="1">
      <c r="A162" s="549"/>
      <c r="B162" s="1316"/>
      <c r="C162" s="1277"/>
      <c r="D162" s="1277"/>
      <c r="E162" s="1277"/>
      <c r="F162" s="1277"/>
      <c r="G162" s="1277"/>
      <c r="H162" s="1277"/>
      <c r="I162" s="1277"/>
      <c r="J162" s="1277"/>
      <c r="K162" s="1277"/>
      <c r="L162" s="1277"/>
      <c r="M162" s="1277"/>
      <c r="N162" s="1277"/>
      <c r="O162" s="1277"/>
      <c r="P162" s="1277"/>
      <c r="Q162" s="1277"/>
      <c r="R162" s="1277"/>
      <c r="S162" s="1277"/>
      <c r="T162" s="1277"/>
      <c r="U162" s="1277"/>
      <c r="V162" s="1277"/>
      <c r="W162" s="1277"/>
      <c r="X162" s="1277"/>
      <c r="Y162" s="1277"/>
      <c r="Z162" s="1277"/>
      <c r="AA162" s="1277"/>
      <c r="AB162" s="1277"/>
      <c r="AC162" s="1277"/>
      <c r="AD162" s="1277"/>
      <c r="AE162" s="1277"/>
      <c r="AF162" s="1277"/>
      <c r="AG162" s="1277"/>
      <c r="AH162" s="1277"/>
      <c r="AI162" s="1277"/>
      <c r="AJ162" s="1277"/>
      <c r="AK162" s="1277"/>
      <c r="AL162" s="1277"/>
      <c r="AM162" s="1277"/>
      <c r="AN162" s="1277"/>
      <c r="AO162" s="1277"/>
      <c r="AP162" s="1277"/>
      <c r="AQ162" s="1277"/>
      <c r="AR162" s="1277"/>
      <c r="AS162" s="1277"/>
    </row>
    <row r="163" spans="1:45" ht="12" customHeight="1">
      <c r="A163" s="549"/>
      <c r="B163" s="1316"/>
      <c r="C163" s="1277"/>
      <c r="D163" s="1277"/>
      <c r="E163" s="1277"/>
      <c r="F163" s="1277"/>
      <c r="G163" s="1277"/>
      <c r="H163" s="1277"/>
      <c r="I163" s="1277"/>
      <c r="J163" s="1277"/>
      <c r="K163" s="1277"/>
      <c r="L163" s="1277"/>
      <c r="M163" s="1277"/>
      <c r="N163" s="1277"/>
      <c r="O163" s="1277"/>
      <c r="P163" s="1277"/>
      <c r="Q163" s="1277"/>
      <c r="R163" s="1277"/>
      <c r="S163" s="1277"/>
      <c r="T163" s="1277"/>
      <c r="U163" s="1277"/>
      <c r="V163" s="1277"/>
      <c r="W163" s="1277"/>
      <c r="X163" s="1277"/>
      <c r="Y163" s="1277"/>
      <c r="Z163" s="1277"/>
      <c r="AA163" s="1277"/>
      <c r="AB163" s="1277"/>
      <c r="AC163" s="1277"/>
      <c r="AD163" s="1277"/>
      <c r="AE163" s="1277"/>
      <c r="AF163" s="1277"/>
      <c r="AG163" s="1277"/>
      <c r="AH163" s="1277"/>
      <c r="AI163" s="1277"/>
      <c r="AJ163" s="1277"/>
      <c r="AK163" s="1277"/>
      <c r="AL163" s="1277"/>
      <c r="AM163" s="1277"/>
      <c r="AN163" s="1277"/>
      <c r="AO163" s="1277"/>
      <c r="AP163" s="1277"/>
      <c r="AQ163" s="1277"/>
      <c r="AR163" s="1277"/>
      <c r="AS163" s="1277"/>
    </row>
    <row r="164" spans="1:45" ht="12" customHeight="1">
      <c r="A164" s="549"/>
      <c r="B164" s="1316"/>
      <c r="C164" s="1277"/>
      <c r="D164" s="1277"/>
      <c r="E164" s="1277"/>
      <c r="F164" s="1277"/>
      <c r="G164" s="1277"/>
      <c r="H164" s="1277"/>
      <c r="I164" s="1277"/>
      <c r="J164" s="1277"/>
      <c r="K164" s="1277"/>
      <c r="L164" s="1277"/>
      <c r="M164" s="1277"/>
      <c r="N164" s="1277"/>
      <c r="O164" s="1277"/>
      <c r="P164" s="1277"/>
      <c r="Q164" s="1277"/>
      <c r="R164" s="1277"/>
      <c r="S164" s="1277"/>
      <c r="T164" s="1277"/>
      <c r="U164" s="1277"/>
      <c r="V164" s="1277"/>
      <c r="W164" s="1277"/>
      <c r="X164" s="1277"/>
      <c r="Y164" s="1277"/>
      <c r="Z164" s="1277"/>
      <c r="AA164" s="1277"/>
      <c r="AB164" s="1277"/>
      <c r="AC164" s="1277"/>
      <c r="AD164" s="1277"/>
      <c r="AE164" s="1277"/>
      <c r="AF164" s="1277"/>
      <c r="AG164" s="1277"/>
      <c r="AH164" s="1277"/>
      <c r="AI164" s="1277"/>
      <c r="AJ164" s="1277"/>
      <c r="AK164" s="1277"/>
      <c r="AL164" s="1277"/>
      <c r="AM164" s="1277"/>
      <c r="AN164" s="1277"/>
      <c r="AO164" s="1277"/>
      <c r="AP164" s="1277"/>
      <c r="AQ164" s="1277"/>
      <c r="AR164" s="1277"/>
      <c r="AS164" s="1277"/>
    </row>
    <row r="165" spans="1:45" ht="12" customHeight="1">
      <c r="A165" s="549"/>
      <c r="B165" s="1316"/>
      <c r="C165" s="1277"/>
      <c r="D165" s="1277"/>
      <c r="E165" s="1277"/>
      <c r="F165" s="1277"/>
      <c r="G165" s="1277"/>
      <c r="H165" s="1277"/>
      <c r="I165" s="1277"/>
      <c r="J165" s="1277"/>
      <c r="K165" s="1277"/>
      <c r="L165" s="1277"/>
      <c r="M165" s="1277"/>
      <c r="N165" s="1277"/>
      <c r="O165" s="1277"/>
      <c r="P165" s="1277"/>
      <c r="Q165" s="1277"/>
      <c r="R165" s="1277"/>
      <c r="S165" s="1277"/>
      <c r="T165" s="1277"/>
      <c r="U165" s="1277"/>
      <c r="V165" s="1277"/>
      <c r="W165" s="1277"/>
      <c r="X165" s="1277"/>
      <c r="Y165" s="1277"/>
      <c r="Z165" s="1277"/>
      <c r="AA165" s="1277"/>
      <c r="AB165" s="1277"/>
      <c r="AC165" s="1277"/>
      <c r="AD165" s="1277"/>
      <c r="AE165" s="1277"/>
      <c r="AF165" s="1277"/>
      <c r="AG165" s="1277"/>
      <c r="AH165" s="1277"/>
      <c r="AI165" s="1277"/>
      <c r="AJ165" s="1277"/>
      <c r="AK165" s="1277"/>
      <c r="AL165" s="1277"/>
      <c r="AM165" s="1277"/>
      <c r="AN165" s="1277"/>
      <c r="AO165" s="1277"/>
      <c r="AP165" s="1277"/>
      <c r="AQ165" s="1277"/>
      <c r="AR165" s="1277"/>
      <c r="AS165" s="1277"/>
    </row>
    <row r="166" spans="1:45" ht="12" customHeight="1">
      <c r="A166" s="549"/>
      <c r="B166" s="1316"/>
      <c r="C166" s="1277"/>
      <c r="D166" s="1277"/>
      <c r="E166" s="1277"/>
      <c r="F166" s="1277"/>
      <c r="G166" s="1277"/>
      <c r="H166" s="1277"/>
      <c r="I166" s="1277"/>
      <c r="J166" s="1277"/>
      <c r="K166" s="1277"/>
      <c r="L166" s="1277"/>
      <c r="M166" s="1277"/>
      <c r="N166" s="1277"/>
      <c r="O166" s="1277"/>
      <c r="P166" s="1277"/>
      <c r="Q166" s="1277"/>
      <c r="R166" s="1277"/>
      <c r="S166" s="1277"/>
      <c r="T166" s="1277"/>
      <c r="U166" s="1277"/>
      <c r="V166" s="1277"/>
      <c r="W166" s="1277"/>
      <c r="X166" s="1277"/>
      <c r="Y166" s="1277"/>
      <c r="Z166" s="1277"/>
      <c r="AA166" s="1277"/>
      <c r="AB166" s="1277"/>
      <c r="AC166" s="1277"/>
      <c r="AD166" s="1277"/>
      <c r="AE166" s="1277"/>
      <c r="AF166" s="1277"/>
      <c r="AG166" s="1277"/>
      <c r="AH166" s="1277"/>
      <c r="AI166" s="1277"/>
      <c r="AJ166" s="1277"/>
      <c r="AK166" s="1277"/>
      <c r="AL166" s="1277"/>
      <c r="AM166" s="1277"/>
      <c r="AN166" s="1277"/>
      <c r="AO166" s="1277"/>
      <c r="AP166" s="1277"/>
      <c r="AQ166" s="1277"/>
      <c r="AR166" s="1277"/>
      <c r="AS166" s="1277"/>
    </row>
    <row r="167" spans="1:45" ht="12" customHeight="1">
      <c r="A167" s="549"/>
      <c r="B167" s="1316"/>
      <c r="C167" s="1277"/>
      <c r="D167" s="1277"/>
      <c r="E167" s="1277"/>
      <c r="F167" s="1277"/>
      <c r="G167" s="1277"/>
      <c r="H167" s="1277"/>
      <c r="I167" s="1277"/>
      <c r="J167" s="1277"/>
      <c r="K167" s="1277"/>
      <c r="L167" s="1277"/>
      <c r="M167" s="1277"/>
      <c r="N167" s="1277"/>
      <c r="O167" s="1277"/>
      <c r="P167" s="1277"/>
      <c r="Q167" s="1277"/>
      <c r="R167" s="1277"/>
      <c r="S167" s="1277"/>
      <c r="T167" s="1277"/>
      <c r="U167" s="1277"/>
      <c r="V167" s="1277"/>
      <c r="W167" s="1277"/>
      <c r="X167" s="1277"/>
      <c r="Y167" s="1277"/>
      <c r="Z167" s="1277"/>
      <c r="AA167" s="1277"/>
      <c r="AB167" s="1277"/>
      <c r="AC167" s="1277"/>
      <c r="AD167" s="1277"/>
      <c r="AE167" s="1277"/>
      <c r="AF167" s="1277"/>
      <c r="AG167" s="1277"/>
      <c r="AH167" s="1277"/>
      <c r="AI167" s="1277"/>
      <c r="AJ167" s="1277"/>
      <c r="AK167" s="1277"/>
      <c r="AL167" s="1277"/>
      <c r="AM167" s="1277"/>
      <c r="AN167" s="1277"/>
      <c r="AO167" s="1277"/>
      <c r="AP167" s="1277"/>
      <c r="AQ167" s="1277"/>
      <c r="AR167" s="1277"/>
      <c r="AS167" s="1277"/>
    </row>
    <row r="168" spans="1:45" ht="12" customHeight="1">
      <c r="A168" s="549"/>
      <c r="B168" s="1316"/>
      <c r="C168" s="1277"/>
      <c r="D168" s="1277"/>
      <c r="E168" s="1277"/>
      <c r="F168" s="1277"/>
      <c r="G168" s="1277"/>
      <c r="H168" s="1277"/>
      <c r="I168" s="1277"/>
      <c r="J168" s="1277"/>
      <c r="K168" s="1277"/>
      <c r="L168" s="1277"/>
      <c r="M168" s="1277"/>
      <c r="N168" s="1277"/>
      <c r="O168" s="1277"/>
      <c r="P168" s="1277"/>
      <c r="Q168" s="1277"/>
      <c r="R168" s="1277"/>
      <c r="S168" s="1277"/>
      <c r="T168" s="1277"/>
      <c r="U168" s="1277"/>
      <c r="V168" s="1277"/>
      <c r="W168" s="1277"/>
      <c r="X168" s="1277"/>
      <c r="Y168" s="1277"/>
      <c r="Z168" s="1277"/>
      <c r="AA168" s="1277"/>
      <c r="AB168" s="1277"/>
      <c r="AC168" s="1277"/>
      <c r="AD168" s="1277"/>
      <c r="AE168" s="1277"/>
      <c r="AF168" s="1277"/>
      <c r="AG168" s="1277"/>
      <c r="AH168" s="1277"/>
      <c r="AI168" s="1277"/>
      <c r="AJ168" s="1277"/>
      <c r="AK168" s="1277"/>
      <c r="AL168" s="1277"/>
      <c r="AM168" s="1277"/>
      <c r="AN168" s="1277"/>
      <c r="AO168" s="1277"/>
      <c r="AP168" s="1277"/>
      <c r="AQ168" s="1277"/>
      <c r="AR168" s="1277"/>
      <c r="AS168" s="1277"/>
    </row>
    <row r="169" spans="1:45" ht="12" customHeight="1">
      <c r="A169" s="549"/>
      <c r="B169" s="1316"/>
      <c r="C169" s="1277"/>
      <c r="D169" s="1277"/>
      <c r="E169" s="1277"/>
      <c r="F169" s="1277"/>
      <c r="G169" s="1277"/>
      <c r="H169" s="1277"/>
      <c r="I169" s="1277"/>
      <c r="J169" s="1277"/>
      <c r="K169" s="1277"/>
      <c r="L169" s="1277"/>
      <c r="M169" s="1277"/>
      <c r="N169" s="1277"/>
      <c r="O169" s="1277"/>
      <c r="P169" s="1277"/>
      <c r="Q169" s="1277"/>
      <c r="R169" s="1277"/>
      <c r="S169" s="1277"/>
      <c r="T169" s="1277"/>
      <c r="U169" s="1277"/>
      <c r="V169" s="1277"/>
      <c r="W169" s="1277"/>
      <c r="X169" s="1277"/>
      <c r="Y169" s="1277"/>
      <c r="Z169" s="1277"/>
      <c r="AA169" s="1277"/>
      <c r="AB169" s="1277"/>
      <c r="AC169" s="1277"/>
      <c r="AD169" s="1277"/>
      <c r="AE169" s="1277"/>
      <c r="AF169" s="1277"/>
      <c r="AG169" s="1277"/>
      <c r="AH169" s="1277"/>
      <c r="AI169" s="1277"/>
      <c r="AJ169" s="1277"/>
      <c r="AK169" s="1277"/>
      <c r="AL169" s="1277"/>
      <c r="AM169" s="1277"/>
      <c r="AN169" s="1277"/>
      <c r="AO169" s="1277"/>
      <c r="AP169" s="1277"/>
      <c r="AQ169" s="1277"/>
      <c r="AR169" s="1277"/>
      <c r="AS169" s="1277"/>
    </row>
    <row r="170" spans="1:45" ht="12" customHeight="1">
      <c r="A170" s="1316"/>
      <c r="B170" s="1277"/>
      <c r="C170" s="1277"/>
      <c r="D170" s="1277"/>
      <c r="E170" s="1277"/>
      <c r="F170" s="1277"/>
      <c r="G170" s="1277"/>
      <c r="H170" s="1277"/>
      <c r="I170" s="1277"/>
      <c r="J170" s="1277"/>
      <c r="K170" s="1277"/>
      <c r="L170" s="1277"/>
      <c r="M170" s="1277"/>
      <c r="N170" s="1277"/>
      <c r="O170" s="1277"/>
      <c r="P170" s="1277"/>
      <c r="Q170" s="1277"/>
      <c r="R170" s="1277"/>
      <c r="S170" s="1277"/>
      <c r="T170" s="1277"/>
      <c r="U170" s="1277"/>
      <c r="V170" s="1277"/>
      <c r="W170" s="1277"/>
      <c r="X170" s="1277"/>
      <c r="Y170" s="1277"/>
      <c r="Z170" s="1277"/>
      <c r="AA170" s="1277"/>
      <c r="AB170" s="1277"/>
      <c r="AC170" s="1277"/>
      <c r="AD170" s="1277"/>
      <c r="AE170" s="1277"/>
      <c r="AF170" s="1277"/>
      <c r="AG170" s="1277"/>
      <c r="AH170" s="1277"/>
      <c r="AI170" s="1277"/>
      <c r="AJ170" s="1277"/>
      <c r="AK170" s="1277"/>
      <c r="AL170" s="1277"/>
      <c r="AM170" s="1277"/>
      <c r="AN170" s="1277"/>
      <c r="AO170" s="1277"/>
      <c r="AP170" s="1277"/>
      <c r="AQ170" s="1277"/>
      <c r="AR170" s="1277"/>
    </row>
    <row r="171" spans="1:45" ht="12" customHeight="1">
      <c r="A171" s="1316"/>
      <c r="B171" s="1277"/>
      <c r="C171" s="1277"/>
      <c r="D171" s="1277"/>
      <c r="E171" s="1277"/>
      <c r="F171" s="1277"/>
      <c r="G171" s="1277"/>
      <c r="H171" s="1277"/>
      <c r="I171" s="1277"/>
      <c r="J171" s="1277"/>
      <c r="K171" s="1277"/>
      <c r="L171" s="1277"/>
      <c r="M171" s="1277"/>
      <c r="N171" s="1277"/>
      <c r="O171" s="1277"/>
      <c r="P171" s="1277"/>
      <c r="Q171" s="1277"/>
      <c r="R171" s="1277"/>
      <c r="S171" s="1277"/>
      <c r="T171" s="1277"/>
      <c r="U171" s="1277"/>
      <c r="V171" s="1277"/>
      <c r="W171" s="1277"/>
      <c r="X171" s="1277"/>
      <c r="Y171" s="1277"/>
      <c r="Z171" s="1277"/>
      <c r="AA171" s="1277"/>
      <c r="AB171" s="1277"/>
      <c r="AC171" s="1277"/>
      <c r="AD171" s="1277"/>
      <c r="AE171" s="1277"/>
      <c r="AF171" s="1277"/>
      <c r="AG171" s="1277"/>
      <c r="AH171" s="1277"/>
      <c r="AI171" s="1277"/>
      <c r="AJ171" s="1277"/>
      <c r="AK171" s="1277"/>
      <c r="AL171" s="1277"/>
      <c r="AM171" s="1277"/>
      <c r="AN171" s="1277"/>
      <c r="AO171" s="1277"/>
      <c r="AP171" s="1277"/>
      <c r="AQ171" s="1277"/>
      <c r="AR171" s="1277"/>
    </row>
    <row r="172" spans="1:45" ht="12" customHeight="1">
      <c r="A172" s="1316"/>
      <c r="B172" s="1277"/>
      <c r="C172" s="1277"/>
      <c r="D172" s="1277"/>
      <c r="E172" s="1277"/>
      <c r="F172" s="1277"/>
      <c r="G172" s="1277"/>
      <c r="H172" s="1277"/>
      <c r="I172" s="1277"/>
      <c r="J172" s="1277"/>
      <c r="K172" s="1277"/>
      <c r="L172" s="1277"/>
      <c r="M172" s="1277"/>
      <c r="N172" s="1277"/>
      <c r="O172" s="1277"/>
      <c r="P172" s="1277"/>
      <c r="Q172" s="1277"/>
      <c r="R172" s="1277"/>
      <c r="S172" s="1277"/>
      <c r="T172" s="1277"/>
      <c r="U172" s="1277"/>
      <c r="V172" s="1277"/>
      <c r="W172" s="1277"/>
      <c r="X172" s="1277"/>
      <c r="Y172" s="1277"/>
      <c r="Z172" s="1277"/>
      <c r="AA172" s="1277"/>
      <c r="AB172" s="1277"/>
      <c r="AC172" s="1277"/>
      <c r="AD172" s="1277"/>
      <c r="AE172" s="1277"/>
      <c r="AF172" s="1277"/>
      <c r="AG172" s="1277"/>
      <c r="AH172" s="1277"/>
      <c r="AI172" s="1277"/>
      <c r="AJ172" s="1277"/>
      <c r="AK172" s="1277"/>
      <c r="AL172" s="1277"/>
      <c r="AM172" s="1277"/>
      <c r="AN172" s="1277"/>
      <c r="AO172" s="1277"/>
      <c r="AP172" s="1277"/>
      <c r="AQ172" s="1277"/>
      <c r="AR172" s="1277"/>
    </row>
    <row r="173" spans="1:45" ht="12" customHeight="1">
      <c r="A173" s="1316"/>
      <c r="B173" s="1277"/>
      <c r="C173" s="1277"/>
      <c r="D173" s="1277"/>
      <c r="E173" s="1277"/>
      <c r="F173" s="1277"/>
      <c r="G173" s="1277"/>
      <c r="H173" s="1277"/>
      <c r="I173" s="1277"/>
      <c r="J173" s="1277"/>
      <c r="K173" s="1277"/>
      <c r="L173" s="1277"/>
      <c r="M173" s="1277"/>
      <c r="N173" s="1277"/>
      <c r="O173" s="1277"/>
      <c r="P173" s="1277"/>
      <c r="Q173" s="1277"/>
      <c r="R173" s="1277"/>
      <c r="S173" s="1277"/>
      <c r="T173" s="1277"/>
      <c r="U173" s="1277"/>
      <c r="V173" s="1277"/>
      <c r="W173" s="1277"/>
      <c r="X173" s="1277"/>
      <c r="Y173" s="1277"/>
      <c r="Z173" s="1277"/>
      <c r="AA173" s="1277"/>
      <c r="AB173" s="1277"/>
      <c r="AC173" s="1277"/>
      <c r="AD173" s="1277"/>
      <c r="AE173" s="1277"/>
      <c r="AF173" s="1277"/>
      <c r="AG173" s="1277"/>
      <c r="AH173" s="1277"/>
      <c r="AI173" s="1277"/>
      <c r="AJ173" s="1277"/>
      <c r="AK173" s="1277"/>
      <c r="AL173" s="1277"/>
      <c r="AM173" s="1277"/>
      <c r="AN173" s="1277"/>
      <c r="AO173" s="1277"/>
      <c r="AP173" s="1277"/>
      <c r="AQ173" s="1277"/>
      <c r="AR173" s="1277"/>
    </row>
    <row r="174" spans="1:45" ht="12" customHeight="1">
      <c r="A174" s="1316"/>
      <c r="B174" s="1277"/>
      <c r="C174" s="1277"/>
      <c r="D174" s="1277"/>
      <c r="E174" s="1277"/>
      <c r="F174" s="1277"/>
      <c r="G174" s="1277"/>
      <c r="H174" s="1277"/>
      <c r="I174" s="1277"/>
      <c r="J174" s="1277"/>
      <c r="K174" s="1277"/>
      <c r="L174" s="1277"/>
      <c r="M174" s="1277"/>
      <c r="N174" s="1277"/>
      <c r="O174" s="1277"/>
      <c r="P174" s="1277"/>
      <c r="Q174" s="1277"/>
      <c r="R174" s="1277"/>
      <c r="S174" s="1277"/>
      <c r="T174" s="1277"/>
      <c r="U174" s="1277"/>
      <c r="V174" s="1277"/>
      <c r="W174" s="1277"/>
      <c r="X174" s="1277"/>
      <c r="Y174" s="1277"/>
      <c r="Z174" s="1277"/>
      <c r="AA174" s="1277"/>
      <c r="AB174" s="1277"/>
      <c r="AC174" s="1277"/>
      <c r="AD174" s="1277"/>
      <c r="AE174" s="1277"/>
      <c r="AF174" s="1277"/>
      <c r="AG174" s="1277"/>
      <c r="AH174" s="1277"/>
      <c r="AI174" s="1277"/>
      <c r="AJ174" s="1277"/>
      <c r="AK174" s="1277"/>
      <c r="AL174" s="1277"/>
      <c r="AM174" s="1277"/>
      <c r="AN174" s="1277"/>
      <c r="AO174" s="1277"/>
      <c r="AP174" s="1277"/>
      <c r="AQ174" s="1277"/>
      <c r="AR174" s="1277"/>
    </row>
    <row r="175" spans="1:45" ht="12" customHeight="1">
      <c r="A175" s="1316"/>
      <c r="B175" s="1277"/>
      <c r="C175" s="1277"/>
      <c r="D175" s="1277"/>
      <c r="E175" s="1277"/>
      <c r="F175" s="1277"/>
      <c r="G175" s="1277"/>
      <c r="H175" s="1277"/>
      <c r="I175" s="1277"/>
      <c r="J175" s="1277"/>
      <c r="K175" s="1277"/>
      <c r="L175" s="1277"/>
      <c r="M175" s="1277"/>
      <c r="N175" s="1277"/>
      <c r="O175" s="1277"/>
      <c r="P175" s="1277"/>
      <c r="Q175" s="1277"/>
      <c r="R175" s="1277"/>
      <c r="S175" s="1277"/>
      <c r="T175" s="1277"/>
      <c r="U175" s="1277"/>
      <c r="V175" s="1277"/>
      <c r="W175" s="1277"/>
      <c r="X175" s="1277"/>
      <c r="Y175" s="1277"/>
      <c r="Z175" s="1277"/>
      <c r="AA175" s="1277"/>
      <c r="AB175" s="1277"/>
      <c r="AC175" s="1277"/>
      <c r="AD175" s="1277"/>
      <c r="AE175" s="1277"/>
      <c r="AF175" s="1277"/>
      <c r="AG175" s="1277"/>
      <c r="AH175" s="1277"/>
      <c r="AI175" s="1277"/>
      <c r="AJ175" s="1277"/>
      <c r="AK175" s="1277"/>
      <c r="AL175" s="1277"/>
      <c r="AM175" s="1277"/>
      <c r="AN175" s="1277"/>
      <c r="AO175" s="1277"/>
      <c r="AP175" s="1277"/>
      <c r="AQ175" s="1277"/>
      <c r="AR175" s="1277"/>
    </row>
    <row r="176" spans="1:45"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sheetData>
  <mergeCells count="90">
    <mergeCell ref="C126:AR126"/>
    <mergeCell ref="C128:AR129"/>
    <mergeCell ref="C131:AR134"/>
    <mergeCell ref="C136:AR137"/>
    <mergeCell ref="C139:AR141"/>
    <mergeCell ref="C143:AR143"/>
    <mergeCell ref="D113:AR113"/>
    <mergeCell ref="C115:AR115"/>
    <mergeCell ref="D116:AR117"/>
    <mergeCell ref="D119:AR119"/>
    <mergeCell ref="D121:AR121"/>
    <mergeCell ref="C123:AR124"/>
    <mergeCell ref="D98:AR100"/>
    <mergeCell ref="D102:AR102"/>
    <mergeCell ref="C104:AR104"/>
    <mergeCell ref="D105:AR106"/>
    <mergeCell ref="D108:AR109"/>
    <mergeCell ref="D111:AR111"/>
    <mergeCell ref="C83:AS83"/>
    <mergeCell ref="D84:AR85"/>
    <mergeCell ref="D87:AR88"/>
    <mergeCell ref="D90:AR90"/>
    <mergeCell ref="D92:AR92"/>
    <mergeCell ref="D94:AR96"/>
    <mergeCell ref="B73:E77"/>
    <mergeCell ref="F73:Q73"/>
    <mergeCell ref="R73:AC73"/>
    <mergeCell ref="F74:Q77"/>
    <mergeCell ref="R74:Z77"/>
    <mergeCell ref="AF74:AP75"/>
    <mergeCell ref="O64:R65"/>
    <mergeCell ref="S64:AD65"/>
    <mergeCell ref="AH64:AQ65"/>
    <mergeCell ref="F66:N70"/>
    <mergeCell ref="O66:AK70"/>
    <mergeCell ref="AM68:AN69"/>
    <mergeCell ref="B53:E70"/>
    <mergeCell ref="F53:N65"/>
    <mergeCell ref="O57:R58"/>
    <mergeCell ref="S57:AJ58"/>
    <mergeCell ref="AK57:AQ58"/>
    <mergeCell ref="O59:R60"/>
    <mergeCell ref="S59:AD60"/>
    <mergeCell ref="AH60:AQ60"/>
    <mergeCell ref="O62:R63"/>
    <mergeCell ref="S62:AQ63"/>
    <mergeCell ref="B45:I46"/>
    <mergeCell ref="J45:V46"/>
    <mergeCell ref="W45:AD46"/>
    <mergeCell ref="AE45:AQ46"/>
    <mergeCell ref="Y50:AA50"/>
    <mergeCell ref="AE50:AQ50"/>
    <mergeCell ref="B39:I40"/>
    <mergeCell ref="J39:V40"/>
    <mergeCell ref="W39:AD40"/>
    <mergeCell ref="AE39:AQ40"/>
    <mergeCell ref="B42:I43"/>
    <mergeCell ref="J42:V43"/>
    <mergeCell ref="W42:AD43"/>
    <mergeCell ref="AE42:AQ43"/>
    <mergeCell ref="B27:J31"/>
    <mergeCell ref="K27:V31"/>
    <mergeCell ref="W27:AE31"/>
    <mergeCell ref="AG28:AP30"/>
    <mergeCell ref="B32:J36"/>
    <mergeCell ref="K32:AQ36"/>
    <mergeCell ref="B22:J26"/>
    <mergeCell ref="W22:AE26"/>
    <mergeCell ref="K23:M25"/>
    <mergeCell ref="O23:P25"/>
    <mergeCell ref="R23:S25"/>
    <mergeCell ref="AG23:AP25"/>
    <mergeCell ref="B13:J16"/>
    <mergeCell ref="K14:V16"/>
    <mergeCell ref="W14:AG16"/>
    <mergeCell ref="AH14:AQ16"/>
    <mergeCell ref="B17:J21"/>
    <mergeCell ref="K17:V21"/>
    <mergeCell ref="W17:AE21"/>
    <mergeCell ref="AF18:AH20"/>
    <mergeCell ref="AJ18:AK20"/>
    <mergeCell ref="AM18:AN20"/>
    <mergeCell ref="AG1:AR1"/>
    <mergeCell ref="H5:T6"/>
    <mergeCell ref="U6:AN8"/>
    <mergeCell ref="H8:T9"/>
    <mergeCell ref="B12:J12"/>
    <mergeCell ref="K12:V12"/>
    <mergeCell ref="W12:AG12"/>
    <mergeCell ref="AH12:AQ12"/>
  </mergeCells>
  <phoneticPr fontId="3"/>
  <dataValidations count="2">
    <dataValidation imeMode="fullKatakana" allowBlank="1" showInputMessage="1" showErrorMessage="1" sqref="K12:AQ12 JG12:KM12 TC12:UI12 ACY12:AEE12 AMU12:AOA12 AWQ12:AXW12 BGM12:BHS12 BQI12:BRO12 CAE12:CBK12 CKA12:CLG12 CTW12:CVC12 DDS12:DEY12 DNO12:DOU12 DXK12:DYQ12 EHG12:EIM12 ERC12:ESI12 FAY12:FCE12 FKU12:FMA12 FUQ12:FVW12 GEM12:GFS12 GOI12:GPO12 GYE12:GZK12 HIA12:HJG12 HRW12:HTC12 IBS12:ICY12 ILO12:IMU12 IVK12:IWQ12 JFG12:JGM12 JPC12:JQI12 JYY12:KAE12 KIU12:KKA12 KSQ12:KTW12 LCM12:LDS12 LMI12:LNO12 LWE12:LXK12 MGA12:MHG12 MPW12:MRC12 MZS12:NAY12 NJO12:NKU12 NTK12:NUQ12 ODG12:OEM12 ONC12:OOI12 OWY12:OYE12 PGU12:PIA12 PQQ12:PRW12 QAM12:QBS12 QKI12:QLO12 QUE12:QVK12 REA12:RFG12 RNW12:RPC12 RXS12:RYY12 SHO12:SIU12 SRK12:SSQ12 TBG12:TCM12 TLC12:TMI12 TUY12:TWE12 UEU12:UGA12 UOQ12:UPW12 UYM12:UZS12 VII12:VJO12 VSE12:VTK12 WCA12:WDG12 WLW12:WNC12 WVS12:WWY12 K65548:AQ65548 JG65548:KM65548 TC65548:UI65548 ACY65548:AEE65548 AMU65548:AOA65548 AWQ65548:AXW65548 BGM65548:BHS65548 BQI65548:BRO65548 CAE65548:CBK65548 CKA65548:CLG65548 CTW65548:CVC65548 DDS65548:DEY65548 DNO65548:DOU65548 DXK65548:DYQ65548 EHG65548:EIM65548 ERC65548:ESI65548 FAY65548:FCE65548 FKU65548:FMA65548 FUQ65548:FVW65548 GEM65548:GFS65548 GOI65548:GPO65548 GYE65548:GZK65548 HIA65548:HJG65548 HRW65548:HTC65548 IBS65548:ICY65548 ILO65548:IMU65548 IVK65548:IWQ65548 JFG65548:JGM65548 JPC65548:JQI65548 JYY65548:KAE65548 KIU65548:KKA65548 KSQ65548:KTW65548 LCM65548:LDS65548 LMI65548:LNO65548 LWE65548:LXK65548 MGA65548:MHG65548 MPW65548:MRC65548 MZS65548:NAY65548 NJO65548:NKU65548 NTK65548:NUQ65548 ODG65548:OEM65548 ONC65548:OOI65548 OWY65548:OYE65548 PGU65548:PIA65548 PQQ65548:PRW65548 QAM65548:QBS65548 QKI65548:QLO65548 QUE65548:QVK65548 REA65548:RFG65548 RNW65548:RPC65548 RXS65548:RYY65548 SHO65548:SIU65548 SRK65548:SSQ65548 TBG65548:TCM65548 TLC65548:TMI65548 TUY65548:TWE65548 UEU65548:UGA65548 UOQ65548:UPW65548 UYM65548:UZS65548 VII65548:VJO65548 VSE65548:VTK65548 WCA65548:WDG65548 WLW65548:WNC65548 WVS65548:WWY65548 K131084:AQ131084 JG131084:KM131084 TC131084:UI131084 ACY131084:AEE131084 AMU131084:AOA131084 AWQ131084:AXW131084 BGM131084:BHS131084 BQI131084:BRO131084 CAE131084:CBK131084 CKA131084:CLG131084 CTW131084:CVC131084 DDS131084:DEY131084 DNO131084:DOU131084 DXK131084:DYQ131084 EHG131084:EIM131084 ERC131084:ESI131084 FAY131084:FCE131084 FKU131084:FMA131084 FUQ131084:FVW131084 GEM131084:GFS131084 GOI131084:GPO131084 GYE131084:GZK131084 HIA131084:HJG131084 HRW131084:HTC131084 IBS131084:ICY131084 ILO131084:IMU131084 IVK131084:IWQ131084 JFG131084:JGM131084 JPC131084:JQI131084 JYY131084:KAE131084 KIU131084:KKA131084 KSQ131084:KTW131084 LCM131084:LDS131084 LMI131084:LNO131084 LWE131084:LXK131084 MGA131084:MHG131084 MPW131084:MRC131084 MZS131084:NAY131084 NJO131084:NKU131084 NTK131084:NUQ131084 ODG131084:OEM131084 ONC131084:OOI131084 OWY131084:OYE131084 PGU131084:PIA131084 PQQ131084:PRW131084 QAM131084:QBS131084 QKI131084:QLO131084 QUE131084:QVK131084 REA131084:RFG131084 RNW131084:RPC131084 RXS131084:RYY131084 SHO131084:SIU131084 SRK131084:SSQ131084 TBG131084:TCM131084 TLC131084:TMI131084 TUY131084:TWE131084 UEU131084:UGA131084 UOQ131084:UPW131084 UYM131084:UZS131084 VII131084:VJO131084 VSE131084:VTK131084 WCA131084:WDG131084 WLW131084:WNC131084 WVS131084:WWY131084 K196620:AQ196620 JG196620:KM196620 TC196620:UI196620 ACY196620:AEE196620 AMU196620:AOA196620 AWQ196620:AXW196620 BGM196620:BHS196620 BQI196620:BRO196620 CAE196620:CBK196620 CKA196620:CLG196620 CTW196620:CVC196620 DDS196620:DEY196620 DNO196620:DOU196620 DXK196620:DYQ196620 EHG196620:EIM196620 ERC196620:ESI196620 FAY196620:FCE196620 FKU196620:FMA196620 FUQ196620:FVW196620 GEM196620:GFS196620 GOI196620:GPO196620 GYE196620:GZK196620 HIA196620:HJG196620 HRW196620:HTC196620 IBS196620:ICY196620 ILO196620:IMU196620 IVK196620:IWQ196620 JFG196620:JGM196620 JPC196620:JQI196620 JYY196620:KAE196620 KIU196620:KKA196620 KSQ196620:KTW196620 LCM196620:LDS196620 LMI196620:LNO196620 LWE196620:LXK196620 MGA196620:MHG196620 MPW196620:MRC196620 MZS196620:NAY196620 NJO196620:NKU196620 NTK196620:NUQ196620 ODG196620:OEM196620 ONC196620:OOI196620 OWY196620:OYE196620 PGU196620:PIA196620 PQQ196620:PRW196620 QAM196620:QBS196620 QKI196620:QLO196620 QUE196620:QVK196620 REA196620:RFG196620 RNW196620:RPC196620 RXS196620:RYY196620 SHO196620:SIU196620 SRK196620:SSQ196620 TBG196620:TCM196620 TLC196620:TMI196620 TUY196620:TWE196620 UEU196620:UGA196620 UOQ196620:UPW196620 UYM196620:UZS196620 VII196620:VJO196620 VSE196620:VTK196620 WCA196620:WDG196620 WLW196620:WNC196620 WVS196620:WWY196620 K262156:AQ262156 JG262156:KM262156 TC262156:UI262156 ACY262156:AEE262156 AMU262156:AOA262156 AWQ262156:AXW262156 BGM262156:BHS262156 BQI262156:BRO262156 CAE262156:CBK262156 CKA262156:CLG262156 CTW262156:CVC262156 DDS262156:DEY262156 DNO262156:DOU262156 DXK262156:DYQ262156 EHG262156:EIM262156 ERC262156:ESI262156 FAY262156:FCE262156 FKU262156:FMA262156 FUQ262156:FVW262156 GEM262156:GFS262156 GOI262156:GPO262156 GYE262156:GZK262156 HIA262156:HJG262156 HRW262156:HTC262156 IBS262156:ICY262156 ILO262156:IMU262156 IVK262156:IWQ262156 JFG262156:JGM262156 JPC262156:JQI262156 JYY262156:KAE262156 KIU262156:KKA262156 KSQ262156:KTW262156 LCM262156:LDS262156 LMI262156:LNO262156 LWE262156:LXK262156 MGA262156:MHG262156 MPW262156:MRC262156 MZS262156:NAY262156 NJO262156:NKU262156 NTK262156:NUQ262156 ODG262156:OEM262156 ONC262156:OOI262156 OWY262156:OYE262156 PGU262156:PIA262156 PQQ262156:PRW262156 QAM262156:QBS262156 QKI262156:QLO262156 QUE262156:QVK262156 REA262156:RFG262156 RNW262156:RPC262156 RXS262156:RYY262156 SHO262156:SIU262156 SRK262156:SSQ262156 TBG262156:TCM262156 TLC262156:TMI262156 TUY262156:TWE262156 UEU262156:UGA262156 UOQ262156:UPW262156 UYM262156:UZS262156 VII262156:VJO262156 VSE262156:VTK262156 WCA262156:WDG262156 WLW262156:WNC262156 WVS262156:WWY262156 K327692:AQ327692 JG327692:KM327692 TC327692:UI327692 ACY327692:AEE327692 AMU327692:AOA327692 AWQ327692:AXW327692 BGM327692:BHS327692 BQI327692:BRO327692 CAE327692:CBK327692 CKA327692:CLG327692 CTW327692:CVC327692 DDS327692:DEY327692 DNO327692:DOU327692 DXK327692:DYQ327692 EHG327692:EIM327692 ERC327692:ESI327692 FAY327692:FCE327692 FKU327692:FMA327692 FUQ327692:FVW327692 GEM327692:GFS327692 GOI327692:GPO327692 GYE327692:GZK327692 HIA327692:HJG327692 HRW327692:HTC327692 IBS327692:ICY327692 ILO327692:IMU327692 IVK327692:IWQ327692 JFG327692:JGM327692 JPC327692:JQI327692 JYY327692:KAE327692 KIU327692:KKA327692 KSQ327692:KTW327692 LCM327692:LDS327692 LMI327692:LNO327692 LWE327692:LXK327692 MGA327692:MHG327692 MPW327692:MRC327692 MZS327692:NAY327692 NJO327692:NKU327692 NTK327692:NUQ327692 ODG327692:OEM327692 ONC327692:OOI327692 OWY327692:OYE327692 PGU327692:PIA327692 PQQ327692:PRW327692 QAM327692:QBS327692 QKI327692:QLO327692 QUE327692:QVK327692 REA327692:RFG327692 RNW327692:RPC327692 RXS327692:RYY327692 SHO327692:SIU327692 SRK327692:SSQ327692 TBG327692:TCM327692 TLC327692:TMI327692 TUY327692:TWE327692 UEU327692:UGA327692 UOQ327692:UPW327692 UYM327692:UZS327692 VII327692:VJO327692 VSE327692:VTK327692 WCA327692:WDG327692 WLW327692:WNC327692 WVS327692:WWY327692 K393228:AQ393228 JG393228:KM393228 TC393228:UI393228 ACY393228:AEE393228 AMU393228:AOA393228 AWQ393228:AXW393228 BGM393228:BHS393228 BQI393228:BRO393228 CAE393228:CBK393228 CKA393228:CLG393228 CTW393228:CVC393228 DDS393228:DEY393228 DNO393228:DOU393228 DXK393228:DYQ393228 EHG393228:EIM393228 ERC393228:ESI393228 FAY393228:FCE393228 FKU393228:FMA393228 FUQ393228:FVW393228 GEM393228:GFS393228 GOI393228:GPO393228 GYE393228:GZK393228 HIA393228:HJG393228 HRW393228:HTC393228 IBS393228:ICY393228 ILO393228:IMU393228 IVK393228:IWQ393228 JFG393228:JGM393228 JPC393228:JQI393228 JYY393228:KAE393228 KIU393228:KKA393228 KSQ393228:KTW393228 LCM393228:LDS393228 LMI393228:LNO393228 LWE393228:LXK393228 MGA393228:MHG393228 MPW393228:MRC393228 MZS393228:NAY393228 NJO393228:NKU393228 NTK393228:NUQ393228 ODG393228:OEM393228 ONC393228:OOI393228 OWY393228:OYE393228 PGU393228:PIA393228 PQQ393228:PRW393228 QAM393228:QBS393228 QKI393228:QLO393228 QUE393228:QVK393228 REA393228:RFG393228 RNW393228:RPC393228 RXS393228:RYY393228 SHO393228:SIU393228 SRK393228:SSQ393228 TBG393228:TCM393228 TLC393228:TMI393228 TUY393228:TWE393228 UEU393228:UGA393228 UOQ393228:UPW393228 UYM393228:UZS393228 VII393228:VJO393228 VSE393228:VTK393228 WCA393228:WDG393228 WLW393228:WNC393228 WVS393228:WWY393228 K458764:AQ458764 JG458764:KM458764 TC458764:UI458764 ACY458764:AEE458764 AMU458764:AOA458764 AWQ458764:AXW458764 BGM458764:BHS458764 BQI458764:BRO458764 CAE458764:CBK458764 CKA458764:CLG458764 CTW458764:CVC458764 DDS458764:DEY458764 DNO458764:DOU458764 DXK458764:DYQ458764 EHG458764:EIM458764 ERC458764:ESI458764 FAY458764:FCE458764 FKU458764:FMA458764 FUQ458764:FVW458764 GEM458764:GFS458764 GOI458764:GPO458764 GYE458764:GZK458764 HIA458764:HJG458764 HRW458764:HTC458764 IBS458764:ICY458764 ILO458764:IMU458764 IVK458764:IWQ458764 JFG458764:JGM458764 JPC458764:JQI458764 JYY458764:KAE458764 KIU458764:KKA458764 KSQ458764:KTW458764 LCM458764:LDS458764 LMI458764:LNO458764 LWE458764:LXK458764 MGA458764:MHG458764 MPW458764:MRC458764 MZS458764:NAY458764 NJO458764:NKU458764 NTK458764:NUQ458764 ODG458764:OEM458764 ONC458764:OOI458764 OWY458764:OYE458764 PGU458764:PIA458764 PQQ458764:PRW458764 QAM458764:QBS458764 QKI458764:QLO458764 QUE458764:QVK458764 REA458764:RFG458764 RNW458764:RPC458764 RXS458764:RYY458764 SHO458764:SIU458764 SRK458764:SSQ458764 TBG458764:TCM458764 TLC458764:TMI458764 TUY458764:TWE458764 UEU458764:UGA458764 UOQ458764:UPW458764 UYM458764:UZS458764 VII458764:VJO458764 VSE458764:VTK458764 WCA458764:WDG458764 WLW458764:WNC458764 WVS458764:WWY458764 K524300:AQ524300 JG524300:KM524300 TC524300:UI524300 ACY524300:AEE524300 AMU524300:AOA524300 AWQ524300:AXW524300 BGM524300:BHS524300 BQI524300:BRO524300 CAE524300:CBK524300 CKA524300:CLG524300 CTW524300:CVC524300 DDS524300:DEY524300 DNO524300:DOU524300 DXK524300:DYQ524300 EHG524300:EIM524300 ERC524300:ESI524300 FAY524300:FCE524300 FKU524300:FMA524300 FUQ524300:FVW524300 GEM524300:GFS524300 GOI524300:GPO524300 GYE524300:GZK524300 HIA524300:HJG524300 HRW524300:HTC524300 IBS524300:ICY524300 ILO524300:IMU524300 IVK524300:IWQ524300 JFG524300:JGM524300 JPC524300:JQI524300 JYY524300:KAE524300 KIU524300:KKA524300 KSQ524300:KTW524300 LCM524300:LDS524300 LMI524300:LNO524300 LWE524300:LXK524300 MGA524300:MHG524300 MPW524300:MRC524300 MZS524300:NAY524300 NJO524300:NKU524300 NTK524300:NUQ524300 ODG524300:OEM524300 ONC524300:OOI524300 OWY524300:OYE524300 PGU524300:PIA524300 PQQ524300:PRW524300 QAM524300:QBS524300 QKI524300:QLO524300 QUE524300:QVK524300 REA524300:RFG524300 RNW524300:RPC524300 RXS524300:RYY524300 SHO524300:SIU524300 SRK524300:SSQ524300 TBG524300:TCM524300 TLC524300:TMI524300 TUY524300:TWE524300 UEU524300:UGA524300 UOQ524300:UPW524300 UYM524300:UZS524300 VII524300:VJO524300 VSE524300:VTK524300 WCA524300:WDG524300 WLW524300:WNC524300 WVS524300:WWY524300 K589836:AQ589836 JG589836:KM589836 TC589836:UI589836 ACY589836:AEE589836 AMU589836:AOA589836 AWQ589836:AXW589836 BGM589836:BHS589836 BQI589836:BRO589836 CAE589836:CBK589836 CKA589836:CLG589836 CTW589836:CVC589836 DDS589836:DEY589836 DNO589836:DOU589836 DXK589836:DYQ589836 EHG589836:EIM589836 ERC589836:ESI589836 FAY589836:FCE589836 FKU589836:FMA589836 FUQ589836:FVW589836 GEM589836:GFS589836 GOI589836:GPO589836 GYE589836:GZK589836 HIA589836:HJG589836 HRW589836:HTC589836 IBS589836:ICY589836 ILO589836:IMU589836 IVK589836:IWQ589836 JFG589836:JGM589836 JPC589836:JQI589836 JYY589836:KAE589836 KIU589836:KKA589836 KSQ589836:KTW589836 LCM589836:LDS589836 LMI589836:LNO589836 LWE589836:LXK589836 MGA589836:MHG589836 MPW589836:MRC589836 MZS589836:NAY589836 NJO589836:NKU589836 NTK589836:NUQ589836 ODG589836:OEM589836 ONC589836:OOI589836 OWY589836:OYE589836 PGU589836:PIA589836 PQQ589836:PRW589836 QAM589836:QBS589836 QKI589836:QLO589836 QUE589836:QVK589836 REA589836:RFG589836 RNW589836:RPC589836 RXS589836:RYY589836 SHO589836:SIU589836 SRK589836:SSQ589836 TBG589836:TCM589836 TLC589836:TMI589836 TUY589836:TWE589836 UEU589836:UGA589836 UOQ589836:UPW589836 UYM589836:UZS589836 VII589836:VJO589836 VSE589836:VTK589836 WCA589836:WDG589836 WLW589836:WNC589836 WVS589836:WWY589836 K655372:AQ655372 JG655372:KM655372 TC655372:UI655372 ACY655372:AEE655372 AMU655372:AOA655372 AWQ655372:AXW655372 BGM655372:BHS655372 BQI655372:BRO655372 CAE655372:CBK655372 CKA655372:CLG655372 CTW655372:CVC655372 DDS655372:DEY655372 DNO655372:DOU655372 DXK655372:DYQ655372 EHG655372:EIM655372 ERC655372:ESI655372 FAY655372:FCE655372 FKU655372:FMA655372 FUQ655372:FVW655372 GEM655372:GFS655372 GOI655372:GPO655372 GYE655372:GZK655372 HIA655372:HJG655372 HRW655372:HTC655372 IBS655372:ICY655372 ILO655372:IMU655372 IVK655372:IWQ655372 JFG655372:JGM655372 JPC655372:JQI655372 JYY655372:KAE655372 KIU655372:KKA655372 KSQ655372:KTW655372 LCM655372:LDS655372 LMI655372:LNO655372 LWE655372:LXK655372 MGA655372:MHG655372 MPW655372:MRC655372 MZS655372:NAY655372 NJO655372:NKU655372 NTK655372:NUQ655372 ODG655372:OEM655372 ONC655372:OOI655372 OWY655372:OYE655372 PGU655372:PIA655372 PQQ655372:PRW655372 QAM655372:QBS655372 QKI655372:QLO655372 QUE655372:QVK655372 REA655372:RFG655372 RNW655372:RPC655372 RXS655372:RYY655372 SHO655372:SIU655372 SRK655372:SSQ655372 TBG655372:TCM655372 TLC655372:TMI655372 TUY655372:TWE655372 UEU655372:UGA655372 UOQ655372:UPW655372 UYM655372:UZS655372 VII655372:VJO655372 VSE655372:VTK655372 WCA655372:WDG655372 WLW655372:WNC655372 WVS655372:WWY655372 K720908:AQ720908 JG720908:KM720908 TC720908:UI720908 ACY720908:AEE720908 AMU720908:AOA720908 AWQ720908:AXW720908 BGM720908:BHS720908 BQI720908:BRO720908 CAE720908:CBK720908 CKA720908:CLG720908 CTW720908:CVC720908 DDS720908:DEY720908 DNO720908:DOU720908 DXK720908:DYQ720908 EHG720908:EIM720908 ERC720908:ESI720908 FAY720908:FCE720908 FKU720908:FMA720908 FUQ720908:FVW720908 GEM720908:GFS720908 GOI720908:GPO720908 GYE720908:GZK720908 HIA720908:HJG720908 HRW720908:HTC720908 IBS720908:ICY720908 ILO720908:IMU720908 IVK720908:IWQ720908 JFG720908:JGM720908 JPC720908:JQI720908 JYY720908:KAE720908 KIU720908:KKA720908 KSQ720908:KTW720908 LCM720908:LDS720908 LMI720908:LNO720908 LWE720908:LXK720908 MGA720908:MHG720908 MPW720908:MRC720908 MZS720908:NAY720908 NJO720908:NKU720908 NTK720908:NUQ720908 ODG720908:OEM720908 ONC720908:OOI720908 OWY720908:OYE720908 PGU720908:PIA720908 PQQ720908:PRW720908 QAM720908:QBS720908 QKI720908:QLO720908 QUE720908:QVK720908 REA720908:RFG720908 RNW720908:RPC720908 RXS720908:RYY720908 SHO720908:SIU720908 SRK720908:SSQ720908 TBG720908:TCM720908 TLC720908:TMI720908 TUY720908:TWE720908 UEU720908:UGA720908 UOQ720908:UPW720908 UYM720908:UZS720908 VII720908:VJO720908 VSE720908:VTK720908 WCA720908:WDG720908 WLW720908:WNC720908 WVS720908:WWY720908 K786444:AQ786444 JG786444:KM786444 TC786444:UI786444 ACY786444:AEE786444 AMU786444:AOA786444 AWQ786444:AXW786444 BGM786444:BHS786444 BQI786444:BRO786444 CAE786444:CBK786444 CKA786444:CLG786444 CTW786444:CVC786444 DDS786444:DEY786444 DNO786444:DOU786444 DXK786444:DYQ786444 EHG786444:EIM786444 ERC786444:ESI786444 FAY786444:FCE786444 FKU786444:FMA786444 FUQ786444:FVW786444 GEM786444:GFS786444 GOI786444:GPO786444 GYE786444:GZK786444 HIA786444:HJG786444 HRW786444:HTC786444 IBS786444:ICY786444 ILO786444:IMU786444 IVK786444:IWQ786444 JFG786444:JGM786444 JPC786444:JQI786444 JYY786444:KAE786444 KIU786444:KKA786444 KSQ786444:KTW786444 LCM786444:LDS786444 LMI786444:LNO786444 LWE786444:LXK786444 MGA786444:MHG786444 MPW786444:MRC786444 MZS786444:NAY786444 NJO786444:NKU786444 NTK786444:NUQ786444 ODG786444:OEM786444 ONC786444:OOI786444 OWY786444:OYE786444 PGU786444:PIA786444 PQQ786444:PRW786444 QAM786444:QBS786444 QKI786444:QLO786444 QUE786444:QVK786444 REA786444:RFG786444 RNW786444:RPC786444 RXS786444:RYY786444 SHO786444:SIU786444 SRK786444:SSQ786444 TBG786444:TCM786444 TLC786444:TMI786444 TUY786444:TWE786444 UEU786444:UGA786444 UOQ786444:UPW786444 UYM786444:UZS786444 VII786444:VJO786444 VSE786444:VTK786444 WCA786444:WDG786444 WLW786444:WNC786444 WVS786444:WWY786444 K851980:AQ851980 JG851980:KM851980 TC851980:UI851980 ACY851980:AEE851980 AMU851980:AOA851980 AWQ851980:AXW851980 BGM851980:BHS851980 BQI851980:BRO851980 CAE851980:CBK851980 CKA851980:CLG851980 CTW851980:CVC851980 DDS851980:DEY851980 DNO851980:DOU851980 DXK851980:DYQ851980 EHG851980:EIM851980 ERC851980:ESI851980 FAY851980:FCE851980 FKU851980:FMA851980 FUQ851980:FVW851980 GEM851980:GFS851980 GOI851980:GPO851980 GYE851980:GZK851980 HIA851980:HJG851980 HRW851980:HTC851980 IBS851980:ICY851980 ILO851980:IMU851980 IVK851980:IWQ851980 JFG851980:JGM851980 JPC851980:JQI851980 JYY851980:KAE851980 KIU851980:KKA851980 KSQ851980:KTW851980 LCM851980:LDS851980 LMI851980:LNO851980 LWE851980:LXK851980 MGA851980:MHG851980 MPW851980:MRC851980 MZS851980:NAY851980 NJO851980:NKU851980 NTK851980:NUQ851980 ODG851980:OEM851980 ONC851980:OOI851980 OWY851980:OYE851980 PGU851980:PIA851980 PQQ851980:PRW851980 QAM851980:QBS851980 QKI851980:QLO851980 QUE851980:QVK851980 REA851980:RFG851980 RNW851980:RPC851980 RXS851980:RYY851980 SHO851980:SIU851980 SRK851980:SSQ851980 TBG851980:TCM851980 TLC851980:TMI851980 TUY851980:TWE851980 UEU851980:UGA851980 UOQ851980:UPW851980 UYM851980:UZS851980 VII851980:VJO851980 VSE851980:VTK851980 WCA851980:WDG851980 WLW851980:WNC851980 WVS851980:WWY851980 K917516:AQ917516 JG917516:KM917516 TC917516:UI917516 ACY917516:AEE917516 AMU917516:AOA917516 AWQ917516:AXW917516 BGM917516:BHS917516 BQI917516:BRO917516 CAE917516:CBK917516 CKA917516:CLG917516 CTW917516:CVC917516 DDS917516:DEY917516 DNO917516:DOU917516 DXK917516:DYQ917516 EHG917516:EIM917516 ERC917516:ESI917516 FAY917516:FCE917516 FKU917516:FMA917516 FUQ917516:FVW917516 GEM917516:GFS917516 GOI917516:GPO917516 GYE917516:GZK917516 HIA917516:HJG917516 HRW917516:HTC917516 IBS917516:ICY917516 ILO917516:IMU917516 IVK917516:IWQ917516 JFG917516:JGM917516 JPC917516:JQI917516 JYY917516:KAE917516 KIU917516:KKA917516 KSQ917516:KTW917516 LCM917516:LDS917516 LMI917516:LNO917516 LWE917516:LXK917516 MGA917516:MHG917516 MPW917516:MRC917516 MZS917516:NAY917516 NJO917516:NKU917516 NTK917516:NUQ917516 ODG917516:OEM917516 ONC917516:OOI917516 OWY917516:OYE917516 PGU917516:PIA917516 PQQ917516:PRW917516 QAM917516:QBS917516 QKI917516:QLO917516 QUE917516:QVK917516 REA917516:RFG917516 RNW917516:RPC917516 RXS917516:RYY917516 SHO917516:SIU917516 SRK917516:SSQ917516 TBG917516:TCM917516 TLC917516:TMI917516 TUY917516:TWE917516 UEU917516:UGA917516 UOQ917516:UPW917516 UYM917516:UZS917516 VII917516:VJO917516 VSE917516:VTK917516 WCA917516:WDG917516 WLW917516:WNC917516 WVS917516:WWY917516 K983052:AQ983052 JG983052:KM983052 TC983052:UI983052 ACY983052:AEE983052 AMU983052:AOA983052 AWQ983052:AXW983052 BGM983052:BHS983052 BQI983052:BRO983052 CAE983052:CBK983052 CKA983052:CLG983052 CTW983052:CVC983052 DDS983052:DEY983052 DNO983052:DOU983052 DXK983052:DYQ983052 EHG983052:EIM983052 ERC983052:ESI983052 FAY983052:FCE983052 FKU983052:FMA983052 FUQ983052:FVW983052 GEM983052:GFS983052 GOI983052:GPO983052 GYE983052:GZK983052 HIA983052:HJG983052 HRW983052:HTC983052 IBS983052:ICY983052 ILO983052:IMU983052 IVK983052:IWQ983052 JFG983052:JGM983052 JPC983052:JQI983052 JYY983052:KAE983052 KIU983052:KKA983052 KSQ983052:KTW983052 LCM983052:LDS983052 LMI983052:LNO983052 LWE983052:LXK983052 MGA983052:MHG983052 MPW983052:MRC983052 MZS983052:NAY983052 NJO983052:NKU983052 NTK983052:NUQ983052 ODG983052:OEM983052 ONC983052:OOI983052 OWY983052:OYE983052 PGU983052:PIA983052 PQQ983052:PRW983052 QAM983052:QBS983052 QKI983052:QLO983052 QUE983052:QVK983052 REA983052:RFG983052 RNW983052:RPC983052 RXS983052:RYY983052 SHO983052:SIU983052 SRK983052:SSQ983052 TBG983052:TCM983052 TLC983052:TMI983052 TUY983052:TWE983052 UEU983052:UGA983052 UOQ983052:UPW983052 UYM983052:UZS983052 VII983052:VJO983052 VSE983052:VTK983052 WCA983052:WDG983052 WLW983052:WNC983052 WVS983052:WWY983052"/>
    <dataValidation imeMode="fullAlpha" allowBlank="1" showInputMessage="1" showErrorMessage="1" sqref="K32:AQ36 JG32:KM36 TC32:UI36 ACY32:AEE36 AMU32:AOA36 AWQ32:AXW36 BGM32:BHS36 BQI32:BRO36 CAE32:CBK36 CKA32:CLG36 CTW32:CVC36 DDS32:DEY36 DNO32:DOU36 DXK32:DYQ36 EHG32:EIM36 ERC32:ESI36 FAY32:FCE36 FKU32:FMA36 FUQ32:FVW36 GEM32:GFS36 GOI32:GPO36 GYE32:GZK36 HIA32:HJG36 HRW32:HTC36 IBS32:ICY36 ILO32:IMU36 IVK32:IWQ36 JFG32:JGM36 JPC32:JQI36 JYY32:KAE36 KIU32:KKA36 KSQ32:KTW36 LCM32:LDS36 LMI32:LNO36 LWE32:LXK36 MGA32:MHG36 MPW32:MRC36 MZS32:NAY36 NJO32:NKU36 NTK32:NUQ36 ODG32:OEM36 ONC32:OOI36 OWY32:OYE36 PGU32:PIA36 PQQ32:PRW36 QAM32:QBS36 QKI32:QLO36 QUE32:QVK36 REA32:RFG36 RNW32:RPC36 RXS32:RYY36 SHO32:SIU36 SRK32:SSQ36 TBG32:TCM36 TLC32:TMI36 TUY32:TWE36 UEU32:UGA36 UOQ32:UPW36 UYM32:UZS36 VII32:VJO36 VSE32:VTK36 WCA32:WDG36 WLW32:WNC36 WVS32:WWY36 K65568:AQ65572 JG65568:KM65572 TC65568:UI65572 ACY65568:AEE65572 AMU65568:AOA65572 AWQ65568:AXW65572 BGM65568:BHS65572 BQI65568:BRO65572 CAE65568:CBK65572 CKA65568:CLG65572 CTW65568:CVC65572 DDS65568:DEY65572 DNO65568:DOU65572 DXK65568:DYQ65572 EHG65568:EIM65572 ERC65568:ESI65572 FAY65568:FCE65572 FKU65568:FMA65572 FUQ65568:FVW65572 GEM65568:GFS65572 GOI65568:GPO65572 GYE65568:GZK65572 HIA65568:HJG65572 HRW65568:HTC65572 IBS65568:ICY65572 ILO65568:IMU65572 IVK65568:IWQ65572 JFG65568:JGM65572 JPC65568:JQI65572 JYY65568:KAE65572 KIU65568:KKA65572 KSQ65568:KTW65572 LCM65568:LDS65572 LMI65568:LNO65572 LWE65568:LXK65572 MGA65568:MHG65572 MPW65568:MRC65572 MZS65568:NAY65572 NJO65568:NKU65572 NTK65568:NUQ65572 ODG65568:OEM65572 ONC65568:OOI65572 OWY65568:OYE65572 PGU65568:PIA65572 PQQ65568:PRW65572 QAM65568:QBS65572 QKI65568:QLO65572 QUE65568:QVK65572 REA65568:RFG65572 RNW65568:RPC65572 RXS65568:RYY65572 SHO65568:SIU65572 SRK65568:SSQ65572 TBG65568:TCM65572 TLC65568:TMI65572 TUY65568:TWE65572 UEU65568:UGA65572 UOQ65568:UPW65572 UYM65568:UZS65572 VII65568:VJO65572 VSE65568:VTK65572 WCA65568:WDG65572 WLW65568:WNC65572 WVS65568:WWY65572 K131104:AQ131108 JG131104:KM131108 TC131104:UI131108 ACY131104:AEE131108 AMU131104:AOA131108 AWQ131104:AXW131108 BGM131104:BHS131108 BQI131104:BRO131108 CAE131104:CBK131108 CKA131104:CLG131108 CTW131104:CVC131108 DDS131104:DEY131108 DNO131104:DOU131108 DXK131104:DYQ131108 EHG131104:EIM131108 ERC131104:ESI131108 FAY131104:FCE131108 FKU131104:FMA131108 FUQ131104:FVW131108 GEM131104:GFS131108 GOI131104:GPO131108 GYE131104:GZK131108 HIA131104:HJG131108 HRW131104:HTC131108 IBS131104:ICY131108 ILO131104:IMU131108 IVK131104:IWQ131108 JFG131104:JGM131108 JPC131104:JQI131108 JYY131104:KAE131108 KIU131104:KKA131108 KSQ131104:KTW131108 LCM131104:LDS131108 LMI131104:LNO131108 LWE131104:LXK131108 MGA131104:MHG131108 MPW131104:MRC131108 MZS131104:NAY131108 NJO131104:NKU131108 NTK131104:NUQ131108 ODG131104:OEM131108 ONC131104:OOI131108 OWY131104:OYE131108 PGU131104:PIA131108 PQQ131104:PRW131108 QAM131104:QBS131108 QKI131104:QLO131108 QUE131104:QVK131108 REA131104:RFG131108 RNW131104:RPC131108 RXS131104:RYY131108 SHO131104:SIU131108 SRK131104:SSQ131108 TBG131104:TCM131108 TLC131104:TMI131108 TUY131104:TWE131108 UEU131104:UGA131108 UOQ131104:UPW131108 UYM131104:UZS131108 VII131104:VJO131108 VSE131104:VTK131108 WCA131104:WDG131108 WLW131104:WNC131108 WVS131104:WWY131108 K196640:AQ196644 JG196640:KM196644 TC196640:UI196644 ACY196640:AEE196644 AMU196640:AOA196644 AWQ196640:AXW196644 BGM196640:BHS196644 BQI196640:BRO196644 CAE196640:CBK196644 CKA196640:CLG196644 CTW196640:CVC196644 DDS196640:DEY196644 DNO196640:DOU196644 DXK196640:DYQ196644 EHG196640:EIM196644 ERC196640:ESI196644 FAY196640:FCE196644 FKU196640:FMA196644 FUQ196640:FVW196644 GEM196640:GFS196644 GOI196640:GPO196644 GYE196640:GZK196644 HIA196640:HJG196644 HRW196640:HTC196644 IBS196640:ICY196644 ILO196640:IMU196644 IVK196640:IWQ196644 JFG196640:JGM196644 JPC196640:JQI196644 JYY196640:KAE196644 KIU196640:KKA196644 KSQ196640:KTW196644 LCM196640:LDS196644 LMI196640:LNO196644 LWE196640:LXK196644 MGA196640:MHG196644 MPW196640:MRC196644 MZS196640:NAY196644 NJO196640:NKU196644 NTK196640:NUQ196644 ODG196640:OEM196644 ONC196640:OOI196644 OWY196640:OYE196644 PGU196640:PIA196644 PQQ196640:PRW196644 QAM196640:QBS196644 QKI196640:QLO196644 QUE196640:QVK196644 REA196640:RFG196644 RNW196640:RPC196644 RXS196640:RYY196644 SHO196640:SIU196644 SRK196640:SSQ196644 TBG196640:TCM196644 TLC196640:TMI196644 TUY196640:TWE196644 UEU196640:UGA196644 UOQ196640:UPW196644 UYM196640:UZS196644 VII196640:VJO196644 VSE196640:VTK196644 WCA196640:WDG196644 WLW196640:WNC196644 WVS196640:WWY196644 K262176:AQ262180 JG262176:KM262180 TC262176:UI262180 ACY262176:AEE262180 AMU262176:AOA262180 AWQ262176:AXW262180 BGM262176:BHS262180 BQI262176:BRO262180 CAE262176:CBK262180 CKA262176:CLG262180 CTW262176:CVC262180 DDS262176:DEY262180 DNO262176:DOU262180 DXK262176:DYQ262180 EHG262176:EIM262180 ERC262176:ESI262180 FAY262176:FCE262180 FKU262176:FMA262180 FUQ262176:FVW262180 GEM262176:GFS262180 GOI262176:GPO262180 GYE262176:GZK262180 HIA262176:HJG262180 HRW262176:HTC262180 IBS262176:ICY262180 ILO262176:IMU262180 IVK262176:IWQ262180 JFG262176:JGM262180 JPC262176:JQI262180 JYY262176:KAE262180 KIU262176:KKA262180 KSQ262176:KTW262180 LCM262176:LDS262180 LMI262176:LNO262180 LWE262176:LXK262180 MGA262176:MHG262180 MPW262176:MRC262180 MZS262176:NAY262180 NJO262176:NKU262180 NTK262176:NUQ262180 ODG262176:OEM262180 ONC262176:OOI262180 OWY262176:OYE262180 PGU262176:PIA262180 PQQ262176:PRW262180 QAM262176:QBS262180 QKI262176:QLO262180 QUE262176:QVK262180 REA262176:RFG262180 RNW262176:RPC262180 RXS262176:RYY262180 SHO262176:SIU262180 SRK262176:SSQ262180 TBG262176:TCM262180 TLC262176:TMI262180 TUY262176:TWE262180 UEU262176:UGA262180 UOQ262176:UPW262180 UYM262176:UZS262180 VII262176:VJO262180 VSE262176:VTK262180 WCA262176:WDG262180 WLW262176:WNC262180 WVS262176:WWY262180 K327712:AQ327716 JG327712:KM327716 TC327712:UI327716 ACY327712:AEE327716 AMU327712:AOA327716 AWQ327712:AXW327716 BGM327712:BHS327716 BQI327712:BRO327716 CAE327712:CBK327716 CKA327712:CLG327716 CTW327712:CVC327716 DDS327712:DEY327716 DNO327712:DOU327716 DXK327712:DYQ327716 EHG327712:EIM327716 ERC327712:ESI327716 FAY327712:FCE327716 FKU327712:FMA327716 FUQ327712:FVW327716 GEM327712:GFS327716 GOI327712:GPO327716 GYE327712:GZK327716 HIA327712:HJG327716 HRW327712:HTC327716 IBS327712:ICY327716 ILO327712:IMU327716 IVK327712:IWQ327716 JFG327712:JGM327716 JPC327712:JQI327716 JYY327712:KAE327716 KIU327712:KKA327716 KSQ327712:KTW327716 LCM327712:LDS327716 LMI327712:LNO327716 LWE327712:LXK327716 MGA327712:MHG327716 MPW327712:MRC327716 MZS327712:NAY327716 NJO327712:NKU327716 NTK327712:NUQ327716 ODG327712:OEM327716 ONC327712:OOI327716 OWY327712:OYE327716 PGU327712:PIA327716 PQQ327712:PRW327716 QAM327712:QBS327716 QKI327712:QLO327716 QUE327712:QVK327716 REA327712:RFG327716 RNW327712:RPC327716 RXS327712:RYY327716 SHO327712:SIU327716 SRK327712:SSQ327716 TBG327712:TCM327716 TLC327712:TMI327716 TUY327712:TWE327716 UEU327712:UGA327716 UOQ327712:UPW327716 UYM327712:UZS327716 VII327712:VJO327716 VSE327712:VTK327716 WCA327712:WDG327716 WLW327712:WNC327716 WVS327712:WWY327716 K393248:AQ393252 JG393248:KM393252 TC393248:UI393252 ACY393248:AEE393252 AMU393248:AOA393252 AWQ393248:AXW393252 BGM393248:BHS393252 BQI393248:BRO393252 CAE393248:CBK393252 CKA393248:CLG393252 CTW393248:CVC393252 DDS393248:DEY393252 DNO393248:DOU393252 DXK393248:DYQ393252 EHG393248:EIM393252 ERC393248:ESI393252 FAY393248:FCE393252 FKU393248:FMA393252 FUQ393248:FVW393252 GEM393248:GFS393252 GOI393248:GPO393252 GYE393248:GZK393252 HIA393248:HJG393252 HRW393248:HTC393252 IBS393248:ICY393252 ILO393248:IMU393252 IVK393248:IWQ393252 JFG393248:JGM393252 JPC393248:JQI393252 JYY393248:KAE393252 KIU393248:KKA393252 KSQ393248:KTW393252 LCM393248:LDS393252 LMI393248:LNO393252 LWE393248:LXK393252 MGA393248:MHG393252 MPW393248:MRC393252 MZS393248:NAY393252 NJO393248:NKU393252 NTK393248:NUQ393252 ODG393248:OEM393252 ONC393248:OOI393252 OWY393248:OYE393252 PGU393248:PIA393252 PQQ393248:PRW393252 QAM393248:QBS393252 QKI393248:QLO393252 QUE393248:QVK393252 REA393248:RFG393252 RNW393248:RPC393252 RXS393248:RYY393252 SHO393248:SIU393252 SRK393248:SSQ393252 TBG393248:TCM393252 TLC393248:TMI393252 TUY393248:TWE393252 UEU393248:UGA393252 UOQ393248:UPW393252 UYM393248:UZS393252 VII393248:VJO393252 VSE393248:VTK393252 WCA393248:WDG393252 WLW393248:WNC393252 WVS393248:WWY393252 K458784:AQ458788 JG458784:KM458788 TC458784:UI458788 ACY458784:AEE458788 AMU458784:AOA458788 AWQ458784:AXW458788 BGM458784:BHS458788 BQI458784:BRO458788 CAE458784:CBK458788 CKA458784:CLG458788 CTW458784:CVC458788 DDS458784:DEY458788 DNO458784:DOU458788 DXK458784:DYQ458788 EHG458784:EIM458788 ERC458784:ESI458788 FAY458784:FCE458788 FKU458784:FMA458788 FUQ458784:FVW458788 GEM458784:GFS458788 GOI458784:GPO458788 GYE458784:GZK458788 HIA458784:HJG458788 HRW458784:HTC458788 IBS458784:ICY458788 ILO458784:IMU458788 IVK458784:IWQ458788 JFG458784:JGM458788 JPC458784:JQI458788 JYY458784:KAE458788 KIU458784:KKA458788 KSQ458784:KTW458788 LCM458784:LDS458788 LMI458784:LNO458788 LWE458784:LXK458788 MGA458784:MHG458788 MPW458784:MRC458788 MZS458784:NAY458788 NJO458784:NKU458788 NTK458784:NUQ458788 ODG458784:OEM458788 ONC458784:OOI458788 OWY458784:OYE458788 PGU458784:PIA458788 PQQ458784:PRW458788 QAM458784:QBS458788 QKI458784:QLO458788 QUE458784:QVK458788 REA458784:RFG458788 RNW458784:RPC458788 RXS458784:RYY458788 SHO458784:SIU458788 SRK458784:SSQ458788 TBG458784:TCM458788 TLC458784:TMI458788 TUY458784:TWE458788 UEU458784:UGA458788 UOQ458784:UPW458788 UYM458784:UZS458788 VII458784:VJO458788 VSE458784:VTK458788 WCA458784:WDG458788 WLW458784:WNC458788 WVS458784:WWY458788 K524320:AQ524324 JG524320:KM524324 TC524320:UI524324 ACY524320:AEE524324 AMU524320:AOA524324 AWQ524320:AXW524324 BGM524320:BHS524324 BQI524320:BRO524324 CAE524320:CBK524324 CKA524320:CLG524324 CTW524320:CVC524324 DDS524320:DEY524324 DNO524320:DOU524324 DXK524320:DYQ524324 EHG524320:EIM524324 ERC524320:ESI524324 FAY524320:FCE524324 FKU524320:FMA524324 FUQ524320:FVW524324 GEM524320:GFS524324 GOI524320:GPO524324 GYE524320:GZK524324 HIA524320:HJG524324 HRW524320:HTC524324 IBS524320:ICY524324 ILO524320:IMU524324 IVK524320:IWQ524324 JFG524320:JGM524324 JPC524320:JQI524324 JYY524320:KAE524324 KIU524320:KKA524324 KSQ524320:KTW524324 LCM524320:LDS524324 LMI524320:LNO524324 LWE524320:LXK524324 MGA524320:MHG524324 MPW524320:MRC524324 MZS524320:NAY524324 NJO524320:NKU524324 NTK524320:NUQ524324 ODG524320:OEM524324 ONC524320:OOI524324 OWY524320:OYE524324 PGU524320:PIA524324 PQQ524320:PRW524324 QAM524320:QBS524324 QKI524320:QLO524324 QUE524320:QVK524324 REA524320:RFG524324 RNW524320:RPC524324 RXS524320:RYY524324 SHO524320:SIU524324 SRK524320:SSQ524324 TBG524320:TCM524324 TLC524320:TMI524324 TUY524320:TWE524324 UEU524320:UGA524324 UOQ524320:UPW524324 UYM524320:UZS524324 VII524320:VJO524324 VSE524320:VTK524324 WCA524320:WDG524324 WLW524320:WNC524324 WVS524320:WWY524324 K589856:AQ589860 JG589856:KM589860 TC589856:UI589860 ACY589856:AEE589860 AMU589856:AOA589860 AWQ589856:AXW589860 BGM589856:BHS589860 BQI589856:BRO589860 CAE589856:CBK589860 CKA589856:CLG589860 CTW589856:CVC589860 DDS589856:DEY589860 DNO589856:DOU589860 DXK589856:DYQ589860 EHG589856:EIM589860 ERC589856:ESI589860 FAY589856:FCE589860 FKU589856:FMA589860 FUQ589856:FVW589860 GEM589856:GFS589860 GOI589856:GPO589860 GYE589856:GZK589860 HIA589856:HJG589860 HRW589856:HTC589860 IBS589856:ICY589860 ILO589856:IMU589860 IVK589856:IWQ589860 JFG589856:JGM589860 JPC589856:JQI589860 JYY589856:KAE589860 KIU589856:KKA589860 KSQ589856:KTW589860 LCM589856:LDS589860 LMI589856:LNO589860 LWE589856:LXK589860 MGA589856:MHG589860 MPW589856:MRC589860 MZS589856:NAY589860 NJO589856:NKU589860 NTK589856:NUQ589860 ODG589856:OEM589860 ONC589856:OOI589860 OWY589856:OYE589860 PGU589856:PIA589860 PQQ589856:PRW589860 QAM589856:QBS589860 QKI589856:QLO589860 QUE589856:QVK589860 REA589856:RFG589860 RNW589856:RPC589860 RXS589856:RYY589860 SHO589856:SIU589860 SRK589856:SSQ589860 TBG589856:TCM589860 TLC589856:TMI589860 TUY589856:TWE589860 UEU589856:UGA589860 UOQ589856:UPW589860 UYM589856:UZS589860 VII589856:VJO589860 VSE589856:VTK589860 WCA589856:WDG589860 WLW589856:WNC589860 WVS589856:WWY589860 K655392:AQ655396 JG655392:KM655396 TC655392:UI655396 ACY655392:AEE655396 AMU655392:AOA655396 AWQ655392:AXW655396 BGM655392:BHS655396 BQI655392:BRO655396 CAE655392:CBK655396 CKA655392:CLG655396 CTW655392:CVC655396 DDS655392:DEY655396 DNO655392:DOU655396 DXK655392:DYQ655396 EHG655392:EIM655396 ERC655392:ESI655396 FAY655392:FCE655396 FKU655392:FMA655396 FUQ655392:FVW655396 GEM655392:GFS655396 GOI655392:GPO655396 GYE655392:GZK655396 HIA655392:HJG655396 HRW655392:HTC655396 IBS655392:ICY655396 ILO655392:IMU655396 IVK655392:IWQ655396 JFG655392:JGM655396 JPC655392:JQI655396 JYY655392:KAE655396 KIU655392:KKA655396 KSQ655392:KTW655396 LCM655392:LDS655396 LMI655392:LNO655396 LWE655392:LXK655396 MGA655392:MHG655396 MPW655392:MRC655396 MZS655392:NAY655396 NJO655392:NKU655396 NTK655392:NUQ655396 ODG655392:OEM655396 ONC655392:OOI655396 OWY655392:OYE655396 PGU655392:PIA655396 PQQ655392:PRW655396 QAM655392:QBS655396 QKI655392:QLO655396 QUE655392:QVK655396 REA655392:RFG655396 RNW655392:RPC655396 RXS655392:RYY655396 SHO655392:SIU655396 SRK655392:SSQ655396 TBG655392:TCM655396 TLC655392:TMI655396 TUY655392:TWE655396 UEU655392:UGA655396 UOQ655392:UPW655396 UYM655392:UZS655396 VII655392:VJO655396 VSE655392:VTK655396 WCA655392:WDG655396 WLW655392:WNC655396 WVS655392:WWY655396 K720928:AQ720932 JG720928:KM720932 TC720928:UI720932 ACY720928:AEE720932 AMU720928:AOA720932 AWQ720928:AXW720932 BGM720928:BHS720932 BQI720928:BRO720932 CAE720928:CBK720932 CKA720928:CLG720932 CTW720928:CVC720932 DDS720928:DEY720932 DNO720928:DOU720932 DXK720928:DYQ720932 EHG720928:EIM720932 ERC720928:ESI720932 FAY720928:FCE720932 FKU720928:FMA720932 FUQ720928:FVW720932 GEM720928:GFS720932 GOI720928:GPO720932 GYE720928:GZK720932 HIA720928:HJG720932 HRW720928:HTC720932 IBS720928:ICY720932 ILO720928:IMU720932 IVK720928:IWQ720932 JFG720928:JGM720932 JPC720928:JQI720932 JYY720928:KAE720932 KIU720928:KKA720932 KSQ720928:KTW720932 LCM720928:LDS720932 LMI720928:LNO720932 LWE720928:LXK720932 MGA720928:MHG720932 MPW720928:MRC720932 MZS720928:NAY720932 NJO720928:NKU720932 NTK720928:NUQ720932 ODG720928:OEM720932 ONC720928:OOI720932 OWY720928:OYE720932 PGU720928:PIA720932 PQQ720928:PRW720932 QAM720928:QBS720932 QKI720928:QLO720932 QUE720928:QVK720932 REA720928:RFG720932 RNW720928:RPC720932 RXS720928:RYY720932 SHO720928:SIU720932 SRK720928:SSQ720932 TBG720928:TCM720932 TLC720928:TMI720932 TUY720928:TWE720932 UEU720928:UGA720932 UOQ720928:UPW720932 UYM720928:UZS720932 VII720928:VJO720932 VSE720928:VTK720932 WCA720928:WDG720932 WLW720928:WNC720932 WVS720928:WWY720932 K786464:AQ786468 JG786464:KM786468 TC786464:UI786468 ACY786464:AEE786468 AMU786464:AOA786468 AWQ786464:AXW786468 BGM786464:BHS786468 BQI786464:BRO786468 CAE786464:CBK786468 CKA786464:CLG786468 CTW786464:CVC786468 DDS786464:DEY786468 DNO786464:DOU786468 DXK786464:DYQ786468 EHG786464:EIM786468 ERC786464:ESI786468 FAY786464:FCE786468 FKU786464:FMA786468 FUQ786464:FVW786468 GEM786464:GFS786468 GOI786464:GPO786468 GYE786464:GZK786468 HIA786464:HJG786468 HRW786464:HTC786468 IBS786464:ICY786468 ILO786464:IMU786468 IVK786464:IWQ786468 JFG786464:JGM786468 JPC786464:JQI786468 JYY786464:KAE786468 KIU786464:KKA786468 KSQ786464:KTW786468 LCM786464:LDS786468 LMI786464:LNO786468 LWE786464:LXK786468 MGA786464:MHG786468 MPW786464:MRC786468 MZS786464:NAY786468 NJO786464:NKU786468 NTK786464:NUQ786468 ODG786464:OEM786468 ONC786464:OOI786468 OWY786464:OYE786468 PGU786464:PIA786468 PQQ786464:PRW786468 QAM786464:QBS786468 QKI786464:QLO786468 QUE786464:QVK786468 REA786464:RFG786468 RNW786464:RPC786468 RXS786464:RYY786468 SHO786464:SIU786468 SRK786464:SSQ786468 TBG786464:TCM786468 TLC786464:TMI786468 TUY786464:TWE786468 UEU786464:UGA786468 UOQ786464:UPW786468 UYM786464:UZS786468 VII786464:VJO786468 VSE786464:VTK786468 WCA786464:WDG786468 WLW786464:WNC786468 WVS786464:WWY786468 K852000:AQ852004 JG852000:KM852004 TC852000:UI852004 ACY852000:AEE852004 AMU852000:AOA852004 AWQ852000:AXW852004 BGM852000:BHS852004 BQI852000:BRO852004 CAE852000:CBK852004 CKA852000:CLG852004 CTW852000:CVC852004 DDS852000:DEY852004 DNO852000:DOU852004 DXK852000:DYQ852004 EHG852000:EIM852004 ERC852000:ESI852004 FAY852000:FCE852004 FKU852000:FMA852004 FUQ852000:FVW852004 GEM852000:GFS852004 GOI852000:GPO852004 GYE852000:GZK852004 HIA852000:HJG852004 HRW852000:HTC852004 IBS852000:ICY852004 ILO852000:IMU852004 IVK852000:IWQ852004 JFG852000:JGM852004 JPC852000:JQI852004 JYY852000:KAE852004 KIU852000:KKA852004 KSQ852000:KTW852004 LCM852000:LDS852004 LMI852000:LNO852004 LWE852000:LXK852004 MGA852000:MHG852004 MPW852000:MRC852004 MZS852000:NAY852004 NJO852000:NKU852004 NTK852000:NUQ852004 ODG852000:OEM852004 ONC852000:OOI852004 OWY852000:OYE852004 PGU852000:PIA852004 PQQ852000:PRW852004 QAM852000:QBS852004 QKI852000:QLO852004 QUE852000:QVK852004 REA852000:RFG852004 RNW852000:RPC852004 RXS852000:RYY852004 SHO852000:SIU852004 SRK852000:SSQ852004 TBG852000:TCM852004 TLC852000:TMI852004 TUY852000:TWE852004 UEU852000:UGA852004 UOQ852000:UPW852004 UYM852000:UZS852004 VII852000:VJO852004 VSE852000:VTK852004 WCA852000:WDG852004 WLW852000:WNC852004 WVS852000:WWY852004 K917536:AQ917540 JG917536:KM917540 TC917536:UI917540 ACY917536:AEE917540 AMU917536:AOA917540 AWQ917536:AXW917540 BGM917536:BHS917540 BQI917536:BRO917540 CAE917536:CBK917540 CKA917536:CLG917540 CTW917536:CVC917540 DDS917536:DEY917540 DNO917536:DOU917540 DXK917536:DYQ917540 EHG917536:EIM917540 ERC917536:ESI917540 FAY917536:FCE917540 FKU917536:FMA917540 FUQ917536:FVW917540 GEM917536:GFS917540 GOI917536:GPO917540 GYE917536:GZK917540 HIA917536:HJG917540 HRW917536:HTC917540 IBS917536:ICY917540 ILO917536:IMU917540 IVK917536:IWQ917540 JFG917536:JGM917540 JPC917536:JQI917540 JYY917536:KAE917540 KIU917536:KKA917540 KSQ917536:KTW917540 LCM917536:LDS917540 LMI917536:LNO917540 LWE917536:LXK917540 MGA917536:MHG917540 MPW917536:MRC917540 MZS917536:NAY917540 NJO917536:NKU917540 NTK917536:NUQ917540 ODG917536:OEM917540 ONC917536:OOI917540 OWY917536:OYE917540 PGU917536:PIA917540 PQQ917536:PRW917540 QAM917536:QBS917540 QKI917536:QLO917540 QUE917536:QVK917540 REA917536:RFG917540 RNW917536:RPC917540 RXS917536:RYY917540 SHO917536:SIU917540 SRK917536:SSQ917540 TBG917536:TCM917540 TLC917536:TMI917540 TUY917536:TWE917540 UEU917536:UGA917540 UOQ917536:UPW917540 UYM917536:UZS917540 VII917536:VJO917540 VSE917536:VTK917540 WCA917536:WDG917540 WLW917536:WNC917540 WVS917536:WWY917540 K983072:AQ983076 JG983072:KM983076 TC983072:UI983076 ACY983072:AEE983076 AMU983072:AOA983076 AWQ983072:AXW983076 BGM983072:BHS983076 BQI983072:BRO983076 CAE983072:CBK983076 CKA983072:CLG983076 CTW983072:CVC983076 DDS983072:DEY983076 DNO983072:DOU983076 DXK983072:DYQ983076 EHG983072:EIM983076 ERC983072:ESI983076 FAY983072:FCE983076 FKU983072:FMA983076 FUQ983072:FVW983076 GEM983072:GFS983076 GOI983072:GPO983076 GYE983072:GZK983076 HIA983072:HJG983076 HRW983072:HTC983076 IBS983072:ICY983076 ILO983072:IMU983076 IVK983072:IWQ983076 JFG983072:JGM983076 JPC983072:JQI983076 JYY983072:KAE983076 KIU983072:KKA983076 KSQ983072:KTW983076 LCM983072:LDS983076 LMI983072:LNO983076 LWE983072:LXK983076 MGA983072:MHG983076 MPW983072:MRC983076 MZS983072:NAY983076 NJO983072:NKU983076 NTK983072:NUQ983076 ODG983072:OEM983076 ONC983072:OOI983076 OWY983072:OYE983076 PGU983072:PIA983076 PQQ983072:PRW983076 QAM983072:QBS983076 QKI983072:QLO983076 QUE983072:QVK983076 REA983072:RFG983076 RNW983072:RPC983076 RXS983072:RYY983076 SHO983072:SIU983076 SRK983072:SSQ983076 TBG983072:TCM983076 TLC983072:TMI983076 TUY983072:TWE983076 UEU983072:UGA983076 UOQ983072:UPW983076 UYM983072:UZS983076 VII983072:VJO983076 VSE983072:VTK983076 WCA983072:WDG983076 WLW983072:WNC983076 WVS983072:WWY983076"/>
  </dataValidations>
  <printOptions horizontalCentered="1"/>
  <pageMargins left="0.7" right="0.7" top="0.75" bottom="0.75" header="0.3" footer="0.3"/>
  <pageSetup paperSize="9" scale="84" fitToHeight="0" orientation="portrait" r:id="rId1"/>
  <headerFooter alignWithMargins="0"/>
  <rowBreaks count="1" manualBreakCount="1">
    <brk id="79" max="43"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2" sqref="L22"/>
    </sheetView>
  </sheetViews>
  <sheetFormatPr defaultRowHeight="13.5"/>
  <sheetData/>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M477"/>
  <sheetViews>
    <sheetView zoomScaleNormal="100" zoomScaleSheetLayoutView="100" workbookViewId="0">
      <selection activeCell="N13" sqref="N13"/>
    </sheetView>
  </sheetViews>
  <sheetFormatPr defaultRowHeight="13.5"/>
  <cols>
    <col min="1" max="1" width="6" style="136" customWidth="1"/>
    <col min="2" max="3" width="10.375" style="136" customWidth="1"/>
    <col min="4" max="10" width="9.25" style="136" customWidth="1"/>
    <col min="11" max="11" width="9.625" style="136" customWidth="1"/>
    <col min="12" max="12" width="13.375" style="136" customWidth="1"/>
    <col min="13" max="16384" width="9" style="138"/>
  </cols>
  <sheetData>
    <row r="1" spans="1:13" ht="30" customHeight="1">
      <c r="B1" s="988" t="s">
        <v>234</v>
      </c>
      <c r="C1" s="988"/>
      <c r="D1" s="988"/>
      <c r="E1" s="988"/>
      <c r="F1" s="988"/>
      <c r="G1" s="988"/>
      <c r="H1" s="988"/>
      <c r="I1" s="988"/>
      <c r="J1" s="988"/>
      <c r="K1" s="988"/>
      <c r="L1" s="988"/>
      <c r="M1" s="137"/>
    </row>
    <row r="2" spans="1:13" ht="30" customHeight="1" thickBot="1">
      <c r="B2" s="989" t="s">
        <v>235</v>
      </c>
      <c r="C2" s="989"/>
      <c r="D2" s="989"/>
      <c r="E2" s="989"/>
      <c r="F2" s="989"/>
      <c r="G2" s="989"/>
      <c r="H2" s="989"/>
      <c r="I2" s="989"/>
      <c r="J2" s="989"/>
      <c r="K2" s="989"/>
      <c r="L2" s="989"/>
    </row>
    <row r="3" spans="1:13" s="145" customFormat="1" ht="22.5" customHeight="1">
      <c r="A3" s="139"/>
      <c r="B3" s="140" t="s">
        <v>33</v>
      </c>
      <c r="C3" s="141"/>
      <c r="D3" s="142" t="s">
        <v>34</v>
      </c>
      <c r="E3" s="143"/>
      <c r="F3" s="143"/>
      <c r="G3" s="143"/>
      <c r="H3" s="143"/>
      <c r="I3" s="143"/>
      <c r="J3" s="143"/>
      <c r="K3" s="143"/>
      <c r="L3" s="144" t="s">
        <v>35</v>
      </c>
    </row>
    <row r="4" spans="1:13" s="145" customFormat="1" ht="22.5" customHeight="1">
      <c r="A4" s="139"/>
      <c r="B4" s="146" t="s">
        <v>36</v>
      </c>
      <c r="C4" s="147"/>
      <c r="D4" s="148" t="s">
        <v>49</v>
      </c>
      <c r="E4" s="149"/>
      <c r="F4" s="149"/>
      <c r="G4" s="149"/>
      <c r="H4" s="149"/>
      <c r="I4" s="149"/>
      <c r="J4" s="149"/>
      <c r="K4" s="149"/>
      <c r="L4" s="150" t="s">
        <v>50</v>
      </c>
    </row>
    <row r="5" spans="1:13" s="145" customFormat="1" ht="22.5" customHeight="1">
      <c r="A5" s="139"/>
      <c r="B5" s="151" t="s">
        <v>51</v>
      </c>
      <c r="C5" s="152"/>
      <c r="D5" s="153" t="s">
        <v>52</v>
      </c>
      <c r="E5" s="153" t="s">
        <v>53</v>
      </c>
      <c r="F5" s="153" t="s">
        <v>54</v>
      </c>
      <c r="G5" s="153" t="s">
        <v>55</v>
      </c>
      <c r="H5" s="153" t="s">
        <v>56</v>
      </c>
      <c r="I5" s="153" t="s">
        <v>57</v>
      </c>
      <c r="J5" s="153" t="s">
        <v>37</v>
      </c>
      <c r="K5" s="153" t="s">
        <v>38</v>
      </c>
      <c r="L5" s="154"/>
    </row>
    <row r="6" spans="1:13" s="145" customFormat="1" ht="22.5" customHeight="1">
      <c r="A6" s="139"/>
      <c r="B6" s="155" t="s">
        <v>39</v>
      </c>
      <c r="C6" s="153" t="s">
        <v>40</v>
      </c>
      <c r="D6" s="156" t="s">
        <v>41</v>
      </c>
      <c r="E6" s="156"/>
      <c r="F6" s="156"/>
      <c r="G6" s="156"/>
      <c r="H6" s="156"/>
      <c r="I6" s="156"/>
      <c r="J6" s="156"/>
      <c r="K6" s="156"/>
      <c r="L6" s="157" t="s">
        <v>42</v>
      </c>
    </row>
    <row r="7" spans="1:13" s="145" customFormat="1">
      <c r="A7" s="139"/>
      <c r="B7" s="158" t="s">
        <v>43</v>
      </c>
      <c r="C7" s="159" t="s">
        <v>43</v>
      </c>
      <c r="D7" s="159" t="s">
        <v>43</v>
      </c>
      <c r="E7" s="159" t="s">
        <v>43</v>
      </c>
      <c r="F7" s="159" t="s">
        <v>43</v>
      </c>
      <c r="G7" s="159" t="s">
        <v>43</v>
      </c>
      <c r="H7" s="159" t="s">
        <v>43</v>
      </c>
      <c r="I7" s="159" t="s">
        <v>43</v>
      </c>
      <c r="J7" s="159" t="s">
        <v>43</v>
      </c>
      <c r="K7" s="159" t="s">
        <v>43</v>
      </c>
      <c r="L7" s="160" t="s">
        <v>43</v>
      </c>
    </row>
    <row r="8" spans="1:13" s="145" customFormat="1" ht="65.25" customHeight="1">
      <c r="A8" s="139"/>
      <c r="B8" s="161">
        <v>88000</v>
      </c>
      <c r="C8" s="162" t="s">
        <v>44</v>
      </c>
      <c r="D8" s="162">
        <v>0</v>
      </c>
      <c r="E8" s="162">
        <v>0</v>
      </c>
      <c r="F8" s="162">
        <v>0</v>
      </c>
      <c r="G8" s="162">
        <v>0</v>
      </c>
      <c r="H8" s="162">
        <v>0</v>
      </c>
      <c r="I8" s="162">
        <v>0</v>
      </c>
      <c r="J8" s="162">
        <v>0</v>
      </c>
      <c r="K8" s="162">
        <v>0</v>
      </c>
      <c r="L8" s="163" t="s">
        <v>173</v>
      </c>
    </row>
    <row r="9" spans="1:13" s="145" customFormat="1" ht="13.5" customHeight="1">
      <c r="A9" s="139"/>
      <c r="B9" s="161"/>
      <c r="C9" s="162"/>
      <c r="D9" s="162"/>
      <c r="E9" s="162"/>
      <c r="F9" s="162"/>
      <c r="G9" s="162"/>
      <c r="H9" s="162"/>
      <c r="I9" s="162"/>
      <c r="J9" s="162"/>
      <c r="K9" s="162"/>
      <c r="L9" s="163"/>
    </row>
    <row r="10" spans="1:13">
      <c r="A10" s="164">
        <v>1</v>
      </c>
      <c r="B10" s="165">
        <v>88000</v>
      </c>
      <c r="C10" s="166">
        <v>89000</v>
      </c>
      <c r="D10" s="166">
        <v>130</v>
      </c>
      <c r="E10" s="166">
        <v>0</v>
      </c>
      <c r="F10" s="166">
        <v>0</v>
      </c>
      <c r="G10" s="166">
        <v>0</v>
      </c>
      <c r="H10" s="166">
        <v>0</v>
      </c>
      <c r="I10" s="166">
        <v>0</v>
      </c>
      <c r="J10" s="166">
        <v>0</v>
      </c>
      <c r="K10" s="166">
        <v>0</v>
      </c>
      <c r="L10" s="167">
        <v>3200</v>
      </c>
    </row>
    <row r="11" spans="1:13">
      <c r="A11" s="164">
        <v>2</v>
      </c>
      <c r="B11" s="165">
        <v>89000</v>
      </c>
      <c r="C11" s="166">
        <v>90000</v>
      </c>
      <c r="D11" s="166">
        <v>180</v>
      </c>
      <c r="E11" s="166">
        <v>0</v>
      </c>
      <c r="F11" s="166">
        <v>0</v>
      </c>
      <c r="G11" s="166">
        <v>0</v>
      </c>
      <c r="H11" s="166">
        <v>0</v>
      </c>
      <c r="I11" s="166">
        <v>0</v>
      </c>
      <c r="J11" s="166">
        <v>0</v>
      </c>
      <c r="K11" s="166">
        <v>0</v>
      </c>
      <c r="L11" s="167">
        <v>3200</v>
      </c>
    </row>
    <row r="12" spans="1:13">
      <c r="A12" s="164">
        <v>3</v>
      </c>
      <c r="B12" s="165">
        <v>90000</v>
      </c>
      <c r="C12" s="166">
        <v>91000</v>
      </c>
      <c r="D12" s="166">
        <v>230</v>
      </c>
      <c r="E12" s="166">
        <v>0</v>
      </c>
      <c r="F12" s="166">
        <v>0</v>
      </c>
      <c r="G12" s="166">
        <v>0</v>
      </c>
      <c r="H12" s="166">
        <v>0</v>
      </c>
      <c r="I12" s="166">
        <v>0</v>
      </c>
      <c r="J12" s="166">
        <v>0</v>
      </c>
      <c r="K12" s="166">
        <v>0</v>
      </c>
      <c r="L12" s="167">
        <v>3200</v>
      </c>
    </row>
    <row r="13" spans="1:13">
      <c r="A13" s="164">
        <v>4</v>
      </c>
      <c r="B13" s="165">
        <v>91000</v>
      </c>
      <c r="C13" s="166">
        <v>92000</v>
      </c>
      <c r="D13" s="166">
        <v>290</v>
      </c>
      <c r="E13" s="166">
        <v>0</v>
      </c>
      <c r="F13" s="166">
        <v>0</v>
      </c>
      <c r="G13" s="166">
        <v>0</v>
      </c>
      <c r="H13" s="166">
        <v>0</v>
      </c>
      <c r="I13" s="166">
        <v>0</v>
      </c>
      <c r="J13" s="166">
        <v>0</v>
      </c>
      <c r="K13" s="166">
        <v>0</v>
      </c>
      <c r="L13" s="167">
        <v>3200</v>
      </c>
    </row>
    <row r="14" spans="1:13">
      <c r="A14" s="164">
        <v>5</v>
      </c>
      <c r="B14" s="165">
        <v>92000</v>
      </c>
      <c r="C14" s="166">
        <v>93000</v>
      </c>
      <c r="D14" s="166">
        <v>340</v>
      </c>
      <c r="E14" s="166">
        <v>0</v>
      </c>
      <c r="F14" s="166">
        <v>0</v>
      </c>
      <c r="G14" s="166">
        <v>0</v>
      </c>
      <c r="H14" s="166">
        <v>0</v>
      </c>
      <c r="I14" s="166">
        <v>0</v>
      </c>
      <c r="J14" s="166">
        <v>0</v>
      </c>
      <c r="K14" s="166">
        <v>0</v>
      </c>
      <c r="L14" s="167">
        <v>3300</v>
      </c>
    </row>
    <row r="15" spans="1:13">
      <c r="A15" s="164"/>
      <c r="B15" s="165"/>
      <c r="C15" s="166"/>
      <c r="D15" s="166"/>
      <c r="E15" s="166"/>
      <c r="F15" s="166"/>
      <c r="G15" s="166"/>
      <c r="H15" s="166"/>
      <c r="I15" s="166"/>
      <c r="J15" s="166"/>
      <c r="K15" s="166"/>
      <c r="L15" s="167"/>
    </row>
    <row r="16" spans="1:13">
      <c r="A16" s="164">
        <v>6</v>
      </c>
      <c r="B16" s="165">
        <v>93000</v>
      </c>
      <c r="C16" s="166">
        <v>94000</v>
      </c>
      <c r="D16" s="166">
        <v>390</v>
      </c>
      <c r="E16" s="166">
        <v>0</v>
      </c>
      <c r="F16" s="166">
        <v>0</v>
      </c>
      <c r="G16" s="166">
        <v>0</v>
      </c>
      <c r="H16" s="166">
        <v>0</v>
      </c>
      <c r="I16" s="166">
        <v>0</v>
      </c>
      <c r="J16" s="166">
        <v>0</v>
      </c>
      <c r="K16" s="166">
        <v>0</v>
      </c>
      <c r="L16" s="167">
        <v>3300</v>
      </c>
    </row>
    <row r="17" spans="1:12">
      <c r="A17" s="164">
        <v>7</v>
      </c>
      <c r="B17" s="165">
        <v>94000</v>
      </c>
      <c r="C17" s="166">
        <v>95000</v>
      </c>
      <c r="D17" s="166">
        <v>440</v>
      </c>
      <c r="E17" s="166">
        <v>0</v>
      </c>
      <c r="F17" s="166">
        <v>0</v>
      </c>
      <c r="G17" s="166">
        <v>0</v>
      </c>
      <c r="H17" s="166">
        <v>0</v>
      </c>
      <c r="I17" s="166">
        <v>0</v>
      </c>
      <c r="J17" s="166">
        <v>0</v>
      </c>
      <c r="K17" s="166">
        <v>0</v>
      </c>
      <c r="L17" s="167">
        <v>3300</v>
      </c>
    </row>
    <row r="18" spans="1:12">
      <c r="A18" s="164">
        <v>8</v>
      </c>
      <c r="B18" s="165">
        <v>95000</v>
      </c>
      <c r="C18" s="166">
        <v>96000</v>
      </c>
      <c r="D18" s="166">
        <v>490</v>
      </c>
      <c r="E18" s="166">
        <v>0</v>
      </c>
      <c r="F18" s="166">
        <v>0</v>
      </c>
      <c r="G18" s="166">
        <v>0</v>
      </c>
      <c r="H18" s="166">
        <v>0</v>
      </c>
      <c r="I18" s="166">
        <v>0</v>
      </c>
      <c r="J18" s="166">
        <v>0</v>
      </c>
      <c r="K18" s="166">
        <v>0</v>
      </c>
      <c r="L18" s="167">
        <v>3400</v>
      </c>
    </row>
    <row r="19" spans="1:12">
      <c r="A19" s="164">
        <v>9</v>
      </c>
      <c r="B19" s="165">
        <v>96000</v>
      </c>
      <c r="C19" s="166">
        <v>97000</v>
      </c>
      <c r="D19" s="166">
        <v>540</v>
      </c>
      <c r="E19" s="166">
        <v>0</v>
      </c>
      <c r="F19" s="166">
        <v>0</v>
      </c>
      <c r="G19" s="166">
        <v>0</v>
      </c>
      <c r="H19" s="166">
        <v>0</v>
      </c>
      <c r="I19" s="166">
        <v>0</v>
      </c>
      <c r="J19" s="166">
        <v>0</v>
      </c>
      <c r="K19" s="166">
        <v>0</v>
      </c>
      <c r="L19" s="167">
        <v>3400</v>
      </c>
    </row>
    <row r="20" spans="1:12">
      <c r="A20" s="164">
        <v>10</v>
      </c>
      <c r="B20" s="165">
        <v>97000</v>
      </c>
      <c r="C20" s="166">
        <v>98000</v>
      </c>
      <c r="D20" s="166">
        <v>590</v>
      </c>
      <c r="E20" s="166">
        <v>0</v>
      </c>
      <c r="F20" s="166">
        <v>0</v>
      </c>
      <c r="G20" s="166">
        <v>0</v>
      </c>
      <c r="H20" s="166">
        <v>0</v>
      </c>
      <c r="I20" s="166">
        <v>0</v>
      </c>
      <c r="J20" s="166">
        <v>0</v>
      </c>
      <c r="K20" s="166">
        <v>0</v>
      </c>
      <c r="L20" s="167">
        <v>3500</v>
      </c>
    </row>
    <row r="21" spans="1:12">
      <c r="A21" s="164"/>
      <c r="B21" s="165"/>
      <c r="C21" s="166"/>
      <c r="D21" s="166"/>
      <c r="E21" s="166"/>
      <c r="F21" s="166"/>
      <c r="G21" s="166"/>
      <c r="H21" s="166"/>
      <c r="I21" s="166"/>
      <c r="J21" s="166"/>
      <c r="K21" s="166"/>
      <c r="L21" s="167"/>
    </row>
    <row r="22" spans="1:12">
      <c r="A22" s="164">
        <v>11</v>
      </c>
      <c r="B22" s="165">
        <v>98000</v>
      </c>
      <c r="C22" s="166">
        <v>99000</v>
      </c>
      <c r="D22" s="166">
        <v>640</v>
      </c>
      <c r="E22" s="166">
        <v>0</v>
      </c>
      <c r="F22" s="166">
        <v>0</v>
      </c>
      <c r="G22" s="166">
        <v>0</v>
      </c>
      <c r="H22" s="166">
        <v>0</v>
      </c>
      <c r="I22" s="166">
        <v>0</v>
      </c>
      <c r="J22" s="166">
        <v>0</v>
      </c>
      <c r="K22" s="166">
        <v>0</v>
      </c>
      <c r="L22" s="167">
        <v>3500</v>
      </c>
    </row>
    <row r="23" spans="1:12">
      <c r="A23" s="164">
        <v>12</v>
      </c>
      <c r="B23" s="165">
        <v>99000</v>
      </c>
      <c r="C23" s="166">
        <v>101000</v>
      </c>
      <c r="D23" s="166">
        <v>720</v>
      </c>
      <c r="E23" s="166">
        <v>0</v>
      </c>
      <c r="F23" s="166">
        <v>0</v>
      </c>
      <c r="G23" s="166">
        <v>0</v>
      </c>
      <c r="H23" s="166">
        <v>0</v>
      </c>
      <c r="I23" s="166">
        <v>0</v>
      </c>
      <c r="J23" s="166">
        <v>0</v>
      </c>
      <c r="K23" s="166">
        <v>0</v>
      </c>
      <c r="L23" s="167">
        <v>3600</v>
      </c>
    </row>
    <row r="24" spans="1:12">
      <c r="A24" s="164">
        <v>13</v>
      </c>
      <c r="B24" s="165">
        <v>101000</v>
      </c>
      <c r="C24" s="166">
        <v>103000</v>
      </c>
      <c r="D24" s="166">
        <v>830</v>
      </c>
      <c r="E24" s="166">
        <v>0</v>
      </c>
      <c r="F24" s="166">
        <v>0</v>
      </c>
      <c r="G24" s="166">
        <v>0</v>
      </c>
      <c r="H24" s="166">
        <v>0</v>
      </c>
      <c r="I24" s="166">
        <v>0</v>
      </c>
      <c r="J24" s="166">
        <v>0</v>
      </c>
      <c r="K24" s="166">
        <v>0</v>
      </c>
      <c r="L24" s="167">
        <v>3600</v>
      </c>
    </row>
    <row r="25" spans="1:12">
      <c r="A25" s="164">
        <v>14</v>
      </c>
      <c r="B25" s="165">
        <v>103000</v>
      </c>
      <c r="C25" s="166">
        <v>105000</v>
      </c>
      <c r="D25" s="166">
        <v>930</v>
      </c>
      <c r="E25" s="166">
        <v>0</v>
      </c>
      <c r="F25" s="166">
        <v>0</v>
      </c>
      <c r="G25" s="166">
        <v>0</v>
      </c>
      <c r="H25" s="166">
        <v>0</v>
      </c>
      <c r="I25" s="166">
        <v>0</v>
      </c>
      <c r="J25" s="166">
        <v>0</v>
      </c>
      <c r="K25" s="166">
        <v>0</v>
      </c>
      <c r="L25" s="167">
        <v>3700</v>
      </c>
    </row>
    <row r="26" spans="1:12">
      <c r="A26" s="164">
        <v>15</v>
      </c>
      <c r="B26" s="165">
        <v>105000</v>
      </c>
      <c r="C26" s="166">
        <v>107000</v>
      </c>
      <c r="D26" s="166">
        <v>1030</v>
      </c>
      <c r="E26" s="166">
        <v>0</v>
      </c>
      <c r="F26" s="166">
        <v>0</v>
      </c>
      <c r="G26" s="166">
        <v>0</v>
      </c>
      <c r="H26" s="166">
        <v>0</v>
      </c>
      <c r="I26" s="166">
        <v>0</v>
      </c>
      <c r="J26" s="166">
        <v>0</v>
      </c>
      <c r="K26" s="166">
        <v>0</v>
      </c>
      <c r="L26" s="167">
        <v>3800</v>
      </c>
    </row>
    <row r="27" spans="1:12">
      <c r="A27" s="164"/>
      <c r="B27" s="165"/>
      <c r="C27" s="166"/>
      <c r="D27" s="166"/>
      <c r="E27" s="166"/>
      <c r="F27" s="166"/>
      <c r="G27" s="166"/>
      <c r="H27" s="166"/>
      <c r="I27" s="166"/>
      <c r="J27" s="166"/>
      <c r="K27" s="166"/>
      <c r="L27" s="167"/>
    </row>
    <row r="28" spans="1:12">
      <c r="A28" s="164">
        <v>16</v>
      </c>
      <c r="B28" s="165">
        <v>107000</v>
      </c>
      <c r="C28" s="166">
        <v>109000</v>
      </c>
      <c r="D28" s="166">
        <v>1130</v>
      </c>
      <c r="E28" s="166">
        <v>0</v>
      </c>
      <c r="F28" s="166">
        <v>0</v>
      </c>
      <c r="G28" s="166">
        <v>0</v>
      </c>
      <c r="H28" s="166">
        <v>0</v>
      </c>
      <c r="I28" s="166">
        <v>0</v>
      </c>
      <c r="J28" s="166">
        <v>0</v>
      </c>
      <c r="K28" s="166">
        <v>0</v>
      </c>
      <c r="L28" s="167">
        <v>3800</v>
      </c>
    </row>
    <row r="29" spans="1:12">
      <c r="A29" s="164">
        <v>17</v>
      </c>
      <c r="B29" s="165">
        <v>109000</v>
      </c>
      <c r="C29" s="166">
        <v>111000</v>
      </c>
      <c r="D29" s="166">
        <v>1240</v>
      </c>
      <c r="E29" s="166">
        <v>0</v>
      </c>
      <c r="F29" s="166">
        <v>0</v>
      </c>
      <c r="G29" s="166">
        <v>0</v>
      </c>
      <c r="H29" s="166">
        <v>0</v>
      </c>
      <c r="I29" s="166">
        <v>0</v>
      </c>
      <c r="J29" s="166">
        <v>0</v>
      </c>
      <c r="K29" s="166">
        <v>0</v>
      </c>
      <c r="L29" s="167">
        <v>3900</v>
      </c>
    </row>
    <row r="30" spans="1:12">
      <c r="A30" s="164">
        <v>18</v>
      </c>
      <c r="B30" s="165">
        <v>111000</v>
      </c>
      <c r="C30" s="166">
        <v>113000</v>
      </c>
      <c r="D30" s="166">
        <v>1340</v>
      </c>
      <c r="E30" s="166">
        <v>0</v>
      </c>
      <c r="F30" s="166">
        <v>0</v>
      </c>
      <c r="G30" s="166">
        <v>0</v>
      </c>
      <c r="H30" s="166">
        <v>0</v>
      </c>
      <c r="I30" s="166">
        <v>0</v>
      </c>
      <c r="J30" s="166">
        <v>0</v>
      </c>
      <c r="K30" s="166">
        <v>0</v>
      </c>
      <c r="L30" s="167">
        <v>4000</v>
      </c>
    </row>
    <row r="31" spans="1:12">
      <c r="A31" s="164">
        <v>19</v>
      </c>
      <c r="B31" s="165">
        <v>113000</v>
      </c>
      <c r="C31" s="166">
        <v>115000</v>
      </c>
      <c r="D31" s="166">
        <v>1440</v>
      </c>
      <c r="E31" s="166">
        <v>0</v>
      </c>
      <c r="F31" s="166">
        <v>0</v>
      </c>
      <c r="G31" s="166">
        <v>0</v>
      </c>
      <c r="H31" s="166">
        <v>0</v>
      </c>
      <c r="I31" s="166">
        <v>0</v>
      </c>
      <c r="J31" s="166">
        <v>0</v>
      </c>
      <c r="K31" s="166">
        <v>0</v>
      </c>
      <c r="L31" s="167">
        <v>4100</v>
      </c>
    </row>
    <row r="32" spans="1:12">
      <c r="A32" s="164">
        <v>20</v>
      </c>
      <c r="B32" s="165">
        <v>115000</v>
      </c>
      <c r="C32" s="166">
        <v>117000</v>
      </c>
      <c r="D32" s="166">
        <v>1540</v>
      </c>
      <c r="E32" s="166">
        <v>0</v>
      </c>
      <c r="F32" s="166">
        <v>0</v>
      </c>
      <c r="G32" s="166">
        <v>0</v>
      </c>
      <c r="H32" s="166">
        <v>0</v>
      </c>
      <c r="I32" s="166">
        <v>0</v>
      </c>
      <c r="J32" s="166">
        <v>0</v>
      </c>
      <c r="K32" s="166">
        <v>0</v>
      </c>
      <c r="L32" s="167">
        <v>4100</v>
      </c>
    </row>
    <row r="33" spans="1:12">
      <c r="A33" s="164"/>
      <c r="B33" s="165"/>
      <c r="C33" s="166"/>
      <c r="D33" s="166"/>
      <c r="E33" s="166"/>
      <c r="F33" s="166"/>
      <c r="G33" s="166"/>
      <c r="H33" s="166"/>
      <c r="I33" s="166"/>
      <c r="J33" s="166"/>
      <c r="K33" s="166"/>
      <c r="L33" s="167"/>
    </row>
    <row r="34" spans="1:12">
      <c r="A34" s="164">
        <v>21</v>
      </c>
      <c r="B34" s="165">
        <v>117000</v>
      </c>
      <c r="C34" s="166">
        <v>119000</v>
      </c>
      <c r="D34" s="166">
        <v>1640</v>
      </c>
      <c r="E34" s="166">
        <v>0</v>
      </c>
      <c r="F34" s="166">
        <v>0</v>
      </c>
      <c r="G34" s="166">
        <v>0</v>
      </c>
      <c r="H34" s="166">
        <v>0</v>
      </c>
      <c r="I34" s="166">
        <v>0</v>
      </c>
      <c r="J34" s="166">
        <v>0</v>
      </c>
      <c r="K34" s="166">
        <v>0</v>
      </c>
      <c r="L34" s="167">
        <v>4200</v>
      </c>
    </row>
    <row r="35" spans="1:12">
      <c r="A35" s="164">
        <v>22</v>
      </c>
      <c r="B35" s="165">
        <v>119000</v>
      </c>
      <c r="C35" s="166">
        <v>121000</v>
      </c>
      <c r="D35" s="166">
        <v>1750</v>
      </c>
      <c r="E35" s="166">
        <v>120</v>
      </c>
      <c r="F35" s="166">
        <v>0</v>
      </c>
      <c r="G35" s="166">
        <v>0</v>
      </c>
      <c r="H35" s="166">
        <v>0</v>
      </c>
      <c r="I35" s="166">
        <v>0</v>
      </c>
      <c r="J35" s="166">
        <v>0</v>
      </c>
      <c r="K35" s="166">
        <v>0</v>
      </c>
      <c r="L35" s="167">
        <v>4300</v>
      </c>
    </row>
    <row r="36" spans="1:12">
      <c r="A36" s="164">
        <v>23</v>
      </c>
      <c r="B36" s="165">
        <v>121000</v>
      </c>
      <c r="C36" s="166">
        <v>123000</v>
      </c>
      <c r="D36" s="166">
        <v>1850</v>
      </c>
      <c r="E36" s="166">
        <v>220</v>
      </c>
      <c r="F36" s="166">
        <v>0</v>
      </c>
      <c r="G36" s="166">
        <v>0</v>
      </c>
      <c r="H36" s="166">
        <v>0</v>
      </c>
      <c r="I36" s="166">
        <v>0</v>
      </c>
      <c r="J36" s="166">
        <v>0</v>
      </c>
      <c r="K36" s="166">
        <v>0</v>
      </c>
      <c r="L36" s="167">
        <v>4500</v>
      </c>
    </row>
    <row r="37" spans="1:12">
      <c r="A37" s="164">
        <v>24</v>
      </c>
      <c r="B37" s="165">
        <v>123000</v>
      </c>
      <c r="C37" s="166">
        <v>125000</v>
      </c>
      <c r="D37" s="166">
        <v>1950</v>
      </c>
      <c r="E37" s="166">
        <v>330</v>
      </c>
      <c r="F37" s="166">
        <v>0</v>
      </c>
      <c r="G37" s="166">
        <v>0</v>
      </c>
      <c r="H37" s="166">
        <v>0</v>
      </c>
      <c r="I37" s="166">
        <v>0</v>
      </c>
      <c r="J37" s="166">
        <v>0</v>
      </c>
      <c r="K37" s="166">
        <v>0</v>
      </c>
      <c r="L37" s="167">
        <v>4800</v>
      </c>
    </row>
    <row r="38" spans="1:12">
      <c r="A38" s="164">
        <v>25</v>
      </c>
      <c r="B38" s="165">
        <v>125000</v>
      </c>
      <c r="C38" s="166">
        <v>127000</v>
      </c>
      <c r="D38" s="166">
        <v>2050</v>
      </c>
      <c r="E38" s="166">
        <v>430</v>
      </c>
      <c r="F38" s="166">
        <v>0</v>
      </c>
      <c r="G38" s="166">
        <v>0</v>
      </c>
      <c r="H38" s="166">
        <v>0</v>
      </c>
      <c r="I38" s="166">
        <v>0</v>
      </c>
      <c r="J38" s="166">
        <v>0</v>
      </c>
      <c r="K38" s="166">
        <v>0</v>
      </c>
      <c r="L38" s="167">
        <v>5100</v>
      </c>
    </row>
    <row r="39" spans="1:12">
      <c r="A39" s="164"/>
      <c r="B39" s="165"/>
      <c r="C39" s="166"/>
      <c r="D39" s="166"/>
      <c r="E39" s="166"/>
      <c r="F39" s="166"/>
      <c r="G39" s="166"/>
      <c r="H39" s="166"/>
      <c r="I39" s="166"/>
      <c r="J39" s="166"/>
      <c r="K39" s="166"/>
      <c r="L39" s="167"/>
    </row>
    <row r="40" spans="1:12">
      <c r="A40" s="164">
        <v>26</v>
      </c>
      <c r="B40" s="165">
        <v>127000</v>
      </c>
      <c r="C40" s="166">
        <v>129000</v>
      </c>
      <c r="D40" s="166">
        <v>2150</v>
      </c>
      <c r="E40" s="166">
        <v>530</v>
      </c>
      <c r="F40" s="166">
        <v>0</v>
      </c>
      <c r="G40" s="166">
        <v>0</v>
      </c>
      <c r="H40" s="166">
        <v>0</v>
      </c>
      <c r="I40" s="166">
        <v>0</v>
      </c>
      <c r="J40" s="166">
        <v>0</v>
      </c>
      <c r="K40" s="166">
        <v>0</v>
      </c>
      <c r="L40" s="167">
        <v>5400</v>
      </c>
    </row>
    <row r="41" spans="1:12">
      <c r="A41" s="164">
        <v>27</v>
      </c>
      <c r="B41" s="165">
        <v>129000</v>
      </c>
      <c r="C41" s="166">
        <v>131000</v>
      </c>
      <c r="D41" s="166">
        <v>2260</v>
      </c>
      <c r="E41" s="166">
        <v>630</v>
      </c>
      <c r="F41" s="166">
        <v>0</v>
      </c>
      <c r="G41" s="166">
        <v>0</v>
      </c>
      <c r="H41" s="166">
        <v>0</v>
      </c>
      <c r="I41" s="166">
        <v>0</v>
      </c>
      <c r="J41" s="166">
        <v>0</v>
      </c>
      <c r="K41" s="166">
        <v>0</v>
      </c>
      <c r="L41" s="167">
        <v>5700</v>
      </c>
    </row>
    <row r="42" spans="1:12">
      <c r="A42" s="164">
        <v>28</v>
      </c>
      <c r="B42" s="165">
        <v>131000</v>
      </c>
      <c r="C42" s="166">
        <v>133000</v>
      </c>
      <c r="D42" s="166">
        <v>2360</v>
      </c>
      <c r="E42" s="166">
        <v>740</v>
      </c>
      <c r="F42" s="166">
        <v>0</v>
      </c>
      <c r="G42" s="166">
        <v>0</v>
      </c>
      <c r="H42" s="166">
        <v>0</v>
      </c>
      <c r="I42" s="166">
        <v>0</v>
      </c>
      <c r="J42" s="166">
        <v>0</v>
      </c>
      <c r="K42" s="166">
        <v>0</v>
      </c>
      <c r="L42" s="167">
        <v>6000</v>
      </c>
    </row>
    <row r="43" spans="1:12">
      <c r="A43" s="164">
        <v>29</v>
      </c>
      <c r="B43" s="165">
        <v>133000</v>
      </c>
      <c r="C43" s="166">
        <v>135000</v>
      </c>
      <c r="D43" s="166">
        <v>2460</v>
      </c>
      <c r="E43" s="166">
        <v>840</v>
      </c>
      <c r="F43" s="166">
        <v>0</v>
      </c>
      <c r="G43" s="166">
        <v>0</v>
      </c>
      <c r="H43" s="166">
        <v>0</v>
      </c>
      <c r="I43" s="166">
        <v>0</v>
      </c>
      <c r="J43" s="166">
        <v>0</v>
      </c>
      <c r="K43" s="166">
        <v>0</v>
      </c>
      <c r="L43" s="167">
        <v>6300</v>
      </c>
    </row>
    <row r="44" spans="1:12">
      <c r="A44" s="164">
        <v>30</v>
      </c>
      <c r="B44" s="165">
        <v>135000</v>
      </c>
      <c r="C44" s="166">
        <v>137000</v>
      </c>
      <c r="D44" s="166">
        <v>2550</v>
      </c>
      <c r="E44" s="166">
        <v>930</v>
      </c>
      <c r="F44" s="166">
        <v>0</v>
      </c>
      <c r="G44" s="166">
        <v>0</v>
      </c>
      <c r="H44" s="166">
        <v>0</v>
      </c>
      <c r="I44" s="166">
        <v>0</v>
      </c>
      <c r="J44" s="166">
        <v>0</v>
      </c>
      <c r="K44" s="166">
        <v>0</v>
      </c>
      <c r="L44" s="167">
        <v>6600</v>
      </c>
    </row>
    <row r="45" spans="1:12">
      <c r="A45" s="164"/>
      <c r="B45" s="165"/>
      <c r="C45" s="166"/>
      <c r="D45" s="166"/>
      <c r="E45" s="166"/>
      <c r="F45" s="166"/>
      <c r="G45" s="166"/>
      <c r="H45" s="166"/>
      <c r="I45" s="166"/>
      <c r="J45" s="166"/>
      <c r="K45" s="166"/>
      <c r="L45" s="167"/>
    </row>
    <row r="46" spans="1:12">
      <c r="A46" s="164">
        <v>31</v>
      </c>
      <c r="B46" s="165">
        <v>137000</v>
      </c>
      <c r="C46" s="166">
        <v>139000</v>
      </c>
      <c r="D46" s="166">
        <v>2610</v>
      </c>
      <c r="E46" s="166">
        <v>990</v>
      </c>
      <c r="F46" s="166">
        <v>0</v>
      </c>
      <c r="G46" s="166">
        <v>0</v>
      </c>
      <c r="H46" s="166">
        <v>0</v>
      </c>
      <c r="I46" s="166">
        <v>0</v>
      </c>
      <c r="J46" s="166">
        <v>0</v>
      </c>
      <c r="K46" s="166">
        <v>0</v>
      </c>
      <c r="L46" s="167">
        <v>6800</v>
      </c>
    </row>
    <row r="47" spans="1:12">
      <c r="A47" s="164">
        <v>32</v>
      </c>
      <c r="B47" s="165">
        <v>139000</v>
      </c>
      <c r="C47" s="166">
        <v>141000</v>
      </c>
      <c r="D47" s="166">
        <v>2680</v>
      </c>
      <c r="E47" s="166">
        <v>1050</v>
      </c>
      <c r="F47" s="166">
        <v>0</v>
      </c>
      <c r="G47" s="166">
        <v>0</v>
      </c>
      <c r="H47" s="166">
        <v>0</v>
      </c>
      <c r="I47" s="166">
        <v>0</v>
      </c>
      <c r="J47" s="166">
        <v>0</v>
      </c>
      <c r="K47" s="166">
        <v>0</v>
      </c>
      <c r="L47" s="167">
        <v>7100</v>
      </c>
    </row>
    <row r="48" spans="1:12">
      <c r="A48" s="164">
        <v>33</v>
      </c>
      <c r="B48" s="165">
        <v>141000</v>
      </c>
      <c r="C48" s="166">
        <v>143000</v>
      </c>
      <c r="D48" s="166">
        <v>2740</v>
      </c>
      <c r="E48" s="166">
        <v>1110</v>
      </c>
      <c r="F48" s="166">
        <v>0</v>
      </c>
      <c r="G48" s="166">
        <v>0</v>
      </c>
      <c r="H48" s="166">
        <v>0</v>
      </c>
      <c r="I48" s="166">
        <v>0</v>
      </c>
      <c r="J48" s="166">
        <v>0</v>
      </c>
      <c r="K48" s="166">
        <v>0</v>
      </c>
      <c r="L48" s="167">
        <v>7500</v>
      </c>
    </row>
    <row r="49" spans="1:12">
      <c r="A49" s="164">
        <v>34</v>
      </c>
      <c r="B49" s="165">
        <v>143000</v>
      </c>
      <c r="C49" s="166">
        <v>145000</v>
      </c>
      <c r="D49" s="166">
        <v>2800</v>
      </c>
      <c r="E49" s="166">
        <v>1170</v>
      </c>
      <c r="F49" s="166">
        <v>0</v>
      </c>
      <c r="G49" s="166">
        <v>0</v>
      </c>
      <c r="H49" s="166">
        <v>0</v>
      </c>
      <c r="I49" s="166">
        <v>0</v>
      </c>
      <c r="J49" s="166">
        <v>0</v>
      </c>
      <c r="K49" s="166">
        <v>0</v>
      </c>
      <c r="L49" s="167">
        <v>7800</v>
      </c>
    </row>
    <row r="50" spans="1:12">
      <c r="A50" s="164">
        <v>35</v>
      </c>
      <c r="B50" s="165">
        <v>145000</v>
      </c>
      <c r="C50" s="166">
        <v>147000</v>
      </c>
      <c r="D50" s="166">
        <v>2860</v>
      </c>
      <c r="E50" s="166">
        <v>1240</v>
      </c>
      <c r="F50" s="166">
        <v>0</v>
      </c>
      <c r="G50" s="166">
        <v>0</v>
      </c>
      <c r="H50" s="166">
        <v>0</v>
      </c>
      <c r="I50" s="166">
        <v>0</v>
      </c>
      <c r="J50" s="166">
        <v>0</v>
      </c>
      <c r="K50" s="166">
        <v>0</v>
      </c>
      <c r="L50" s="167">
        <v>8100</v>
      </c>
    </row>
    <row r="51" spans="1:12">
      <c r="A51" s="164"/>
      <c r="B51" s="165"/>
      <c r="C51" s="166"/>
      <c r="D51" s="166"/>
      <c r="E51" s="166"/>
      <c r="F51" s="166"/>
      <c r="G51" s="166"/>
      <c r="H51" s="166"/>
      <c r="I51" s="166"/>
      <c r="J51" s="166"/>
      <c r="K51" s="166"/>
      <c r="L51" s="167"/>
    </row>
    <row r="52" spans="1:12">
      <c r="A52" s="164">
        <v>36</v>
      </c>
      <c r="B52" s="165">
        <v>147000</v>
      </c>
      <c r="C52" s="166">
        <v>149000</v>
      </c>
      <c r="D52" s="166">
        <v>2920</v>
      </c>
      <c r="E52" s="166">
        <v>1300</v>
      </c>
      <c r="F52" s="166">
        <v>0</v>
      </c>
      <c r="G52" s="166">
        <v>0</v>
      </c>
      <c r="H52" s="166">
        <v>0</v>
      </c>
      <c r="I52" s="166">
        <v>0</v>
      </c>
      <c r="J52" s="166">
        <v>0</v>
      </c>
      <c r="K52" s="166">
        <v>0</v>
      </c>
      <c r="L52" s="167">
        <v>8400</v>
      </c>
    </row>
    <row r="53" spans="1:12">
      <c r="A53" s="164">
        <v>37</v>
      </c>
      <c r="B53" s="165">
        <v>149000</v>
      </c>
      <c r="C53" s="166">
        <v>151000</v>
      </c>
      <c r="D53" s="166">
        <v>2980</v>
      </c>
      <c r="E53" s="166">
        <v>1360</v>
      </c>
      <c r="F53" s="166">
        <v>0</v>
      </c>
      <c r="G53" s="166">
        <v>0</v>
      </c>
      <c r="H53" s="166">
        <v>0</v>
      </c>
      <c r="I53" s="166">
        <v>0</v>
      </c>
      <c r="J53" s="166">
        <v>0</v>
      </c>
      <c r="K53" s="166">
        <v>0</v>
      </c>
      <c r="L53" s="167">
        <v>8700</v>
      </c>
    </row>
    <row r="54" spans="1:12">
      <c r="A54" s="164">
        <v>38</v>
      </c>
      <c r="B54" s="165">
        <v>151000</v>
      </c>
      <c r="C54" s="166">
        <v>153000</v>
      </c>
      <c r="D54" s="166">
        <v>3050</v>
      </c>
      <c r="E54" s="166">
        <v>1430</v>
      </c>
      <c r="F54" s="166">
        <v>0</v>
      </c>
      <c r="G54" s="166">
        <v>0</v>
      </c>
      <c r="H54" s="166">
        <v>0</v>
      </c>
      <c r="I54" s="166">
        <v>0</v>
      </c>
      <c r="J54" s="166">
        <v>0</v>
      </c>
      <c r="K54" s="166">
        <v>0</v>
      </c>
      <c r="L54" s="167">
        <v>9000</v>
      </c>
    </row>
    <row r="55" spans="1:12">
      <c r="A55" s="164">
        <v>39</v>
      </c>
      <c r="B55" s="165">
        <v>153000</v>
      </c>
      <c r="C55" s="166">
        <v>155000</v>
      </c>
      <c r="D55" s="166">
        <v>3120</v>
      </c>
      <c r="E55" s="166">
        <v>1500</v>
      </c>
      <c r="F55" s="166">
        <v>0</v>
      </c>
      <c r="G55" s="166">
        <v>0</v>
      </c>
      <c r="H55" s="166">
        <v>0</v>
      </c>
      <c r="I55" s="166">
        <v>0</v>
      </c>
      <c r="J55" s="166">
        <v>0</v>
      </c>
      <c r="K55" s="166">
        <v>0</v>
      </c>
      <c r="L55" s="167">
        <v>9300</v>
      </c>
    </row>
    <row r="56" spans="1:12">
      <c r="A56" s="164">
        <v>40</v>
      </c>
      <c r="B56" s="165">
        <v>155000</v>
      </c>
      <c r="C56" s="166">
        <v>157000</v>
      </c>
      <c r="D56" s="166">
        <v>3200</v>
      </c>
      <c r="E56" s="166">
        <v>1570</v>
      </c>
      <c r="F56" s="166">
        <v>0</v>
      </c>
      <c r="G56" s="166">
        <v>0</v>
      </c>
      <c r="H56" s="166">
        <v>0</v>
      </c>
      <c r="I56" s="166">
        <v>0</v>
      </c>
      <c r="J56" s="166">
        <v>0</v>
      </c>
      <c r="K56" s="166">
        <v>0</v>
      </c>
      <c r="L56" s="167">
        <v>9600</v>
      </c>
    </row>
    <row r="57" spans="1:12">
      <c r="A57" s="164"/>
      <c r="B57" s="165"/>
      <c r="C57" s="166"/>
      <c r="D57" s="166"/>
      <c r="E57" s="166"/>
      <c r="F57" s="166"/>
      <c r="G57" s="166"/>
      <c r="H57" s="166"/>
      <c r="I57" s="166"/>
      <c r="J57" s="166"/>
      <c r="K57" s="166"/>
      <c r="L57" s="167"/>
    </row>
    <row r="58" spans="1:12">
      <c r="A58" s="164">
        <v>41</v>
      </c>
      <c r="B58" s="165">
        <v>157000</v>
      </c>
      <c r="C58" s="166">
        <v>159000</v>
      </c>
      <c r="D58" s="166">
        <v>3270</v>
      </c>
      <c r="E58" s="166">
        <v>1640</v>
      </c>
      <c r="F58" s="166">
        <v>0</v>
      </c>
      <c r="G58" s="166">
        <v>0</v>
      </c>
      <c r="H58" s="166">
        <v>0</v>
      </c>
      <c r="I58" s="166">
        <v>0</v>
      </c>
      <c r="J58" s="166">
        <v>0</v>
      </c>
      <c r="K58" s="166">
        <v>0</v>
      </c>
      <c r="L58" s="167">
        <v>9900</v>
      </c>
    </row>
    <row r="59" spans="1:12">
      <c r="A59" s="164">
        <v>42</v>
      </c>
      <c r="B59" s="165">
        <v>159000</v>
      </c>
      <c r="C59" s="166">
        <v>161000</v>
      </c>
      <c r="D59" s="166">
        <v>3340</v>
      </c>
      <c r="E59" s="166">
        <v>1720</v>
      </c>
      <c r="F59" s="166">
        <v>100</v>
      </c>
      <c r="G59" s="166">
        <v>0</v>
      </c>
      <c r="H59" s="166">
        <v>0</v>
      </c>
      <c r="I59" s="166">
        <v>0</v>
      </c>
      <c r="J59" s="166">
        <v>0</v>
      </c>
      <c r="K59" s="166">
        <v>0</v>
      </c>
      <c r="L59" s="167">
        <v>10200</v>
      </c>
    </row>
    <row r="60" spans="1:12">
      <c r="A60" s="164">
        <v>43</v>
      </c>
      <c r="B60" s="165">
        <v>161000</v>
      </c>
      <c r="C60" s="166">
        <v>163000</v>
      </c>
      <c r="D60" s="166">
        <v>3410</v>
      </c>
      <c r="E60" s="166">
        <v>1790</v>
      </c>
      <c r="F60" s="166">
        <v>170</v>
      </c>
      <c r="G60" s="166">
        <v>0</v>
      </c>
      <c r="H60" s="166">
        <v>0</v>
      </c>
      <c r="I60" s="166">
        <v>0</v>
      </c>
      <c r="J60" s="166">
        <v>0</v>
      </c>
      <c r="K60" s="166">
        <v>0</v>
      </c>
      <c r="L60" s="167">
        <v>10500</v>
      </c>
    </row>
    <row r="61" spans="1:12">
      <c r="A61" s="164">
        <v>44</v>
      </c>
      <c r="B61" s="165">
        <v>163000</v>
      </c>
      <c r="C61" s="166">
        <v>165000</v>
      </c>
      <c r="D61" s="166">
        <v>3480</v>
      </c>
      <c r="E61" s="166">
        <v>1860</v>
      </c>
      <c r="F61" s="166">
        <v>250</v>
      </c>
      <c r="G61" s="166">
        <v>0</v>
      </c>
      <c r="H61" s="166">
        <v>0</v>
      </c>
      <c r="I61" s="166">
        <v>0</v>
      </c>
      <c r="J61" s="166">
        <v>0</v>
      </c>
      <c r="K61" s="166">
        <v>0</v>
      </c>
      <c r="L61" s="167">
        <v>10800</v>
      </c>
    </row>
    <row r="62" spans="1:12">
      <c r="A62" s="164">
        <v>45</v>
      </c>
      <c r="B62" s="165">
        <v>165000</v>
      </c>
      <c r="C62" s="166">
        <v>167000</v>
      </c>
      <c r="D62" s="166">
        <v>3550</v>
      </c>
      <c r="E62" s="166">
        <v>1930</v>
      </c>
      <c r="F62" s="166">
        <v>320</v>
      </c>
      <c r="G62" s="166">
        <v>0</v>
      </c>
      <c r="H62" s="166">
        <v>0</v>
      </c>
      <c r="I62" s="166">
        <v>0</v>
      </c>
      <c r="J62" s="166">
        <v>0</v>
      </c>
      <c r="K62" s="166">
        <v>0</v>
      </c>
      <c r="L62" s="167">
        <v>11100</v>
      </c>
    </row>
    <row r="63" spans="1:12" ht="14.25" thickBot="1">
      <c r="A63" s="164"/>
      <c r="B63" s="168"/>
      <c r="C63" s="169"/>
      <c r="D63" s="169"/>
      <c r="E63" s="169"/>
      <c r="F63" s="169"/>
      <c r="G63" s="169"/>
      <c r="H63" s="169"/>
      <c r="I63" s="169"/>
      <c r="J63" s="169"/>
      <c r="K63" s="169"/>
      <c r="L63" s="170"/>
    </row>
    <row r="64" spans="1:12">
      <c r="A64" s="164">
        <v>46</v>
      </c>
      <c r="B64" s="165">
        <v>167000</v>
      </c>
      <c r="C64" s="166">
        <v>169000</v>
      </c>
      <c r="D64" s="166">
        <v>3620</v>
      </c>
      <c r="E64" s="166">
        <v>2000</v>
      </c>
      <c r="F64" s="166">
        <v>390</v>
      </c>
      <c r="G64" s="166">
        <v>0</v>
      </c>
      <c r="H64" s="166">
        <v>0</v>
      </c>
      <c r="I64" s="166">
        <v>0</v>
      </c>
      <c r="J64" s="166">
        <v>0</v>
      </c>
      <c r="K64" s="166">
        <v>0</v>
      </c>
      <c r="L64" s="167">
        <v>11400</v>
      </c>
    </row>
    <row r="65" spans="1:12">
      <c r="A65" s="164">
        <v>47</v>
      </c>
      <c r="B65" s="165">
        <v>169000</v>
      </c>
      <c r="C65" s="166">
        <v>171000</v>
      </c>
      <c r="D65" s="166">
        <v>3700</v>
      </c>
      <c r="E65" s="166">
        <v>2070</v>
      </c>
      <c r="F65" s="166">
        <v>460</v>
      </c>
      <c r="G65" s="166">
        <v>0</v>
      </c>
      <c r="H65" s="166">
        <v>0</v>
      </c>
      <c r="I65" s="166">
        <v>0</v>
      </c>
      <c r="J65" s="166">
        <v>0</v>
      </c>
      <c r="K65" s="166">
        <v>0</v>
      </c>
      <c r="L65" s="167">
        <v>11700</v>
      </c>
    </row>
    <row r="66" spans="1:12">
      <c r="A66" s="164">
        <v>48</v>
      </c>
      <c r="B66" s="165">
        <v>171000</v>
      </c>
      <c r="C66" s="166">
        <v>173000</v>
      </c>
      <c r="D66" s="166">
        <v>3770</v>
      </c>
      <c r="E66" s="166">
        <v>2140</v>
      </c>
      <c r="F66" s="166">
        <v>530</v>
      </c>
      <c r="G66" s="166">
        <v>0</v>
      </c>
      <c r="H66" s="166">
        <v>0</v>
      </c>
      <c r="I66" s="166">
        <v>0</v>
      </c>
      <c r="J66" s="166">
        <v>0</v>
      </c>
      <c r="K66" s="166">
        <v>0</v>
      </c>
      <c r="L66" s="167">
        <v>12000</v>
      </c>
    </row>
    <row r="67" spans="1:12">
      <c r="A67" s="164">
        <v>49</v>
      </c>
      <c r="B67" s="165">
        <v>173000</v>
      </c>
      <c r="C67" s="166">
        <v>175000</v>
      </c>
      <c r="D67" s="166">
        <v>3840</v>
      </c>
      <c r="E67" s="166">
        <v>2220</v>
      </c>
      <c r="F67" s="166">
        <v>600</v>
      </c>
      <c r="G67" s="166">
        <v>0</v>
      </c>
      <c r="H67" s="166">
        <v>0</v>
      </c>
      <c r="I67" s="166">
        <v>0</v>
      </c>
      <c r="J67" s="166">
        <v>0</v>
      </c>
      <c r="K67" s="166">
        <v>0</v>
      </c>
      <c r="L67" s="167">
        <v>12400</v>
      </c>
    </row>
    <row r="68" spans="1:12">
      <c r="A68" s="164">
        <v>50</v>
      </c>
      <c r="B68" s="165">
        <v>175000</v>
      </c>
      <c r="C68" s="166">
        <v>177000</v>
      </c>
      <c r="D68" s="166">
        <v>3910</v>
      </c>
      <c r="E68" s="166">
        <v>2290</v>
      </c>
      <c r="F68" s="166">
        <v>670</v>
      </c>
      <c r="G68" s="166">
        <v>0</v>
      </c>
      <c r="H68" s="166">
        <v>0</v>
      </c>
      <c r="I68" s="166">
        <v>0</v>
      </c>
      <c r="J68" s="166">
        <v>0</v>
      </c>
      <c r="K68" s="166">
        <v>0</v>
      </c>
      <c r="L68" s="167">
        <v>12700</v>
      </c>
    </row>
    <row r="69" spans="1:12">
      <c r="A69" s="164"/>
      <c r="B69" s="165"/>
      <c r="C69" s="166"/>
      <c r="D69" s="166"/>
      <c r="E69" s="166"/>
      <c r="F69" s="166"/>
      <c r="G69" s="166"/>
      <c r="H69" s="166"/>
      <c r="I69" s="166"/>
      <c r="J69" s="166"/>
      <c r="K69" s="166"/>
      <c r="L69" s="167"/>
    </row>
    <row r="70" spans="1:12">
      <c r="A70" s="164">
        <v>51</v>
      </c>
      <c r="B70" s="165">
        <v>177000</v>
      </c>
      <c r="C70" s="166">
        <v>179000</v>
      </c>
      <c r="D70" s="166">
        <v>3980</v>
      </c>
      <c r="E70" s="166">
        <v>2360</v>
      </c>
      <c r="F70" s="166">
        <v>750</v>
      </c>
      <c r="G70" s="166">
        <v>0</v>
      </c>
      <c r="H70" s="166">
        <v>0</v>
      </c>
      <c r="I70" s="166">
        <v>0</v>
      </c>
      <c r="J70" s="166">
        <v>0</v>
      </c>
      <c r="K70" s="166">
        <v>0</v>
      </c>
      <c r="L70" s="167">
        <v>13200</v>
      </c>
    </row>
    <row r="71" spans="1:12">
      <c r="A71" s="164">
        <v>52</v>
      </c>
      <c r="B71" s="165">
        <v>179000</v>
      </c>
      <c r="C71" s="166">
        <v>181000</v>
      </c>
      <c r="D71" s="166">
        <v>4050</v>
      </c>
      <c r="E71" s="166">
        <v>2430</v>
      </c>
      <c r="F71" s="166">
        <v>820</v>
      </c>
      <c r="G71" s="166">
        <v>0</v>
      </c>
      <c r="H71" s="166">
        <v>0</v>
      </c>
      <c r="I71" s="166">
        <v>0</v>
      </c>
      <c r="J71" s="166">
        <v>0</v>
      </c>
      <c r="K71" s="166">
        <v>0</v>
      </c>
      <c r="L71" s="167">
        <v>13900</v>
      </c>
    </row>
    <row r="72" spans="1:12">
      <c r="A72" s="164">
        <v>53</v>
      </c>
      <c r="B72" s="165">
        <v>181000</v>
      </c>
      <c r="C72" s="166">
        <v>183000</v>
      </c>
      <c r="D72" s="166">
        <v>4120</v>
      </c>
      <c r="E72" s="166">
        <v>2500</v>
      </c>
      <c r="F72" s="166">
        <v>890</v>
      </c>
      <c r="G72" s="166">
        <v>0</v>
      </c>
      <c r="H72" s="166">
        <v>0</v>
      </c>
      <c r="I72" s="166">
        <v>0</v>
      </c>
      <c r="J72" s="166">
        <v>0</v>
      </c>
      <c r="K72" s="166">
        <v>0</v>
      </c>
      <c r="L72" s="167">
        <v>14600</v>
      </c>
    </row>
    <row r="73" spans="1:12">
      <c r="A73" s="164">
        <v>54</v>
      </c>
      <c r="B73" s="165">
        <v>183000</v>
      </c>
      <c r="C73" s="166">
        <v>185000</v>
      </c>
      <c r="D73" s="166">
        <v>4200</v>
      </c>
      <c r="E73" s="166">
        <v>2570</v>
      </c>
      <c r="F73" s="166">
        <v>960</v>
      </c>
      <c r="G73" s="166">
        <v>0</v>
      </c>
      <c r="H73" s="166">
        <v>0</v>
      </c>
      <c r="I73" s="166">
        <v>0</v>
      </c>
      <c r="J73" s="166">
        <v>0</v>
      </c>
      <c r="K73" s="166">
        <v>0</v>
      </c>
      <c r="L73" s="167">
        <v>15300</v>
      </c>
    </row>
    <row r="74" spans="1:12">
      <c r="A74" s="164">
        <v>55</v>
      </c>
      <c r="B74" s="165">
        <v>185000</v>
      </c>
      <c r="C74" s="166">
        <v>187000</v>
      </c>
      <c r="D74" s="166">
        <v>4270</v>
      </c>
      <c r="E74" s="166">
        <v>2640</v>
      </c>
      <c r="F74" s="166">
        <v>1030</v>
      </c>
      <c r="G74" s="166">
        <v>0</v>
      </c>
      <c r="H74" s="166">
        <v>0</v>
      </c>
      <c r="I74" s="166">
        <v>0</v>
      </c>
      <c r="J74" s="166">
        <v>0</v>
      </c>
      <c r="K74" s="166">
        <v>0</v>
      </c>
      <c r="L74" s="167">
        <v>16000</v>
      </c>
    </row>
    <row r="75" spans="1:12">
      <c r="A75" s="164"/>
      <c r="B75" s="165"/>
      <c r="C75" s="166"/>
      <c r="D75" s="166"/>
      <c r="E75" s="166"/>
      <c r="F75" s="166"/>
      <c r="G75" s="166"/>
      <c r="H75" s="166"/>
      <c r="I75" s="166"/>
      <c r="J75" s="166"/>
      <c r="K75" s="166"/>
      <c r="L75" s="167"/>
    </row>
    <row r="76" spans="1:12">
      <c r="A76" s="164">
        <v>56</v>
      </c>
      <c r="B76" s="165">
        <v>187000</v>
      </c>
      <c r="C76" s="166">
        <v>189000</v>
      </c>
      <c r="D76" s="166">
        <v>4340</v>
      </c>
      <c r="E76" s="166">
        <v>2720</v>
      </c>
      <c r="F76" s="166">
        <v>1100</v>
      </c>
      <c r="G76" s="166">
        <v>0</v>
      </c>
      <c r="H76" s="166">
        <v>0</v>
      </c>
      <c r="I76" s="166">
        <v>0</v>
      </c>
      <c r="J76" s="166">
        <v>0</v>
      </c>
      <c r="K76" s="166">
        <v>0</v>
      </c>
      <c r="L76" s="167">
        <v>16700</v>
      </c>
    </row>
    <row r="77" spans="1:12">
      <c r="A77" s="164">
        <v>57</v>
      </c>
      <c r="B77" s="165">
        <v>189000</v>
      </c>
      <c r="C77" s="166">
        <v>191000</v>
      </c>
      <c r="D77" s="166">
        <v>4410</v>
      </c>
      <c r="E77" s="166">
        <v>2790</v>
      </c>
      <c r="F77" s="166">
        <v>1170</v>
      </c>
      <c r="G77" s="166">
        <v>0</v>
      </c>
      <c r="H77" s="166">
        <v>0</v>
      </c>
      <c r="I77" s="166">
        <v>0</v>
      </c>
      <c r="J77" s="166">
        <v>0</v>
      </c>
      <c r="K77" s="166">
        <v>0</v>
      </c>
      <c r="L77" s="167">
        <v>17500</v>
      </c>
    </row>
    <row r="78" spans="1:12">
      <c r="A78" s="164">
        <v>58</v>
      </c>
      <c r="B78" s="165">
        <v>191000</v>
      </c>
      <c r="C78" s="166">
        <v>193000</v>
      </c>
      <c r="D78" s="166">
        <v>4480</v>
      </c>
      <c r="E78" s="166">
        <v>2860</v>
      </c>
      <c r="F78" s="166">
        <v>1250</v>
      </c>
      <c r="G78" s="166">
        <v>0</v>
      </c>
      <c r="H78" s="166">
        <v>0</v>
      </c>
      <c r="I78" s="166">
        <v>0</v>
      </c>
      <c r="J78" s="166">
        <v>0</v>
      </c>
      <c r="K78" s="166">
        <v>0</v>
      </c>
      <c r="L78" s="167">
        <v>18100</v>
      </c>
    </row>
    <row r="79" spans="1:12">
      <c r="A79" s="164">
        <v>59</v>
      </c>
      <c r="B79" s="165">
        <v>193000</v>
      </c>
      <c r="C79" s="166">
        <v>195000</v>
      </c>
      <c r="D79" s="166">
        <v>4550</v>
      </c>
      <c r="E79" s="166">
        <v>2930</v>
      </c>
      <c r="F79" s="166">
        <v>1320</v>
      </c>
      <c r="G79" s="166">
        <v>0</v>
      </c>
      <c r="H79" s="166">
        <v>0</v>
      </c>
      <c r="I79" s="166">
        <v>0</v>
      </c>
      <c r="J79" s="166">
        <v>0</v>
      </c>
      <c r="K79" s="166">
        <v>0</v>
      </c>
      <c r="L79" s="167">
        <v>18800</v>
      </c>
    </row>
    <row r="80" spans="1:12">
      <c r="A80" s="164">
        <v>60</v>
      </c>
      <c r="B80" s="165">
        <v>195000</v>
      </c>
      <c r="C80" s="166">
        <v>197000</v>
      </c>
      <c r="D80" s="166">
        <v>4630</v>
      </c>
      <c r="E80" s="166">
        <v>3000</v>
      </c>
      <c r="F80" s="166">
        <v>1390</v>
      </c>
      <c r="G80" s="166">
        <v>0</v>
      </c>
      <c r="H80" s="166">
        <v>0</v>
      </c>
      <c r="I80" s="166">
        <v>0</v>
      </c>
      <c r="J80" s="166">
        <v>0</v>
      </c>
      <c r="K80" s="166">
        <v>0</v>
      </c>
      <c r="L80" s="167">
        <v>19500</v>
      </c>
    </row>
    <row r="81" spans="1:12">
      <c r="A81" s="164"/>
      <c r="B81" s="165"/>
      <c r="C81" s="166"/>
      <c r="D81" s="166"/>
      <c r="E81" s="166"/>
      <c r="F81" s="166"/>
      <c r="G81" s="166"/>
      <c r="H81" s="166"/>
      <c r="I81" s="166"/>
      <c r="J81" s="166"/>
      <c r="K81" s="166"/>
      <c r="L81" s="167"/>
    </row>
    <row r="82" spans="1:12">
      <c r="A82" s="164">
        <v>61</v>
      </c>
      <c r="B82" s="165">
        <v>197000</v>
      </c>
      <c r="C82" s="166">
        <v>199000</v>
      </c>
      <c r="D82" s="166">
        <v>4700</v>
      </c>
      <c r="E82" s="166">
        <v>3070</v>
      </c>
      <c r="F82" s="166">
        <v>1460</v>
      </c>
      <c r="G82" s="166">
        <v>0</v>
      </c>
      <c r="H82" s="166">
        <v>0</v>
      </c>
      <c r="I82" s="166">
        <v>0</v>
      </c>
      <c r="J82" s="166">
        <v>0</v>
      </c>
      <c r="K82" s="166">
        <v>0</v>
      </c>
      <c r="L82" s="167">
        <v>20200</v>
      </c>
    </row>
    <row r="83" spans="1:12">
      <c r="A83" s="164">
        <v>62</v>
      </c>
      <c r="B83" s="165">
        <v>199000</v>
      </c>
      <c r="C83" s="166">
        <v>201000</v>
      </c>
      <c r="D83" s="166">
        <v>4770</v>
      </c>
      <c r="E83" s="166">
        <v>3140</v>
      </c>
      <c r="F83" s="166">
        <v>1530</v>
      </c>
      <c r="G83" s="166">
        <v>0</v>
      </c>
      <c r="H83" s="166">
        <v>0</v>
      </c>
      <c r="I83" s="166">
        <v>0</v>
      </c>
      <c r="J83" s="166">
        <v>0</v>
      </c>
      <c r="K83" s="166">
        <v>0</v>
      </c>
      <c r="L83" s="167">
        <v>20900</v>
      </c>
    </row>
    <row r="84" spans="1:12">
      <c r="A84" s="164">
        <v>63</v>
      </c>
      <c r="B84" s="165">
        <v>201000</v>
      </c>
      <c r="C84" s="166">
        <v>203000</v>
      </c>
      <c r="D84" s="166">
        <v>4840</v>
      </c>
      <c r="E84" s="166">
        <v>3220</v>
      </c>
      <c r="F84" s="166">
        <v>1600</v>
      </c>
      <c r="G84" s="166">
        <v>0</v>
      </c>
      <c r="H84" s="166">
        <v>0</v>
      </c>
      <c r="I84" s="166">
        <v>0</v>
      </c>
      <c r="J84" s="166">
        <v>0</v>
      </c>
      <c r="K84" s="166">
        <v>0</v>
      </c>
      <c r="L84" s="167">
        <v>21500</v>
      </c>
    </row>
    <row r="85" spans="1:12">
      <c r="A85" s="164">
        <v>64</v>
      </c>
      <c r="B85" s="165">
        <v>203000</v>
      </c>
      <c r="C85" s="166">
        <v>205000</v>
      </c>
      <c r="D85" s="166">
        <v>4910</v>
      </c>
      <c r="E85" s="166">
        <v>3290</v>
      </c>
      <c r="F85" s="166">
        <v>1670</v>
      </c>
      <c r="G85" s="166">
        <v>0</v>
      </c>
      <c r="H85" s="166">
        <v>0</v>
      </c>
      <c r="I85" s="166">
        <v>0</v>
      </c>
      <c r="J85" s="166">
        <v>0</v>
      </c>
      <c r="K85" s="166">
        <v>0</v>
      </c>
      <c r="L85" s="167">
        <v>22200</v>
      </c>
    </row>
    <row r="86" spans="1:12">
      <c r="A86" s="164">
        <v>65</v>
      </c>
      <c r="B86" s="165">
        <v>205000</v>
      </c>
      <c r="C86" s="166">
        <v>207000</v>
      </c>
      <c r="D86" s="166">
        <v>4980</v>
      </c>
      <c r="E86" s="166">
        <v>3360</v>
      </c>
      <c r="F86" s="166">
        <v>1750</v>
      </c>
      <c r="G86" s="166">
        <v>130</v>
      </c>
      <c r="H86" s="166">
        <v>0</v>
      </c>
      <c r="I86" s="166">
        <v>0</v>
      </c>
      <c r="J86" s="166">
        <v>0</v>
      </c>
      <c r="K86" s="166">
        <v>0</v>
      </c>
      <c r="L86" s="167">
        <v>22700</v>
      </c>
    </row>
    <row r="87" spans="1:12">
      <c r="A87" s="164"/>
      <c r="B87" s="165"/>
      <c r="C87" s="166"/>
      <c r="D87" s="166"/>
      <c r="E87" s="166"/>
      <c r="F87" s="166"/>
      <c r="G87" s="166"/>
      <c r="H87" s="166"/>
      <c r="I87" s="166"/>
      <c r="J87" s="166"/>
      <c r="K87" s="166"/>
      <c r="L87" s="167"/>
    </row>
    <row r="88" spans="1:12">
      <c r="A88" s="164">
        <v>66</v>
      </c>
      <c r="B88" s="165">
        <v>207000</v>
      </c>
      <c r="C88" s="166">
        <v>209000</v>
      </c>
      <c r="D88" s="166">
        <v>5050</v>
      </c>
      <c r="E88" s="166">
        <v>3430</v>
      </c>
      <c r="F88" s="166">
        <v>1820</v>
      </c>
      <c r="G88" s="166">
        <v>200</v>
      </c>
      <c r="H88" s="166">
        <v>0</v>
      </c>
      <c r="I88" s="166">
        <v>0</v>
      </c>
      <c r="J88" s="166">
        <v>0</v>
      </c>
      <c r="K88" s="166">
        <v>0</v>
      </c>
      <c r="L88" s="167">
        <v>23300</v>
      </c>
    </row>
    <row r="89" spans="1:12">
      <c r="A89" s="164">
        <v>67</v>
      </c>
      <c r="B89" s="165">
        <v>209000</v>
      </c>
      <c r="C89" s="166">
        <v>211000</v>
      </c>
      <c r="D89" s="166">
        <v>5130</v>
      </c>
      <c r="E89" s="166">
        <v>3500</v>
      </c>
      <c r="F89" s="166">
        <v>1890</v>
      </c>
      <c r="G89" s="166">
        <v>280</v>
      </c>
      <c r="H89" s="166">
        <v>0</v>
      </c>
      <c r="I89" s="166">
        <v>0</v>
      </c>
      <c r="J89" s="166">
        <v>0</v>
      </c>
      <c r="K89" s="166">
        <v>0</v>
      </c>
      <c r="L89" s="167">
        <v>23900</v>
      </c>
    </row>
    <row r="90" spans="1:12">
      <c r="A90" s="164">
        <v>68</v>
      </c>
      <c r="B90" s="165">
        <v>211000</v>
      </c>
      <c r="C90" s="166">
        <v>213000</v>
      </c>
      <c r="D90" s="166">
        <v>5200</v>
      </c>
      <c r="E90" s="166">
        <v>3570</v>
      </c>
      <c r="F90" s="166">
        <v>1960</v>
      </c>
      <c r="G90" s="166">
        <v>350</v>
      </c>
      <c r="H90" s="166">
        <v>0</v>
      </c>
      <c r="I90" s="166">
        <v>0</v>
      </c>
      <c r="J90" s="166">
        <v>0</v>
      </c>
      <c r="K90" s="166">
        <v>0</v>
      </c>
      <c r="L90" s="167">
        <v>24400</v>
      </c>
    </row>
    <row r="91" spans="1:12">
      <c r="A91" s="164">
        <v>69</v>
      </c>
      <c r="B91" s="165">
        <v>213000</v>
      </c>
      <c r="C91" s="166">
        <v>215000</v>
      </c>
      <c r="D91" s="166">
        <v>5270</v>
      </c>
      <c r="E91" s="166">
        <v>3640</v>
      </c>
      <c r="F91" s="166">
        <v>2030</v>
      </c>
      <c r="G91" s="166">
        <v>420</v>
      </c>
      <c r="H91" s="166">
        <v>0</v>
      </c>
      <c r="I91" s="166">
        <v>0</v>
      </c>
      <c r="J91" s="166">
        <v>0</v>
      </c>
      <c r="K91" s="166">
        <v>0</v>
      </c>
      <c r="L91" s="167">
        <v>25000</v>
      </c>
    </row>
    <row r="92" spans="1:12">
      <c r="A92" s="164">
        <v>70</v>
      </c>
      <c r="B92" s="165">
        <v>215000</v>
      </c>
      <c r="C92" s="166">
        <v>217000</v>
      </c>
      <c r="D92" s="166">
        <v>5340</v>
      </c>
      <c r="E92" s="166">
        <v>3720</v>
      </c>
      <c r="F92" s="166">
        <v>2100</v>
      </c>
      <c r="G92" s="166">
        <v>490</v>
      </c>
      <c r="H92" s="166">
        <v>0</v>
      </c>
      <c r="I92" s="166">
        <v>0</v>
      </c>
      <c r="J92" s="166">
        <v>0</v>
      </c>
      <c r="K92" s="166">
        <v>0</v>
      </c>
      <c r="L92" s="167">
        <v>25500</v>
      </c>
    </row>
    <row r="93" spans="1:12">
      <c r="A93" s="164"/>
      <c r="B93" s="165"/>
      <c r="C93" s="166"/>
      <c r="D93" s="166"/>
      <c r="E93" s="166"/>
      <c r="F93" s="166"/>
      <c r="G93" s="166"/>
      <c r="H93" s="166"/>
      <c r="I93" s="166"/>
      <c r="J93" s="166"/>
      <c r="K93" s="166"/>
      <c r="L93" s="167"/>
    </row>
    <row r="94" spans="1:12">
      <c r="A94" s="164">
        <v>71</v>
      </c>
      <c r="B94" s="165">
        <v>217000</v>
      </c>
      <c r="C94" s="166">
        <v>219000</v>
      </c>
      <c r="D94" s="166">
        <v>5410</v>
      </c>
      <c r="E94" s="166">
        <v>3790</v>
      </c>
      <c r="F94" s="166">
        <v>2170</v>
      </c>
      <c r="G94" s="166">
        <v>560</v>
      </c>
      <c r="H94" s="166">
        <v>0</v>
      </c>
      <c r="I94" s="166">
        <v>0</v>
      </c>
      <c r="J94" s="166">
        <v>0</v>
      </c>
      <c r="K94" s="166">
        <v>0</v>
      </c>
      <c r="L94" s="167">
        <v>26100</v>
      </c>
    </row>
    <row r="95" spans="1:12">
      <c r="A95" s="164">
        <v>72</v>
      </c>
      <c r="B95" s="165">
        <v>219000</v>
      </c>
      <c r="C95" s="166">
        <v>221000</v>
      </c>
      <c r="D95" s="166">
        <v>5480</v>
      </c>
      <c r="E95" s="166">
        <v>3860</v>
      </c>
      <c r="F95" s="166">
        <v>2250</v>
      </c>
      <c r="G95" s="166">
        <v>630</v>
      </c>
      <c r="H95" s="166">
        <v>0</v>
      </c>
      <c r="I95" s="166">
        <v>0</v>
      </c>
      <c r="J95" s="166">
        <v>0</v>
      </c>
      <c r="K95" s="166">
        <v>0</v>
      </c>
      <c r="L95" s="167">
        <v>26800</v>
      </c>
    </row>
    <row r="96" spans="1:12">
      <c r="A96" s="164">
        <v>73</v>
      </c>
      <c r="B96" s="165">
        <v>221000</v>
      </c>
      <c r="C96" s="166">
        <v>224000</v>
      </c>
      <c r="D96" s="166">
        <v>5560</v>
      </c>
      <c r="E96" s="166">
        <v>3950</v>
      </c>
      <c r="F96" s="166">
        <v>2340</v>
      </c>
      <c r="G96" s="166">
        <v>710</v>
      </c>
      <c r="H96" s="166">
        <v>0</v>
      </c>
      <c r="I96" s="166">
        <v>0</v>
      </c>
      <c r="J96" s="166">
        <v>0</v>
      </c>
      <c r="K96" s="166">
        <v>0</v>
      </c>
      <c r="L96" s="167">
        <v>27400</v>
      </c>
    </row>
    <row r="97" spans="1:12">
      <c r="A97" s="164">
        <v>74</v>
      </c>
      <c r="B97" s="165">
        <v>224000</v>
      </c>
      <c r="C97" s="166">
        <v>227000</v>
      </c>
      <c r="D97" s="166">
        <v>5680</v>
      </c>
      <c r="E97" s="166">
        <v>4060</v>
      </c>
      <c r="F97" s="166">
        <v>2440</v>
      </c>
      <c r="G97" s="166">
        <v>830</v>
      </c>
      <c r="H97" s="166">
        <v>0</v>
      </c>
      <c r="I97" s="166">
        <v>0</v>
      </c>
      <c r="J97" s="166">
        <v>0</v>
      </c>
      <c r="K97" s="166">
        <v>0</v>
      </c>
      <c r="L97" s="167">
        <v>28400</v>
      </c>
    </row>
    <row r="98" spans="1:12">
      <c r="A98" s="164">
        <v>75</v>
      </c>
      <c r="B98" s="165">
        <v>227000</v>
      </c>
      <c r="C98" s="166">
        <v>230000</v>
      </c>
      <c r="D98" s="166">
        <v>5780</v>
      </c>
      <c r="E98" s="166">
        <v>4170</v>
      </c>
      <c r="F98" s="166">
        <v>2550</v>
      </c>
      <c r="G98" s="166">
        <v>930</v>
      </c>
      <c r="H98" s="166">
        <v>0</v>
      </c>
      <c r="I98" s="166">
        <v>0</v>
      </c>
      <c r="J98" s="166">
        <v>0</v>
      </c>
      <c r="K98" s="166">
        <v>0</v>
      </c>
      <c r="L98" s="167">
        <v>29300</v>
      </c>
    </row>
    <row r="99" spans="1:12">
      <c r="A99" s="164"/>
      <c r="B99" s="165"/>
      <c r="C99" s="166"/>
      <c r="D99" s="166"/>
      <c r="E99" s="166"/>
      <c r="F99" s="166"/>
      <c r="G99" s="166"/>
      <c r="H99" s="166"/>
      <c r="I99" s="166"/>
      <c r="J99" s="166"/>
      <c r="K99" s="166"/>
      <c r="L99" s="167"/>
    </row>
    <row r="100" spans="1:12">
      <c r="A100" s="164">
        <v>76</v>
      </c>
      <c r="B100" s="165">
        <v>230000</v>
      </c>
      <c r="C100" s="166">
        <v>233000</v>
      </c>
      <c r="D100" s="166">
        <v>5890</v>
      </c>
      <c r="E100" s="166">
        <v>4280</v>
      </c>
      <c r="F100" s="166">
        <v>2650</v>
      </c>
      <c r="G100" s="166">
        <v>1040</v>
      </c>
      <c r="H100" s="166">
        <v>0</v>
      </c>
      <c r="I100" s="166">
        <v>0</v>
      </c>
      <c r="J100" s="166">
        <v>0</v>
      </c>
      <c r="K100" s="166">
        <v>0</v>
      </c>
      <c r="L100" s="167">
        <v>30300</v>
      </c>
    </row>
    <row r="101" spans="1:12">
      <c r="A101" s="164">
        <v>77</v>
      </c>
      <c r="B101" s="165">
        <v>233000</v>
      </c>
      <c r="C101" s="166">
        <v>236000</v>
      </c>
      <c r="D101" s="166">
        <v>5990</v>
      </c>
      <c r="E101" s="166">
        <v>4380</v>
      </c>
      <c r="F101" s="166">
        <v>2770</v>
      </c>
      <c r="G101" s="166">
        <v>1140</v>
      </c>
      <c r="H101" s="166">
        <v>0</v>
      </c>
      <c r="I101" s="166">
        <v>0</v>
      </c>
      <c r="J101" s="166">
        <v>0</v>
      </c>
      <c r="K101" s="166">
        <v>0</v>
      </c>
      <c r="L101" s="167">
        <v>31300</v>
      </c>
    </row>
    <row r="102" spans="1:12">
      <c r="A102" s="164">
        <v>78</v>
      </c>
      <c r="B102" s="165">
        <v>236000</v>
      </c>
      <c r="C102" s="166">
        <v>239000</v>
      </c>
      <c r="D102" s="166">
        <v>6110</v>
      </c>
      <c r="E102" s="166">
        <v>4490</v>
      </c>
      <c r="F102" s="166">
        <v>2870</v>
      </c>
      <c r="G102" s="166">
        <v>1260</v>
      </c>
      <c r="H102" s="166">
        <v>0</v>
      </c>
      <c r="I102" s="166">
        <v>0</v>
      </c>
      <c r="J102" s="166">
        <v>0</v>
      </c>
      <c r="K102" s="166">
        <v>0</v>
      </c>
      <c r="L102" s="167">
        <v>32400</v>
      </c>
    </row>
    <row r="103" spans="1:12">
      <c r="A103" s="164">
        <v>79</v>
      </c>
      <c r="B103" s="165">
        <v>239000</v>
      </c>
      <c r="C103" s="166">
        <v>242000</v>
      </c>
      <c r="D103" s="166">
        <v>6210</v>
      </c>
      <c r="E103" s="166">
        <v>4590</v>
      </c>
      <c r="F103" s="166">
        <v>2980</v>
      </c>
      <c r="G103" s="166">
        <v>1360</v>
      </c>
      <c r="H103" s="166">
        <v>0</v>
      </c>
      <c r="I103" s="166">
        <v>0</v>
      </c>
      <c r="J103" s="166">
        <v>0</v>
      </c>
      <c r="K103" s="166">
        <v>0</v>
      </c>
      <c r="L103" s="167">
        <v>33400</v>
      </c>
    </row>
    <row r="104" spans="1:12">
      <c r="A104" s="164">
        <v>80</v>
      </c>
      <c r="B104" s="165">
        <v>242000</v>
      </c>
      <c r="C104" s="166">
        <v>245000</v>
      </c>
      <c r="D104" s="166">
        <v>6320</v>
      </c>
      <c r="E104" s="166">
        <v>4710</v>
      </c>
      <c r="F104" s="166">
        <v>3080</v>
      </c>
      <c r="G104" s="166">
        <v>1470</v>
      </c>
      <c r="H104" s="166">
        <v>0</v>
      </c>
      <c r="I104" s="166">
        <v>0</v>
      </c>
      <c r="J104" s="166">
        <v>0</v>
      </c>
      <c r="K104" s="166">
        <v>0</v>
      </c>
      <c r="L104" s="167">
        <v>34400</v>
      </c>
    </row>
    <row r="105" spans="1:12">
      <c r="A105" s="164"/>
      <c r="B105" s="165"/>
      <c r="C105" s="166"/>
      <c r="D105" s="166"/>
      <c r="E105" s="166"/>
      <c r="F105" s="166"/>
      <c r="G105" s="166"/>
      <c r="H105" s="166"/>
      <c r="I105" s="166"/>
      <c r="J105" s="166"/>
      <c r="K105" s="166"/>
      <c r="L105" s="167"/>
    </row>
    <row r="106" spans="1:12">
      <c r="A106" s="164">
        <v>81</v>
      </c>
      <c r="B106" s="165">
        <v>245000</v>
      </c>
      <c r="C106" s="166">
        <v>248000</v>
      </c>
      <c r="D106" s="166">
        <v>6420</v>
      </c>
      <c r="E106" s="166">
        <v>4810</v>
      </c>
      <c r="F106" s="166">
        <v>3200</v>
      </c>
      <c r="G106" s="166">
        <v>1570</v>
      </c>
      <c r="H106" s="166">
        <v>0</v>
      </c>
      <c r="I106" s="166">
        <v>0</v>
      </c>
      <c r="J106" s="166">
        <v>0</v>
      </c>
      <c r="K106" s="166">
        <v>0</v>
      </c>
      <c r="L106" s="167">
        <v>35400</v>
      </c>
    </row>
    <row r="107" spans="1:12">
      <c r="A107" s="164">
        <v>82</v>
      </c>
      <c r="B107" s="165">
        <v>248000</v>
      </c>
      <c r="C107" s="166">
        <v>251000</v>
      </c>
      <c r="D107" s="166">
        <v>6530</v>
      </c>
      <c r="E107" s="166">
        <v>4920</v>
      </c>
      <c r="F107" s="166">
        <v>3300</v>
      </c>
      <c r="G107" s="166">
        <v>1680</v>
      </c>
      <c r="H107" s="166">
        <v>0</v>
      </c>
      <c r="I107" s="166">
        <v>0</v>
      </c>
      <c r="J107" s="166">
        <v>0</v>
      </c>
      <c r="K107" s="166">
        <v>0</v>
      </c>
      <c r="L107" s="167">
        <v>36400</v>
      </c>
    </row>
    <row r="108" spans="1:12">
      <c r="A108" s="164">
        <v>83</v>
      </c>
      <c r="B108" s="165">
        <v>251000</v>
      </c>
      <c r="C108" s="166">
        <v>254000</v>
      </c>
      <c r="D108" s="166">
        <v>6640</v>
      </c>
      <c r="E108" s="166">
        <v>5020</v>
      </c>
      <c r="F108" s="166">
        <v>3410</v>
      </c>
      <c r="G108" s="166">
        <v>1790</v>
      </c>
      <c r="H108" s="166">
        <v>170</v>
      </c>
      <c r="I108" s="166">
        <v>0</v>
      </c>
      <c r="J108" s="166">
        <v>0</v>
      </c>
      <c r="K108" s="166">
        <v>0</v>
      </c>
      <c r="L108" s="167">
        <v>37500</v>
      </c>
    </row>
    <row r="109" spans="1:12">
      <c r="A109" s="164">
        <v>84</v>
      </c>
      <c r="B109" s="165">
        <v>254000</v>
      </c>
      <c r="C109" s="166">
        <v>257000</v>
      </c>
      <c r="D109" s="166">
        <v>6750</v>
      </c>
      <c r="E109" s="166">
        <v>5140</v>
      </c>
      <c r="F109" s="166">
        <v>3510</v>
      </c>
      <c r="G109" s="166">
        <v>1900</v>
      </c>
      <c r="H109" s="166">
        <v>290</v>
      </c>
      <c r="I109" s="166">
        <v>0</v>
      </c>
      <c r="J109" s="166">
        <v>0</v>
      </c>
      <c r="K109" s="166">
        <v>0</v>
      </c>
      <c r="L109" s="167">
        <v>38500</v>
      </c>
    </row>
    <row r="110" spans="1:12">
      <c r="A110" s="164">
        <v>85</v>
      </c>
      <c r="B110" s="165">
        <v>257000</v>
      </c>
      <c r="C110" s="166">
        <v>260000</v>
      </c>
      <c r="D110" s="166">
        <v>6850</v>
      </c>
      <c r="E110" s="166">
        <v>5240</v>
      </c>
      <c r="F110" s="166">
        <v>3620</v>
      </c>
      <c r="G110" s="166">
        <v>2000</v>
      </c>
      <c r="H110" s="166">
        <v>390</v>
      </c>
      <c r="I110" s="166">
        <v>0</v>
      </c>
      <c r="J110" s="166">
        <v>0</v>
      </c>
      <c r="K110" s="166">
        <v>0</v>
      </c>
      <c r="L110" s="167">
        <v>39400</v>
      </c>
    </row>
    <row r="111" spans="1:12">
      <c r="A111" s="164"/>
      <c r="B111" s="165"/>
      <c r="C111" s="166"/>
      <c r="D111" s="166"/>
      <c r="E111" s="166"/>
      <c r="F111" s="166"/>
      <c r="G111" s="166"/>
      <c r="H111" s="166"/>
      <c r="I111" s="166"/>
      <c r="J111" s="166"/>
      <c r="K111" s="166"/>
      <c r="L111" s="167"/>
    </row>
    <row r="112" spans="1:12">
      <c r="A112" s="164">
        <v>86</v>
      </c>
      <c r="B112" s="165">
        <v>260000</v>
      </c>
      <c r="C112" s="166">
        <v>263000</v>
      </c>
      <c r="D112" s="166">
        <v>6960</v>
      </c>
      <c r="E112" s="166">
        <v>5350</v>
      </c>
      <c r="F112" s="166">
        <v>3730</v>
      </c>
      <c r="G112" s="166">
        <v>2110</v>
      </c>
      <c r="H112" s="166">
        <v>500</v>
      </c>
      <c r="I112" s="166">
        <v>0</v>
      </c>
      <c r="J112" s="166">
        <v>0</v>
      </c>
      <c r="K112" s="166">
        <v>0</v>
      </c>
      <c r="L112" s="167">
        <v>40400</v>
      </c>
    </row>
    <row r="113" spans="1:12">
      <c r="A113" s="164">
        <v>87</v>
      </c>
      <c r="B113" s="165">
        <v>263000</v>
      </c>
      <c r="C113" s="166">
        <v>266000</v>
      </c>
      <c r="D113" s="166">
        <v>7070</v>
      </c>
      <c r="E113" s="166">
        <v>5450</v>
      </c>
      <c r="F113" s="166">
        <v>3840</v>
      </c>
      <c r="G113" s="166">
        <v>2220</v>
      </c>
      <c r="H113" s="166">
        <v>600</v>
      </c>
      <c r="I113" s="166">
        <v>0</v>
      </c>
      <c r="J113" s="166">
        <v>0</v>
      </c>
      <c r="K113" s="166">
        <v>0</v>
      </c>
      <c r="L113" s="167">
        <v>41500</v>
      </c>
    </row>
    <row r="114" spans="1:12">
      <c r="A114" s="164">
        <v>88</v>
      </c>
      <c r="B114" s="165">
        <v>266000</v>
      </c>
      <c r="C114" s="166">
        <v>269000</v>
      </c>
      <c r="D114" s="166">
        <v>7180</v>
      </c>
      <c r="E114" s="166">
        <v>5560</v>
      </c>
      <c r="F114" s="166">
        <v>3940</v>
      </c>
      <c r="G114" s="166">
        <v>2330</v>
      </c>
      <c r="H114" s="166">
        <v>710</v>
      </c>
      <c r="I114" s="166">
        <v>0</v>
      </c>
      <c r="J114" s="166">
        <v>0</v>
      </c>
      <c r="K114" s="166">
        <v>0</v>
      </c>
      <c r="L114" s="167">
        <v>42500</v>
      </c>
    </row>
    <row r="115" spans="1:12">
      <c r="A115" s="164">
        <v>89</v>
      </c>
      <c r="B115" s="165">
        <v>269000</v>
      </c>
      <c r="C115" s="166">
        <v>272000</v>
      </c>
      <c r="D115" s="166">
        <v>7280</v>
      </c>
      <c r="E115" s="166">
        <v>5670</v>
      </c>
      <c r="F115" s="166">
        <v>4050</v>
      </c>
      <c r="G115" s="166">
        <v>2430</v>
      </c>
      <c r="H115" s="166">
        <v>820</v>
      </c>
      <c r="I115" s="166">
        <v>0</v>
      </c>
      <c r="J115" s="166">
        <v>0</v>
      </c>
      <c r="K115" s="166">
        <v>0</v>
      </c>
      <c r="L115" s="167">
        <v>43500</v>
      </c>
    </row>
    <row r="116" spans="1:12">
      <c r="A116" s="164">
        <v>90</v>
      </c>
      <c r="B116" s="165">
        <v>272000</v>
      </c>
      <c r="C116" s="166">
        <v>275000</v>
      </c>
      <c r="D116" s="166">
        <v>7390</v>
      </c>
      <c r="E116" s="166">
        <v>5780</v>
      </c>
      <c r="F116" s="166">
        <v>4160</v>
      </c>
      <c r="G116" s="166">
        <v>2540</v>
      </c>
      <c r="H116" s="166">
        <v>930</v>
      </c>
      <c r="I116" s="166">
        <v>0</v>
      </c>
      <c r="J116" s="166">
        <v>0</v>
      </c>
      <c r="K116" s="166">
        <v>0</v>
      </c>
      <c r="L116" s="167">
        <v>44500</v>
      </c>
    </row>
    <row r="117" spans="1:12">
      <c r="A117" s="164"/>
      <c r="B117" s="165"/>
      <c r="C117" s="166"/>
      <c r="D117" s="166"/>
      <c r="E117" s="166"/>
      <c r="F117" s="166"/>
      <c r="G117" s="166"/>
      <c r="H117" s="166"/>
      <c r="I117" s="166"/>
      <c r="J117" s="166"/>
      <c r="K117" s="166"/>
      <c r="L117" s="167"/>
    </row>
    <row r="118" spans="1:12">
      <c r="A118" s="164">
        <v>91</v>
      </c>
      <c r="B118" s="165">
        <v>275000</v>
      </c>
      <c r="C118" s="166">
        <v>278000</v>
      </c>
      <c r="D118" s="166">
        <v>7490</v>
      </c>
      <c r="E118" s="166">
        <v>5880</v>
      </c>
      <c r="F118" s="166">
        <v>4270</v>
      </c>
      <c r="G118" s="166">
        <v>2640</v>
      </c>
      <c r="H118" s="166">
        <v>1030</v>
      </c>
      <c r="I118" s="166">
        <v>0</v>
      </c>
      <c r="J118" s="166">
        <v>0</v>
      </c>
      <c r="K118" s="166">
        <v>0</v>
      </c>
      <c r="L118" s="167">
        <v>45500</v>
      </c>
    </row>
    <row r="119" spans="1:12">
      <c r="A119" s="164">
        <v>92</v>
      </c>
      <c r="B119" s="165">
        <v>278000</v>
      </c>
      <c r="C119" s="166">
        <v>281000</v>
      </c>
      <c r="D119" s="166">
        <v>7610</v>
      </c>
      <c r="E119" s="166">
        <v>5990</v>
      </c>
      <c r="F119" s="166">
        <v>4370</v>
      </c>
      <c r="G119" s="166">
        <v>2760</v>
      </c>
      <c r="H119" s="166">
        <v>1140</v>
      </c>
      <c r="I119" s="166">
        <v>0</v>
      </c>
      <c r="J119" s="166">
        <v>0</v>
      </c>
      <c r="K119" s="166">
        <v>0</v>
      </c>
      <c r="L119" s="167">
        <v>46600</v>
      </c>
    </row>
    <row r="120" spans="1:12">
      <c r="A120" s="164">
        <v>93</v>
      </c>
      <c r="B120" s="165">
        <v>281000</v>
      </c>
      <c r="C120" s="166">
        <v>284000</v>
      </c>
      <c r="D120" s="166">
        <v>7710</v>
      </c>
      <c r="E120" s="166">
        <v>6100</v>
      </c>
      <c r="F120" s="166">
        <v>4480</v>
      </c>
      <c r="G120" s="166">
        <v>2860</v>
      </c>
      <c r="H120" s="166">
        <v>1250</v>
      </c>
      <c r="I120" s="166">
        <v>0</v>
      </c>
      <c r="J120" s="166">
        <v>0</v>
      </c>
      <c r="K120" s="166">
        <v>0</v>
      </c>
      <c r="L120" s="167">
        <v>47600</v>
      </c>
    </row>
    <row r="121" spans="1:12">
      <c r="A121" s="164">
        <v>94</v>
      </c>
      <c r="B121" s="165">
        <v>284000</v>
      </c>
      <c r="C121" s="166">
        <v>287000</v>
      </c>
      <c r="D121" s="166">
        <v>7820</v>
      </c>
      <c r="E121" s="166">
        <v>6210</v>
      </c>
      <c r="F121" s="166">
        <v>4580</v>
      </c>
      <c r="G121" s="166">
        <v>2970</v>
      </c>
      <c r="H121" s="166">
        <v>1360</v>
      </c>
      <c r="I121" s="166">
        <v>0</v>
      </c>
      <c r="J121" s="166">
        <v>0</v>
      </c>
      <c r="K121" s="166">
        <v>0</v>
      </c>
      <c r="L121" s="167">
        <v>48600</v>
      </c>
    </row>
    <row r="122" spans="1:12">
      <c r="A122" s="164">
        <v>95</v>
      </c>
      <c r="B122" s="165">
        <v>287000</v>
      </c>
      <c r="C122" s="166">
        <v>290000</v>
      </c>
      <c r="D122" s="166">
        <v>7920</v>
      </c>
      <c r="E122" s="166">
        <v>6310</v>
      </c>
      <c r="F122" s="166">
        <v>4700</v>
      </c>
      <c r="G122" s="166">
        <v>3070</v>
      </c>
      <c r="H122" s="166">
        <v>1460</v>
      </c>
      <c r="I122" s="166">
        <v>0</v>
      </c>
      <c r="J122" s="166">
        <v>0</v>
      </c>
      <c r="K122" s="166">
        <v>0</v>
      </c>
      <c r="L122" s="167">
        <v>49500</v>
      </c>
    </row>
    <row r="123" spans="1:12" ht="14.25" thickBot="1">
      <c r="A123" s="164"/>
      <c r="B123" s="168"/>
      <c r="C123" s="169"/>
      <c r="D123" s="169"/>
      <c r="E123" s="169"/>
      <c r="F123" s="169"/>
      <c r="G123" s="169"/>
      <c r="H123" s="169"/>
      <c r="I123" s="169"/>
      <c r="J123" s="169"/>
      <c r="K123" s="169"/>
      <c r="L123" s="170"/>
    </row>
    <row r="124" spans="1:12">
      <c r="A124" s="164">
        <v>96</v>
      </c>
      <c r="B124" s="165">
        <v>290000</v>
      </c>
      <c r="C124" s="166">
        <v>293000</v>
      </c>
      <c r="D124" s="166">
        <v>8040</v>
      </c>
      <c r="E124" s="166">
        <v>6420</v>
      </c>
      <c r="F124" s="166">
        <v>4800</v>
      </c>
      <c r="G124" s="166">
        <v>3190</v>
      </c>
      <c r="H124" s="166">
        <v>1570</v>
      </c>
      <c r="I124" s="166">
        <v>0</v>
      </c>
      <c r="J124" s="166">
        <v>0</v>
      </c>
      <c r="K124" s="166">
        <v>0</v>
      </c>
      <c r="L124" s="167">
        <v>50500</v>
      </c>
    </row>
    <row r="125" spans="1:12">
      <c r="A125" s="164">
        <v>97</v>
      </c>
      <c r="B125" s="165">
        <v>293000</v>
      </c>
      <c r="C125" s="166">
        <v>296000</v>
      </c>
      <c r="D125" s="166">
        <v>8140</v>
      </c>
      <c r="E125" s="166">
        <v>6520</v>
      </c>
      <c r="F125" s="166">
        <v>4910</v>
      </c>
      <c r="G125" s="166">
        <v>3290</v>
      </c>
      <c r="H125" s="166">
        <v>1670</v>
      </c>
      <c r="I125" s="166">
        <v>0</v>
      </c>
      <c r="J125" s="166">
        <v>0</v>
      </c>
      <c r="K125" s="166">
        <v>0</v>
      </c>
      <c r="L125" s="167">
        <v>51600</v>
      </c>
    </row>
    <row r="126" spans="1:12">
      <c r="A126" s="164">
        <v>98</v>
      </c>
      <c r="B126" s="165">
        <v>296000</v>
      </c>
      <c r="C126" s="166">
        <v>299000</v>
      </c>
      <c r="D126" s="166">
        <v>8250</v>
      </c>
      <c r="E126" s="166">
        <v>6640</v>
      </c>
      <c r="F126" s="166">
        <v>5010</v>
      </c>
      <c r="G126" s="166">
        <v>3400</v>
      </c>
      <c r="H126" s="166">
        <v>1790</v>
      </c>
      <c r="I126" s="166">
        <v>160</v>
      </c>
      <c r="J126" s="166">
        <v>0</v>
      </c>
      <c r="K126" s="166">
        <v>0</v>
      </c>
      <c r="L126" s="167">
        <v>52300</v>
      </c>
    </row>
    <row r="127" spans="1:12">
      <c r="A127" s="164">
        <v>99</v>
      </c>
      <c r="B127" s="165">
        <v>299000</v>
      </c>
      <c r="C127" s="166">
        <v>302000</v>
      </c>
      <c r="D127" s="166">
        <v>8420</v>
      </c>
      <c r="E127" s="166">
        <v>6740</v>
      </c>
      <c r="F127" s="166">
        <v>5130</v>
      </c>
      <c r="G127" s="166">
        <v>3510</v>
      </c>
      <c r="H127" s="166">
        <v>1890</v>
      </c>
      <c r="I127" s="166">
        <v>280</v>
      </c>
      <c r="J127" s="166">
        <v>0</v>
      </c>
      <c r="K127" s="166">
        <v>0</v>
      </c>
      <c r="L127" s="167">
        <v>52900</v>
      </c>
    </row>
    <row r="128" spans="1:12">
      <c r="A128" s="164">
        <v>100</v>
      </c>
      <c r="B128" s="165">
        <v>302000</v>
      </c>
      <c r="C128" s="166">
        <v>305000</v>
      </c>
      <c r="D128" s="166">
        <v>8670</v>
      </c>
      <c r="E128" s="166">
        <v>6860</v>
      </c>
      <c r="F128" s="166">
        <v>5250</v>
      </c>
      <c r="G128" s="166">
        <v>3630</v>
      </c>
      <c r="H128" s="166">
        <v>2010</v>
      </c>
      <c r="I128" s="166">
        <v>400</v>
      </c>
      <c r="J128" s="166">
        <v>0</v>
      </c>
      <c r="K128" s="166">
        <v>0</v>
      </c>
      <c r="L128" s="167">
        <v>53500</v>
      </c>
    </row>
    <row r="129" spans="1:12">
      <c r="A129" s="164"/>
      <c r="B129" s="165"/>
      <c r="C129" s="166"/>
      <c r="D129" s="166"/>
      <c r="E129" s="166"/>
      <c r="F129" s="166"/>
      <c r="G129" s="166"/>
      <c r="H129" s="166"/>
      <c r="I129" s="166"/>
      <c r="J129" s="166"/>
      <c r="K129" s="166"/>
      <c r="L129" s="167"/>
    </row>
    <row r="130" spans="1:12">
      <c r="A130" s="164">
        <v>101</v>
      </c>
      <c r="B130" s="165">
        <v>305000</v>
      </c>
      <c r="C130" s="166">
        <v>308000</v>
      </c>
      <c r="D130" s="166">
        <v>8910</v>
      </c>
      <c r="E130" s="166">
        <v>6980</v>
      </c>
      <c r="F130" s="166">
        <v>5370</v>
      </c>
      <c r="G130" s="166">
        <v>3760</v>
      </c>
      <c r="H130" s="166">
        <v>2130</v>
      </c>
      <c r="I130" s="166">
        <v>520</v>
      </c>
      <c r="J130" s="166">
        <v>0</v>
      </c>
      <c r="K130" s="166">
        <v>0</v>
      </c>
      <c r="L130" s="167">
        <v>54200</v>
      </c>
    </row>
    <row r="131" spans="1:12">
      <c r="A131" s="164">
        <v>102</v>
      </c>
      <c r="B131" s="165">
        <v>308000</v>
      </c>
      <c r="C131" s="166">
        <v>311000</v>
      </c>
      <c r="D131" s="166">
        <v>9160</v>
      </c>
      <c r="E131" s="166">
        <v>7110</v>
      </c>
      <c r="F131" s="166">
        <v>5490</v>
      </c>
      <c r="G131" s="166">
        <v>3880</v>
      </c>
      <c r="H131" s="166">
        <v>2260</v>
      </c>
      <c r="I131" s="166">
        <v>640</v>
      </c>
      <c r="J131" s="166">
        <v>0</v>
      </c>
      <c r="K131" s="166">
        <v>0</v>
      </c>
      <c r="L131" s="167">
        <v>54800</v>
      </c>
    </row>
    <row r="132" spans="1:12">
      <c r="A132" s="164">
        <v>103</v>
      </c>
      <c r="B132" s="165">
        <v>311000</v>
      </c>
      <c r="C132" s="166">
        <v>314000</v>
      </c>
      <c r="D132" s="166">
        <v>9400</v>
      </c>
      <c r="E132" s="166">
        <v>7230</v>
      </c>
      <c r="F132" s="166">
        <v>5620</v>
      </c>
      <c r="G132" s="166">
        <v>4000</v>
      </c>
      <c r="H132" s="166">
        <v>2380</v>
      </c>
      <c r="I132" s="166">
        <v>770</v>
      </c>
      <c r="J132" s="166">
        <v>0</v>
      </c>
      <c r="K132" s="166">
        <v>0</v>
      </c>
      <c r="L132" s="167">
        <v>55400</v>
      </c>
    </row>
    <row r="133" spans="1:12">
      <c r="A133" s="164">
        <v>104</v>
      </c>
      <c r="B133" s="165">
        <v>314000</v>
      </c>
      <c r="C133" s="166">
        <v>317000</v>
      </c>
      <c r="D133" s="166">
        <v>9650</v>
      </c>
      <c r="E133" s="166">
        <v>7350</v>
      </c>
      <c r="F133" s="166">
        <v>5740</v>
      </c>
      <c r="G133" s="166">
        <v>4120</v>
      </c>
      <c r="H133" s="166">
        <v>2500</v>
      </c>
      <c r="I133" s="166">
        <v>890</v>
      </c>
      <c r="J133" s="166">
        <v>0</v>
      </c>
      <c r="K133" s="166">
        <v>0</v>
      </c>
      <c r="L133" s="167">
        <v>56100</v>
      </c>
    </row>
    <row r="134" spans="1:12">
      <c r="A134" s="164">
        <v>105</v>
      </c>
      <c r="B134" s="165">
        <v>317000</v>
      </c>
      <c r="C134" s="166">
        <v>320000</v>
      </c>
      <c r="D134" s="166">
        <v>9890</v>
      </c>
      <c r="E134" s="166">
        <v>7470</v>
      </c>
      <c r="F134" s="166">
        <v>5860</v>
      </c>
      <c r="G134" s="166">
        <v>4250</v>
      </c>
      <c r="H134" s="166">
        <v>2620</v>
      </c>
      <c r="I134" s="166">
        <v>1010</v>
      </c>
      <c r="J134" s="166">
        <v>0</v>
      </c>
      <c r="K134" s="166">
        <v>0</v>
      </c>
      <c r="L134" s="167">
        <v>56800</v>
      </c>
    </row>
    <row r="135" spans="1:12">
      <c r="A135" s="164"/>
      <c r="B135" s="165"/>
      <c r="C135" s="166"/>
      <c r="D135" s="166"/>
      <c r="E135" s="166"/>
      <c r="F135" s="166"/>
      <c r="G135" s="166"/>
      <c r="H135" s="166"/>
      <c r="I135" s="166"/>
      <c r="J135" s="166"/>
      <c r="K135" s="166"/>
      <c r="L135" s="167"/>
    </row>
    <row r="136" spans="1:12">
      <c r="A136" s="164">
        <v>106</v>
      </c>
      <c r="B136" s="165">
        <v>320000</v>
      </c>
      <c r="C136" s="166">
        <v>323000</v>
      </c>
      <c r="D136" s="166">
        <v>10140</v>
      </c>
      <c r="E136" s="166">
        <v>7600</v>
      </c>
      <c r="F136" s="166">
        <v>5980</v>
      </c>
      <c r="G136" s="166">
        <v>4370</v>
      </c>
      <c r="H136" s="166">
        <v>2750</v>
      </c>
      <c r="I136" s="166">
        <v>1130</v>
      </c>
      <c r="J136" s="166">
        <v>0</v>
      </c>
      <c r="K136" s="166">
        <v>0</v>
      </c>
      <c r="L136" s="167">
        <v>57700</v>
      </c>
    </row>
    <row r="137" spans="1:12">
      <c r="A137" s="164">
        <v>107</v>
      </c>
      <c r="B137" s="165">
        <v>323000</v>
      </c>
      <c r="C137" s="166">
        <v>326000</v>
      </c>
      <c r="D137" s="166">
        <v>10380</v>
      </c>
      <c r="E137" s="166">
        <v>7720</v>
      </c>
      <c r="F137" s="166">
        <v>6110</v>
      </c>
      <c r="G137" s="166">
        <v>4490</v>
      </c>
      <c r="H137" s="166">
        <v>2870</v>
      </c>
      <c r="I137" s="166">
        <v>1260</v>
      </c>
      <c r="J137" s="166">
        <v>0</v>
      </c>
      <c r="K137" s="166">
        <v>0</v>
      </c>
      <c r="L137" s="167">
        <v>58500</v>
      </c>
    </row>
    <row r="138" spans="1:12">
      <c r="A138" s="164">
        <v>108</v>
      </c>
      <c r="B138" s="165">
        <v>326000</v>
      </c>
      <c r="C138" s="166">
        <v>329000</v>
      </c>
      <c r="D138" s="166">
        <v>10630</v>
      </c>
      <c r="E138" s="166">
        <v>7840</v>
      </c>
      <c r="F138" s="166">
        <v>6230</v>
      </c>
      <c r="G138" s="166">
        <v>4610</v>
      </c>
      <c r="H138" s="166">
        <v>2990</v>
      </c>
      <c r="I138" s="166">
        <v>1380</v>
      </c>
      <c r="J138" s="166">
        <v>0</v>
      </c>
      <c r="K138" s="166">
        <v>0</v>
      </c>
      <c r="L138" s="167">
        <v>59300</v>
      </c>
    </row>
    <row r="139" spans="1:12">
      <c r="A139" s="164">
        <v>109</v>
      </c>
      <c r="B139" s="165">
        <v>329000</v>
      </c>
      <c r="C139" s="166">
        <v>332000</v>
      </c>
      <c r="D139" s="166">
        <v>10870</v>
      </c>
      <c r="E139" s="166">
        <v>7960</v>
      </c>
      <c r="F139" s="166">
        <v>6350</v>
      </c>
      <c r="G139" s="166">
        <v>4740</v>
      </c>
      <c r="H139" s="166">
        <v>3110</v>
      </c>
      <c r="I139" s="166">
        <v>1500</v>
      </c>
      <c r="J139" s="166">
        <v>0</v>
      </c>
      <c r="K139" s="166">
        <v>0</v>
      </c>
      <c r="L139" s="167">
        <v>60200</v>
      </c>
    </row>
    <row r="140" spans="1:12">
      <c r="A140" s="164">
        <v>110</v>
      </c>
      <c r="B140" s="165">
        <v>332000</v>
      </c>
      <c r="C140" s="166">
        <v>335000</v>
      </c>
      <c r="D140" s="166">
        <v>11120</v>
      </c>
      <c r="E140" s="166">
        <v>8090</v>
      </c>
      <c r="F140" s="166">
        <v>6470</v>
      </c>
      <c r="G140" s="166">
        <v>4860</v>
      </c>
      <c r="H140" s="166">
        <v>3240</v>
      </c>
      <c r="I140" s="166">
        <v>1620</v>
      </c>
      <c r="J140" s="166">
        <v>0</v>
      </c>
      <c r="K140" s="166">
        <v>0</v>
      </c>
      <c r="L140" s="167">
        <v>61100</v>
      </c>
    </row>
    <row r="141" spans="1:12">
      <c r="A141" s="164"/>
      <c r="B141" s="165"/>
      <c r="C141" s="166"/>
      <c r="D141" s="166"/>
      <c r="E141" s="166"/>
      <c r="F141" s="166"/>
      <c r="G141" s="166"/>
      <c r="H141" s="166"/>
      <c r="I141" s="166"/>
      <c r="J141" s="166"/>
      <c r="K141" s="166"/>
      <c r="L141" s="167"/>
    </row>
    <row r="142" spans="1:12">
      <c r="A142" s="164">
        <v>111</v>
      </c>
      <c r="B142" s="165">
        <v>335000</v>
      </c>
      <c r="C142" s="166">
        <v>338000</v>
      </c>
      <c r="D142" s="166">
        <v>11360</v>
      </c>
      <c r="E142" s="166">
        <v>8210</v>
      </c>
      <c r="F142" s="166">
        <v>6600</v>
      </c>
      <c r="G142" s="166">
        <v>4980</v>
      </c>
      <c r="H142" s="166">
        <v>3360</v>
      </c>
      <c r="I142" s="166">
        <v>1750</v>
      </c>
      <c r="J142" s="166">
        <v>130</v>
      </c>
      <c r="K142" s="166">
        <v>0</v>
      </c>
      <c r="L142" s="167">
        <v>62000</v>
      </c>
    </row>
    <row r="143" spans="1:12">
      <c r="A143" s="164">
        <v>112</v>
      </c>
      <c r="B143" s="165">
        <v>338000</v>
      </c>
      <c r="C143" s="166">
        <v>341000</v>
      </c>
      <c r="D143" s="166">
        <v>11610</v>
      </c>
      <c r="E143" s="166">
        <v>8370</v>
      </c>
      <c r="F143" s="166">
        <v>6720</v>
      </c>
      <c r="G143" s="166">
        <v>5110</v>
      </c>
      <c r="H143" s="166">
        <v>3480</v>
      </c>
      <c r="I143" s="166">
        <v>1870</v>
      </c>
      <c r="J143" s="166">
        <v>260</v>
      </c>
      <c r="K143" s="166">
        <v>0</v>
      </c>
      <c r="L143" s="167">
        <v>62900</v>
      </c>
    </row>
    <row r="144" spans="1:12">
      <c r="A144" s="164">
        <v>113</v>
      </c>
      <c r="B144" s="165">
        <v>341000</v>
      </c>
      <c r="C144" s="166">
        <v>344000</v>
      </c>
      <c r="D144" s="166">
        <v>11850</v>
      </c>
      <c r="E144" s="166">
        <v>8620</v>
      </c>
      <c r="F144" s="166">
        <v>6840</v>
      </c>
      <c r="G144" s="166">
        <v>5230</v>
      </c>
      <c r="H144" s="166">
        <v>3600</v>
      </c>
      <c r="I144" s="166">
        <v>1990</v>
      </c>
      <c r="J144" s="166">
        <v>380</v>
      </c>
      <c r="K144" s="166">
        <v>0</v>
      </c>
      <c r="L144" s="167">
        <v>63800</v>
      </c>
    </row>
    <row r="145" spans="1:12">
      <c r="A145" s="164">
        <v>114</v>
      </c>
      <c r="B145" s="165">
        <v>344000</v>
      </c>
      <c r="C145" s="166">
        <v>347000</v>
      </c>
      <c r="D145" s="166">
        <v>12100</v>
      </c>
      <c r="E145" s="166">
        <v>8860</v>
      </c>
      <c r="F145" s="166">
        <v>6960</v>
      </c>
      <c r="G145" s="166">
        <v>5350</v>
      </c>
      <c r="H145" s="166">
        <v>3730</v>
      </c>
      <c r="I145" s="166">
        <v>2110</v>
      </c>
      <c r="J145" s="166">
        <v>500</v>
      </c>
      <c r="K145" s="166">
        <v>0</v>
      </c>
      <c r="L145" s="167">
        <v>64700</v>
      </c>
    </row>
    <row r="146" spans="1:12">
      <c r="A146" s="164">
        <v>115</v>
      </c>
      <c r="B146" s="165">
        <v>347000</v>
      </c>
      <c r="C146" s="166">
        <v>350000</v>
      </c>
      <c r="D146" s="166">
        <v>12340</v>
      </c>
      <c r="E146" s="166">
        <v>9110</v>
      </c>
      <c r="F146" s="166">
        <v>7090</v>
      </c>
      <c r="G146" s="166">
        <v>5470</v>
      </c>
      <c r="H146" s="166">
        <v>3850</v>
      </c>
      <c r="I146" s="166">
        <v>2240</v>
      </c>
      <c r="J146" s="166">
        <v>620</v>
      </c>
      <c r="K146" s="166">
        <v>0</v>
      </c>
      <c r="L146" s="167">
        <v>65800</v>
      </c>
    </row>
    <row r="147" spans="1:12">
      <c r="A147" s="164"/>
      <c r="B147" s="165"/>
      <c r="C147" s="166"/>
      <c r="D147" s="166"/>
      <c r="E147" s="166"/>
      <c r="F147" s="166"/>
      <c r="G147" s="166"/>
      <c r="H147" s="166"/>
      <c r="I147" s="166"/>
      <c r="J147" s="166"/>
      <c r="K147" s="166"/>
      <c r="L147" s="167"/>
    </row>
    <row r="148" spans="1:12">
      <c r="A148" s="164">
        <v>116</v>
      </c>
      <c r="B148" s="165">
        <v>350000</v>
      </c>
      <c r="C148" s="166">
        <v>353000</v>
      </c>
      <c r="D148" s="166">
        <v>12590</v>
      </c>
      <c r="E148" s="166">
        <v>9350</v>
      </c>
      <c r="F148" s="166">
        <v>7210</v>
      </c>
      <c r="G148" s="166">
        <v>5600</v>
      </c>
      <c r="H148" s="166">
        <v>3970</v>
      </c>
      <c r="I148" s="166">
        <v>2360</v>
      </c>
      <c r="J148" s="166">
        <v>750</v>
      </c>
      <c r="K148" s="166">
        <v>0</v>
      </c>
      <c r="L148" s="167">
        <v>66700</v>
      </c>
    </row>
    <row r="149" spans="1:12">
      <c r="A149" s="164">
        <v>117</v>
      </c>
      <c r="B149" s="165">
        <v>353000</v>
      </c>
      <c r="C149" s="166">
        <v>356000</v>
      </c>
      <c r="D149" s="166">
        <v>12830</v>
      </c>
      <c r="E149" s="166">
        <v>9600</v>
      </c>
      <c r="F149" s="166">
        <v>7330</v>
      </c>
      <c r="G149" s="166">
        <v>5720</v>
      </c>
      <c r="H149" s="166">
        <v>4090</v>
      </c>
      <c r="I149" s="166">
        <v>2480</v>
      </c>
      <c r="J149" s="166">
        <v>870</v>
      </c>
      <c r="K149" s="166">
        <v>0</v>
      </c>
      <c r="L149" s="167">
        <v>67600</v>
      </c>
    </row>
    <row r="150" spans="1:12">
      <c r="A150" s="164">
        <v>118</v>
      </c>
      <c r="B150" s="165">
        <v>356000</v>
      </c>
      <c r="C150" s="166">
        <v>359000</v>
      </c>
      <c r="D150" s="166">
        <v>13080</v>
      </c>
      <c r="E150" s="166">
        <v>9840</v>
      </c>
      <c r="F150" s="166">
        <v>7450</v>
      </c>
      <c r="G150" s="166">
        <v>5840</v>
      </c>
      <c r="H150" s="166">
        <v>4220</v>
      </c>
      <c r="I150" s="166">
        <v>2600</v>
      </c>
      <c r="J150" s="166">
        <v>990</v>
      </c>
      <c r="K150" s="166">
        <v>0</v>
      </c>
      <c r="L150" s="167">
        <v>68500</v>
      </c>
    </row>
    <row r="151" spans="1:12">
      <c r="A151" s="164">
        <v>119</v>
      </c>
      <c r="B151" s="165">
        <v>359000</v>
      </c>
      <c r="C151" s="166">
        <v>362000</v>
      </c>
      <c r="D151" s="166">
        <v>13320</v>
      </c>
      <c r="E151" s="166">
        <v>10090</v>
      </c>
      <c r="F151" s="166">
        <v>7580</v>
      </c>
      <c r="G151" s="166">
        <v>5960</v>
      </c>
      <c r="H151" s="166">
        <v>4340</v>
      </c>
      <c r="I151" s="166">
        <v>2730</v>
      </c>
      <c r="J151" s="166">
        <v>1110</v>
      </c>
      <c r="K151" s="166">
        <v>0</v>
      </c>
      <c r="L151" s="167">
        <v>69400</v>
      </c>
    </row>
    <row r="152" spans="1:12">
      <c r="A152" s="164">
        <v>120</v>
      </c>
      <c r="B152" s="165">
        <v>362000</v>
      </c>
      <c r="C152" s="166">
        <v>365000</v>
      </c>
      <c r="D152" s="166">
        <v>13570</v>
      </c>
      <c r="E152" s="166">
        <v>10330</v>
      </c>
      <c r="F152" s="166">
        <v>7700</v>
      </c>
      <c r="G152" s="166">
        <v>6090</v>
      </c>
      <c r="H152" s="166">
        <v>4460</v>
      </c>
      <c r="I152" s="166">
        <v>2850</v>
      </c>
      <c r="J152" s="166">
        <v>1240</v>
      </c>
      <c r="K152" s="166">
        <v>0</v>
      </c>
      <c r="L152" s="167">
        <v>70400</v>
      </c>
    </row>
    <row r="153" spans="1:12">
      <c r="A153" s="164"/>
      <c r="B153" s="165"/>
      <c r="C153" s="166"/>
      <c r="D153" s="166"/>
      <c r="E153" s="166"/>
      <c r="F153" s="166"/>
      <c r="G153" s="166"/>
      <c r="H153" s="166"/>
      <c r="I153" s="166"/>
      <c r="J153" s="166"/>
      <c r="K153" s="166"/>
      <c r="L153" s="167"/>
    </row>
    <row r="154" spans="1:12">
      <c r="A154" s="164">
        <v>121</v>
      </c>
      <c r="B154" s="165">
        <v>365000</v>
      </c>
      <c r="C154" s="166">
        <v>368000</v>
      </c>
      <c r="D154" s="166">
        <v>13810</v>
      </c>
      <c r="E154" s="166">
        <v>10580</v>
      </c>
      <c r="F154" s="166">
        <v>7820</v>
      </c>
      <c r="G154" s="166">
        <v>6210</v>
      </c>
      <c r="H154" s="166">
        <v>4580</v>
      </c>
      <c r="I154" s="166">
        <v>2970</v>
      </c>
      <c r="J154" s="166">
        <v>1360</v>
      </c>
      <c r="K154" s="166">
        <v>0</v>
      </c>
      <c r="L154" s="167">
        <v>71400</v>
      </c>
    </row>
    <row r="155" spans="1:12">
      <c r="A155" s="164">
        <v>122</v>
      </c>
      <c r="B155" s="165">
        <v>368000</v>
      </c>
      <c r="C155" s="166">
        <v>371000</v>
      </c>
      <c r="D155" s="166">
        <v>14060</v>
      </c>
      <c r="E155" s="166">
        <v>10820</v>
      </c>
      <c r="F155" s="166">
        <v>7940</v>
      </c>
      <c r="G155" s="166">
        <v>6330</v>
      </c>
      <c r="H155" s="166">
        <v>4710</v>
      </c>
      <c r="I155" s="166">
        <v>3090</v>
      </c>
      <c r="J155" s="166">
        <v>1480</v>
      </c>
      <c r="K155" s="166">
        <v>0</v>
      </c>
      <c r="L155" s="167">
        <v>72300</v>
      </c>
    </row>
    <row r="156" spans="1:12">
      <c r="A156" s="164">
        <v>123</v>
      </c>
      <c r="B156" s="165">
        <v>371000</v>
      </c>
      <c r="C156" s="166">
        <v>374000</v>
      </c>
      <c r="D156" s="166">
        <v>14300</v>
      </c>
      <c r="E156" s="166">
        <v>11070</v>
      </c>
      <c r="F156" s="166">
        <v>8070</v>
      </c>
      <c r="G156" s="166">
        <v>6450</v>
      </c>
      <c r="H156" s="166">
        <v>4830</v>
      </c>
      <c r="I156" s="166">
        <v>3220</v>
      </c>
      <c r="J156" s="166">
        <v>1600</v>
      </c>
      <c r="K156" s="166">
        <v>0</v>
      </c>
      <c r="L156" s="167">
        <v>73100</v>
      </c>
    </row>
    <row r="157" spans="1:12">
      <c r="A157" s="164">
        <v>124</v>
      </c>
      <c r="B157" s="165">
        <v>374000</v>
      </c>
      <c r="C157" s="166">
        <v>377000</v>
      </c>
      <c r="D157" s="166">
        <v>14550</v>
      </c>
      <c r="E157" s="166">
        <v>11310</v>
      </c>
      <c r="F157" s="166">
        <v>8190</v>
      </c>
      <c r="G157" s="166">
        <v>6580</v>
      </c>
      <c r="H157" s="166">
        <v>4950</v>
      </c>
      <c r="I157" s="166">
        <v>3340</v>
      </c>
      <c r="J157" s="166">
        <v>1730</v>
      </c>
      <c r="K157" s="166">
        <v>100</v>
      </c>
      <c r="L157" s="167">
        <v>73900</v>
      </c>
    </row>
    <row r="158" spans="1:12">
      <c r="A158" s="164">
        <v>125</v>
      </c>
      <c r="B158" s="165">
        <v>377000</v>
      </c>
      <c r="C158" s="166">
        <v>380000</v>
      </c>
      <c r="D158" s="166">
        <v>14790</v>
      </c>
      <c r="E158" s="166">
        <v>11560</v>
      </c>
      <c r="F158" s="166">
        <v>8320</v>
      </c>
      <c r="G158" s="166">
        <v>6700</v>
      </c>
      <c r="H158" s="166">
        <v>5070</v>
      </c>
      <c r="I158" s="166">
        <v>3460</v>
      </c>
      <c r="J158" s="166">
        <v>1850</v>
      </c>
      <c r="K158" s="166">
        <v>220</v>
      </c>
      <c r="L158" s="167">
        <v>74700</v>
      </c>
    </row>
    <row r="159" spans="1:12">
      <c r="A159" s="164"/>
      <c r="B159" s="165"/>
      <c r="C159" s="166"/>
      <c r="D159" s="166"/>
      <c r="E159" s="166"/>
      <c r="F159" s="166"/>
      <c r="G159" s="166"/>
      <c r="H159" s="166"/>
      <c r="I159" s="166"/>
      <c r="J159" s="166"/>
      <c r="K159" s="166"/>
      <c r="L159" s="167"/>
    </row>
    <row r="160" spans="1:12">
      <c r="A160" s="164">
        <v>126</v>
      </c>
      <c r="B160" s="165">
        <v>380000</v>
      </c>
      <c r="C160" s="166">
        <v>383000</v>
      </c>
      <c r="D160" s="166">
        <v>15040</v>
      </c>
      <c r="E160" s="166">
        <v>11800</v>
      </c>
      <c r="F160" s="166">
        <v>8570</v>
      </c>
      <c r="G160" s="166">
        <v>6820</v>
      </c>
      <c r="H160" s="166">
        <v>5200</v>
      </c>
      <c r="I160" s="166">
        <v>3580</v>
      </c>
      <c r="J160" s="166">
        <v>1970</v>
      </c>
      <c r="K160" s="166">
        <v>350</v>
      </c>
      <c r="L160" s="167">
        <v>75700</v>
      </c>
    </row>
    <row r="161" spans="1:12">
      <c r="A161" s="164">
        <v>127</v>
      </c>
      <c r="B161" s="165">
        <v>383000</v>
      </c>
      <c r="C161" s="166">
        <v>386000</v>
      </c>
      <c r="D161" s="166">
        <v>15280</v>
      </c>
      <c r="E161" s="166">
        <v>12050</v>
      </c>
      <c r="F161" s="166">
        <v>8810</v>
      </c>
      <c r="G161" s="166">
        <v>6940</v>
      </c>
      <c r="H161" s="166">
        <v>5320</v>
      </c>
      <c r="I161" s="166">
        <v>3710</v>
      </c>
      <c r="J161" s="166">
        <v>2090</v>
      </c>
      <c r="K161" s="166">
        <v>470</v>
      </c>
      <c r="L161" s="167">
        <v>76500</v>
      </c>
    </row>
    <row r="162" spans="1:12">
      <c r="A162" s="164">
        <v>128</v>
      </c>
      <c r="B162" s="165">
        <v>386000</v>
      </c>
      <c r="C162" s="166">
        <v>389000</v>
      </c>
      <c r="D162" s="166">
        <v>15530</v>
      </c>
      <c r="E162" s="166">
        <v>12290</v>
      </c>
      <c r="F162" s="166">
        <v>9060</v>
      </c>
      <c r="G162" s="166">
        <v>7070</v>
      </c>
      <c r="H162" s="166">
        <v>5440</v>
      </c>
      <c r="I162" s="166">
        <v>3830</v>
      </c>
      <c r="J162" s="166">
        <v>2220</v>
      </c>
      <c r="K162" s="166">
        <v>590</v>
      </c>
      <c r="L162" s="167">
        <v>77300</v>
      </c>
    </row>
    <row r="163" spans="1:12">
      <c r="A163" s="164">
        <v>129</v>
      </c>
      <c r="B163" s="165">
        <v>389000</v>
      </c>
      <c r="C163" s="166">
        <v>392000</v>
      </c>
      <c r="D163" s="166">
        <v>15770</v>
      </c>
      <c r="E163" s="166">
        <v>12540</v>
      </c>
      <c r="F163" s="166">
        <v>9300</v>
      </c>
      <c r="G163" s="166">
        <v>7190</v>
      </c>
      <c r="H163" s="166">
        <v>5560</v>
      </c>
      <c r="I163" s="166">
        <v>3950</v>
      </c>
      <c r="J163" s="166">
        <v>2340</v>
      </c>
      <c r="K163" s="166">
        <v>710</v>
      </c>
      <c r="L163" s="167">
        <v>78200</v>
      </c>
    </row>
    <row r="164" spans="1:12">
      <c r="A164" s="164">
        <v>130</v>
      </c>
      <c r="B164" s="165">
        <v>392000</v>
      </c>
      <c r="C164" s="166">
        <v>395000</v>
      </c>
      <c r="D164" s="166">
        <v>16020</v>
      </c>
      <c r="E164" s="166">
        <v>12780</v>
      </c>
      <c r="F164" s="166">
        <v>9550</v>
      </c>
      <c r="G164" s="166">
        <v>7310</v>
      </c>
      <c r="H164" s="166">
        <v>5690</v>
      </c>
      <c r="I164" s="166">
        <v>4070</v>
      </c>
      <c r="J164" s="166">
        <v>2460</v>
      </c>
      <c r="K164" s="166">
        <v>840</v>
      </c>
      <c r="L164" s="167">
        <v>79700</v>
      </c>
    </row>
    <row r="165" spans="1:12">
      <c r="A165" s="164"/>
      <c r="B165" s="165"/>
      <c r="C165" s="166"/>
      <c r="D165" s="166"/>
      <c r="E165" s="166"/>
      <c r="F165" s="166"/>
      <c r="G165" s="166"/>
      <c r="H165" s="166"/>
      <c r="I165" s="166"/>
      <c r="J165" s="166"/>
      <c r="K165" s="166"/>
      <c r="L165" s="167"/>
    </row>
    <row r="166" spans="1:12">
      <c r="A166" s="164">
        <v>131</v>
      </c>
      <c r="B166" s="165">
        <v>395000</v>
      </c>
      <c r="C166" s="166">
        <v>398000</v>
      </c>
      <c r="D166" s="166">
        <v>16260</v>
      </c>
      <c r="E166" s="166">
        <v>13030</v>
      </c>
      <c r="F166" s="166">
        <v>9790</v>
      </c>
      <c r="G166" s="166">
        <v>7430</v>
      </c>
      <c r="H166" s="166">
        <v>5810</v>
      </c>
      <c r="I166" s="166">
        <v>4200</v>
      </c>
      <c r="J166" s="166">
        <v>2580</v>
      </c>
      <c r="K166" s="166">
        <v>960</v>
      </c>
      <c r="L166" s="167">
        <v>81400</v>
      </c>
    </row>
    <row r="167" spans="1:12">
      <c r="A167" s="164">
        <v>132</v>
      </c>
      <c r="B167" s="165">
        <v>398000</v>
      </c>
      <c r="C167" s="166">
        <v>401000</v>
      </c>
      <c r="D167" s="166">
        <v>16510</v>
      </c>
      <c r="E167" s="166">
        <v>13270</v>
      </c>
      <c r="F167" s="166">
        <v>10040</v>
      </c>
      <c r="G167" s="166">
        <v>7560</v>
      </c>
      <c r="H167" s="166">
        <v>5930</v>
      </c>
      <c r="I167" s="166">
        <v>4320</v>
      </c>
      <c r="J167" s="166">
        <v>2710</v>
      </c>
      <c r="K167" s="166">
        <v>1080</v>
      </c>
      <c r="L167" s="167">
        <v>82900</v>
      </c>
    </row>
    <row r="168" spans="1:12">
      <c r="A168" s="164">
        <v>133</v>
      </c>
      <c r="B168" s="165">
        <v>401000</v>
      </c>
      <c r="C168" s="166">
        <v>404000</v>
      </c>
      <c r="D168" s="166">
        <v>16750</v>
      </c>
      <c r="E168" s="166">
        <v>13520</v>
      </c>
      <c r="F168" s="166">
        <v>10280</v>
      </c>
      <c r="G168" s="166">
        <v>7680</v>
      </c>
      <c r="H168" s="166">
        <v>6050</v>
      </c>
      <c r="I168" s="166">
        <v>4440</v>
      </c>
      <c r="J168" s="166">
        <v>2830</v>
      </c>
      <c r="K168" s="166">
        <v>1200</v>
      </c>
      <c r="L168" s="167">
        <v>84500</v>
      </c>
    </row>
    <row r="169" spans="1:12">
      <c r="A169" s="164">
        <v>134</v>
      </c>
      <c r="B169" s="165">
        <v>404000</v>
      </c>
      <c r="C169" s="166">
        <v>407000</v>
      </c>
      <c r="D169" s="166">
        <v>17000</v>
      </c>
      <c r="E169" s="166">
        <v>13760</v>
      </c>
      <c r="F169" s="166">
        <v>10530</v>
      </c>
      <c r="G169" s="166">
        <v>7800</v>
      </c>
      <c r="H169" s="166">
        <v>6180</v>
      </c>
      <c r="I169" s="166">
        <v>4560</v>
      </c>
      <c r="J169" s="166">
        <v>2950</v>
      </c>
      <c r="K169" s="166">
        <v>1330</v>
      </c>
      <c r="L169" s="167">
        <v>86100</v>
      </c>
    </row>
    <row r="170" spans="1:12">
      <c r="A170" s="164">
        <v>135</v>
      </c>
      <c r="B170" s="165">
        <v>407000</v>
      </c>
      <c r="C170" s="166">
        <v>410000</v>
      </c>
      <c r="D170" s="166">
        <v>17240</v>
      </c>
      <c r="E170" s="166">
        <v>14010</v>
      </c>
      <c r="F170" s="166">
        <v>10770</v>
      </c>
      <c r="G170" s="166">
        <v>7920</v>
      </c>
      <c r="H170" s="166">
        <v>6300</v>
      </c>
      <c r="I170" s="166">
        <v>4690</v>
      </c>
      <c r="J170" s="166">
        <v>3070</v>
      </c>
      <c r="K170" s="166">
        <v>1450</v>
      </c>
      <c r="L170" s="167">
        <v>87700</v>
      </c>
    </row>
    <row r="171" spans="1:12">
      <c r="A171" s="164"/>
      <c r="B171" s="165"/>
      <c r="C171" s="166"/>
      <c r="D171" s="166"/>
      <c r="E171" s="166"/>
      <c r="F171" s="166"/>
      <c r="G171" s="166"/>
      <c r="H171" s="166"/>
      <c r="I171" s="166"/>
      <c r="J171" s="166"/>
      <c r="K171" s="166"/>
      <c r="L171" s="167"/>
    </row>
    <row r="172" spans="1:12">
      <c r="A172" s="164">
        <v>136</v>
      </c>
      <c r="B172" s="165">
        <v>410000</v>
      </c>
      <c r="C172" s="166">
        <v>413000</v>
      </c>
      <c r="D172" s="166">
        <v>17490</v>
      </c>
      <c r="E172" s="166">
        <v>14250</v>
      </c>
      <c r="F172" s="166">
        <v>11020</v>
      </c>
      <c r="G172" s="166">
        <v>8050</v>
      </c>
      <c r="H172" s="166">
        <v>6420</v>
      </c>
      <c r="I172" s="166">
        <v>4810</v>
      </c>
      <c r="J172" s="166">
        <v>3200</v>
      </c>
      <c r="K172" s="166">
        <v>1570</v>
      </c>
      <c r="L172" s="167">
        <v>89200</v>
      </c>
    </row>
    <row r="173" spans="1:12">
      <c r="A173" s="164">
        <v>137</v>
      </c>
      <c r="B173" s="165">
        <v>413000</v>
      </c>
      <c r="C173" s="166">
        <v>416000</v>
      </c>
      <c r="D173" s="166">
        <v>17730</v>
      </c>
      <c r="E173" s="166">
        <v>14500</v>
      </c>
      <c r="F173" s="166">
        <v>11260</v>
      </c>
      <c r="G173" s="166">
        <v>8170</v>
      </c>
      <c r="H173" s="166">
        <v>6540</v>
      </c>
      <c r="I173" s="166">
        <v>4930</v>
      </c>
      <c r="J173" s="166">
        <v>3320</v>
      </c>
      <c r="K173" s="166">
        <v>1690</v>
      </c>
      <c r="L173" s="167">
        <v>90800</v>
      </c>
    </row>
    <row r="174" spans="1:12">
      <c r="A174" s="164">
        <v>138</v>
      </c>
      <c r="B174" s="165">
        <v>416000</v>
      </c>
      <c r="C174" s="166">
        <v>419000</v>
      </c>
      <c r="D174" s="166">
        <v>17980</v>
      </c>
      <c r="E174" s="166">
        <v>14740</v>
      </c>
      <c r="F174" s="166">
        <v>11510</v>
      </c>
      <c r="G174" s="166">
        <v>8290</v>
      </c>
      <c r="H174" s="166">
        <v>6670</v>
      </c>
      <c r="I174" s="166">
        <v>5050</v>
      </c>
      <c r="J174" s="166">
        <v>3440</v>
      </c>
      <c r="K174" s="166">
        <v>1820</v>
      </c>
      <c r="L174" s="167">
        <v>92400</v>
      </c>
    </row>
    <row r="175" spans="1:12">
      <c r="A175" s="164">
        <v>139</v>
      </c>
      <c r="B175" s="165">
        <v>419000</v>
      </c>
      <c r="C175" s="166">
        <v>422000</v>
      </c>
      <c r="D175" s="166">
        <v>18220</v>
      </c>
      <c r="E175" s="166">
        <v>14990</v>
      </c>
      <c r="F175" s="166">
        <v>11750</v>
      </c>
      <c r="G175" s="166">
        <v>8530</v>
      </c>
      <c r="H175" s="166">
        <v>6790</v>
      </c>
      <c r="I175" s="166">
        <v>5180</v>
      </c>
      <c r="J175" s="166">
        <v>3560</v>
      </c>
      <c r="K175" s="166">
        <v>1940</v>
      </c>
      <c r="L175" s="167">
        <v>93900</v>
      </c>
    </row>
    <row r="176" spans="1:12">
      <c r="A176" s="164">
        <v>140</v>
      </c>
      <c r="B176" s="165">
        <v>422000</v>
      </c>
      <c r="C176" s="166">
        <v>425000</v>
      </c>
      <c r="D176" s="166">
        <v>18470</v>
      </c>
      <c r="E176" s="166">
        <v>15230</v>
      </c>
      <c r="F176" s="166">
        <v>12000</v>
      </c>
      <c r="G176" s="166">
        <v>8770</v>
      </c>
      <c r="H176" s="166">
        <v>6910</v>
      </c>
      <c r="I176" s="166">
        <v>5300</v>
      </c>
      <c r="J176" s="166">
        <v>3690</v>
      </c>
      <c r="K176" s="166">
        <v>2060</v>
      </c>
      <c r="L176" s="167">
        <v>95600</v>
      </c>
    </row>
    <row r="177" spans="1:12">
      <c r="A177" s="164"/>
      <c r="B177" s="165"/>
      <c r="C177" s="166"/>
      <c r="D177" s="166"/>
      <c r="E177" s="166"/>
      <c r="F177" s="166"/>
      <c r="G177" s="166"/>
      <c r="H177" s="166"/>
      <c r="I177" s="166"/>
      <c r="J177" s="166"/>
      <c r="K177" s="166"/>
      <c r="L177" s="167"/>
    </row>
    <row r="178" spans="1:12">
      <c r="A178" s="164">
        <v>141</v>
      </c>
      <c r="B178" s="165">
        <v>425000</v>
      </c>
      <c r="C178" s="166">
        <v>428000</v>
      </c>
      <c r="D178" s="166">
        <v>18710</v>
      </c>
      <c r="E178" s="166">
        <v>15480</v>
      </c>
      <c r="F178" s="166">
        <v>12240</v>
      </c>
      <c r="G178" s="166">
        <v>9020</v>
      </c>
      <c r="H178" s="166">
        <v>7030</v>
      </c>
      <c r="I178" s="166">
        <v>5420</v>
      </c>
      <c r="J178" s="166">
        <v>3810</v>
      </c>
      <c r="K178" s="166">
        <v>2180</v>
      </c>
      <c r="L178" s="167">
        <v>97100</v>
      </c>
    </row>
    <row r="179" spans="1:12">
      <c r="A179" s="164">
        <v>142</v>
      </c>
      <c r="B179" s="165">
        <v>428000</v>
      </c>
      <c r="C179" s="166">
        <v>431000</v>
      </c>
      <c r="D179" s="166">
        <v>18960</v>
      </c>
      <c r="E179" s="166">
        <v>15720</v>
      </c>
      <c r="F179" s="166">
        <v>12490</v>
      </c>
      <c r="G179" s="166">
        <v>9260</v>
      </c>
      <c r="H179" s="166">
        <v>7160</v>
      </c>
      <c r="I179" s="166">
        <v>5540</v>
      </c>
      <c r="J179" s="166">
        <v>3930</v>
      </c>
      <c r="K179" s="166">
        <v>2310</v>
      </c>
      <c r="L179" s="167">
        <v>98600</v>
      </c>
    </row>
    <row r="180" spans="1:12">
      <c r="A180" s="164">
        <v>143</v>
      </c>
      <c r="B180" s="165">
        <v>431000</v>
      </c>
      <c r="C180" s="166">
        <v>434000</v>
      </c>
      <c r="D180" s="166">
        <v>19210</v>
      </c>
      <c r="E180" s="166">
        <v>15970</v>
      </c>
      <c r="F180" s="166">
        <v>12730</v>
      </c>
      <c r="G180" s="166">
        <v>9510</v>
      </c>
      <c r="H180" s="166">
        <v>7280</v>
      </c>
      <c r="I180" s="166">
        <v>5670</v>
      </c>
      <c r="J180" s="166">
        <v>4050</v>
      </c>
      <c r="K180" s="166">
        <v>2430</v>
      </c>
      <c r="L180" s="167">
        <v>100300</v>
      </c>
    </row>
    <row r="181" spans="1:12">
      <c r="A181" s="164">
        <v>144</v>
      </c>
      <c r="B181" s="165">
        <v>434000</v>
      </c>
      <c r="C181" s="166">
        <v>437000</v>
      </c>
      <c r="D181" s="166">
        <v>19450</v>
      </c>
      <c r="E181" s="166">
        <v>16210</v>
      </c>
      <c r="F181" s="166">
        <v>12980</v>
      </c>
      <c r="G181" s="166">
        <v>9750</v>
      </c>
      <c r="H181" s="166">
        <v>7400</v>
      </c>
      <c r="I181" s="166">
        <v>5790</v>
      </c>
      <c r="J181" s="166">
        <v>4180</v>
      </c>
      <c r="K181" s="166">
        <v>2550</v>
      </c>
      <c r="L181" s="167">
        <v>101800</v>
      </c>
    </row>
    <row r="182" spans="1:12">
      <c r="A182" s="164">
        <v>145</v>
      </c>
      <c r="B182" s="165">
        <v>437000</v>
      </c>
      <c r="C182" s="166">
        <v>440000</v>
      </c>
      <c r="D182" s="166">
        <v>19700</v>
      </c>
      <c r="E182" s="166">
        <v>16460</v>
      </c>
      <c r="F182" s="166">
        <v>13220</v>
      </c>
      <c r="G182" s="166">
        <v>10000</v>
      </c>
      <c r="H182" s="166">
        <v>7520</v>
      </c>
      <c r="I182" s="166">
        <v>5910</v>
      </c>
      <c r="J182" s="166">
        <v>4300</v>
      </c>
      <c r="K182" s="166">
        <v>2680</v>
      </c>
      <c r="L182" s="167">
        <v>103400</v>
      </c>
    </row>
    <row r="183" spans="1:12" ht="14.25" thickBot="1">
      <c r="A183" s="164"/>
      <c r="B183" s="168"/>
      <c r="C183" s="169"/>
      <c r="D183" s="169"/>
      <c r="E183" s="169"/>
      <c r="F183" s="169"/>
      <c r="G183" s="169"/>
      <c r="H183" s="169"/>
      <c r="I183" s="169"/>
      <c r="J183" s="169"/>
      <c r="K183" s="169"/>
      <c r="L183" s="170"/>
    </row>
    <row r="184" spans="1:12">
      <c r="A184" s="164">
        <v>146</v>
      </c>
      <c r="B184" s="165">
        <v>440000</v>
      </c>
      <c r="C184" s="166">
        <v>443000</v>
      </c>
      <c r="D184" s="166">
        <v>20090</v>
      </c>
      <c r="E184" s="166">
        <v>16700</v>
      </c>
      <c r="F184" s="166">
        <v>13470</v>
      </c>
      <c r="G184" s="166">
        <v>10240</v>
      </c>
      <c r="H184" s="166">
        <v>7650</v>
      </c>
      <c r="I184" s="166">
        <v>6030</v>
      </c>
      <c r="J184" s="166">
        <v>4420</v>
      </c>
      <c r="K184" s="166">
        <v>2800</v>
      </c>
      <c r="L184" s="167">
        <v>105000</v>
      </c>
    </row>
    <row r="185" spans="1:12">
      <c r="A185" s="164">
        <v>147</v>
      </c>
      <c r="B185" s="165">
        <v>443000</v>
      </c>
      <c r="C185" s="166">
        <v>446000</v>
      </c>
      <c r="D185" s="166">
        <v>20580</v>
      </c>
      <c r="E185" s="166">
        <v>16950</v>
      </c>
      <c r="F185" s="166">
        <v>13710</v>
      </c>
      <c r="G185" s="166">
        <v>10490</v>
      </c>
      <c r="H185" s="166">
        <v>7770</v>
      </c>
      <c r="I185" s="166">
        <v>6160</v>
      </c>
      <c r="J185" s="166">
        <v>4540</v>
      </c>
      <c r="K185" s="166">
        <v>2920</v>
      </c>
      <c r="L185" s="167">
        <v>106600</v>
      </c>
    </row>
    <row r="186" spans="1:12">
      <c r="A186" s="164">
        <v>148</v>
      </c>
      <c r="B186" s="165">
        <v>446000</v>
      </c>
      <c r="C186" s="166">
        <v>449000</v>
      </c>
      <c r="D186" s="166">
        <v>21070</v>
      </c>
      <c r="E186" s="166">
        <v>17190</v>
      </c>
      <c r="F186" s="166">
        <v>13960</v>
      </c>
      <c r="G186" s="166">
        <v>10730</v>
      </c>
      <c r="H186" s="166">
        <v>7890</v>
      </c>
      <c r="I186" s="166">
        <v>6280</v>
      </c>
      <c r="J186" s="166">
        <v>4670</v>
      </c>
      <c r="K186" s="166">
        <v>3040</v>
      </c>
      <c r="L186" s="167">
        <v>108100</v>
      </c>
    </row>
    <row r="187" spans="1:12">
      <c r="A187" s="164">
        <v>149</v>
      </c>
      <c r="B187" s="165">
        <v>449000</v>
      </c>
      <c r="C187" s="166">
        <v>452000</v>
      </c>
      <c r="D187" s="166">
        <v>21560</v>
      </c>
      <c r="E187" s="166">
        <v>17440</v>
      </c>
      <c r="F187" s="166">
        <v>14200</v>
      </c>
      <c r="G187" s="166">
        <v>10980</v>
      </c>
      <c r="H187" s="166">
        <v>8010</v>
      </c>
      <c r="I187" s="166">
        <v>6400</v>
      </c>
      <c r="J187" s="166">
        <v>4790</v>
      </c>
      <c r="K187" s="166">
        <v>3170</v>
      </c>
      <c r="L187" s="167">
        <v>109700</v>
      </c>
    </row>
    <row r="188" spans="1:12">
      <c r="A188" s="164">
        <v>150</v>
      </c>
      <c r="B188" s="165">
        <v>452000</v>
      </c>
      <c r="C188" s="166">
        <v>455000</v>
      </c>
      <c r="D188" s="166">
        <v>22050</v>
      </c>
      <c r="E188" s="166">
        <v>17680</v>
      </c>
      <c r="F188" s="166">
        <v>14450</v>
      </c>
      <c r="G188" s="166">
        <v>11220</v>
      </c>
      <c r="H188" s="166">
        <v>8140</v>
      </c>
      <c r="I188" s="166">
        <v>6520</v>
      </c>
      <c r="J188" s="166">
        <v>4910</v>
      </c>
      <c r="K188" s="166">
        <v>3290</v>
      </c>
      <c r="L188" s="167">
        <v>111300</v>
      </c>
    </row>
    <row r="189" spans="1:12">
      <c r="A189" s="164"/>
      <c r="B189" s="165"/>
      <c r="C189" s="166"/>
      <c r="D189" s="166"/>
      <c r="E189" s="166"/>
      <c r="F189" s="166"/>
      <c r="G189" s="166"/>
      <c r="H189" s="166"/>
      <c r="I189" s="166"/>
      <c r="J189" s="166"/>
      <c r="K189" s="166"/>
      <c r="L189" s="167"/>
    </row>
    <row r="190" spans="1:12">
      <c r="A190" s="164">
        <v>151</v>
      </c>
      <c r="B190" s="165">
        <v>455000</v>
      </c>
      <c r="C190" s="166">
        <v>458000</v>
      </c>
      <c r="D190" s="166">
        <v>22540</v>
      </c>
      <c r="E190" s="166">
        <v>17930</v>
      </c>
      <c r="F190" s="166">
        <v>14690</v>
      </c>
      <c r="G190" s="166">
        <v>11470</v>
      </c>
      <c r="H190" s="166">
        <v>8260</v>
      </c>
      <c r="I190" s="166">
        <v>6650</v>
      </c>
      <c r="J190" s="166">
        <v>5030</v>
      </c>
      <c r="K190" s="166">
        <v>3410</v>
      </c>
      <c r="L190" s="167">
        <v>112800</v>
      </c>
    </row>
    <row r="191" spans="1:12">
      <c r="A191" s="164">
        <v>152</v>
      </c>
      <c r="B191" s="165">
        <v>458000</v>
      </c>
      <c r="C191" s="166">
        <v>461000</v>
      </c>
      <c r="D191" s="166">
        <v>23030</v>
      </c>
      <c r="E191" s="166">
        <v>18170</v>
      </c>
      <c r="F191" s="166">
        <v>14940</v>
      </c>
      <c r="G191" s="166">
        <v>11710</v>
      </c>
      <c r="H191" s="166">
        <v>8470</v>
      </c>
      <c r="I191" s="166">
        <v>6770</v>
      </c>
      <c r="J191" s="166">
        <v>5160</v>
      </c>
      <c r="K191" s="166">
        <v>3530</v>
      </c>
      <c r="L191" s="167">
        <v>114500</v>
      </c>
    </row>
    <row r="192" spans="1:12">
      <c r="A192" s="164">
        <v>153</v>
      </c>
      <c r="B192" s="165">
        <v>461000</v>
      </c>
      <c r="C192" s="166">
        <v>464000</v>
      </c>
      <c r="D192" s="166">
        <v>23520</v>
      </c>
      <c r="E192" s="166">
        <v>18420</v>
      </c>
      <c r="F192" s="166">
        <v>15180</v>
      </c>
      <c r="G192" s="166">
        <v>11960</v>
      </c>
      <c r="H192" s="166">
        <v>8720</v>
      </c>
      <c r="I192" s="166">
        <v>6890</v>
      </c>
      <c r="J192" s="166">
        <v>5280</v>
      </c>
      <c r="K192" s="166">
        <v>3660</v>
      </c>
      <c r="L192" s="167">
        <v>116000</v>
      </c>
    </row>
    <row r="193" spans="1:12">
      <c r="A193" s="164">
        <v>154</v>
      </c>
      <c r="B193" s="165">
        <v>464000</v>
      </c>
      <c r="C193" s="166">
        <v>467000</v>
      </c>
      <c r="D193" s="166">
        <v>24010</v>
      </c>
      <c r="E193" s="166">
        <v>18660</v>
      </c>
      <c r="F193" s="166">
        <v>15430</v>
      </c>
      <c r="G193" s="166">
        <v>12200</v>
      </c>
      <c r="H193" s="166">
        <v>8960</v>
      </c>
      <c r="I193" s="166">
        <v>7010</v>
      </c>
      <c r="J193" s="166">
        <v>5400</v>
      </c>
      <c r="K193" s="166">
        <v>3780</v>
      </c>
      <c r="L193" s="167">
        <v>117500</v>
      </c>
    </row>
    <row r="194" spans="1:12">
      <c r="A194" s="164">
        <v>155</v>
      </c>
      <c r="B194" s="165">
        <v>467000</v>
      </c>
      <c r="C194" s="166">
        <v>470000</v>
      </c>
      <c r="D194" s="166">
        <v>24500</v>
      </c>
      <c r="E194" s="166">
        <v>18910</v>
      </c>
      <c r="F194" s="166">
        <v>15670</v>
      </c>
      <c r="G194" s="166">
        <v>12450</v>
      </c>
      <c r="H194" s="166">
        <v>9210</v>
      </c>
      <c r="I194" s="166">
        <v>7140</v>
      </c>
      <c r="J194" s="166">
        <v>5520</v>
      </c>
      <c r="K194" s="166">
        <v>3900</v>
      </c>
      <c r="L194" s="167">
        <v>119200</v>
      </c>
    </row>
    <row r="195" spans="1:12">
      <c r="A195" s="164"/>
      <c r="B195" s="165"/>
      <c r="C195" s="166"/>
      <c r="D195" s="166"/>
      <c r="E195" s="166"/>
      <c r="F195" s="166"/>
      <c r="G195" s="166"/>
      <c r="H195" s="166"/>
      <c r="I195" s="166"/>
      <c r="J195" s="166"/>
      <c r="K195" s="166"/>
      <c r="L195" s="167"/>
    </row>
    <row r="196" spans="1:12">
      <c r="A196" s="164">
        <v>156</v>
      </c>
      <c r="B196" s="165">
        <v>470000</v>
      </c>
      <c r="C196" s="166">
        <v>473000</v>
      </c>
      <c r="D196" s="166">
        <v>24990</v>
      </c>
      <c r="E196" s="166">
        <v>19150</v>
      </c>
      <c r="F196" s="166">
        <v>15920</v>
      </c>
      <c r="G196" s="166">
        <v>12690</v>
      </c>
      <c r="H196" s="166">
        <v>9450</v>
      </c>
      <c r="I196" s="166">
        <v>7260</v>
      </c>
      <c r="J196" s="166">
        <v>5650</v>
      </c>
      <c r="K196" s="166">
        <v>4020</v>
      </c>
      <c r="L196" s="167">
        <v>120700</v>
      </c>
    </row>
    <row r="197" spans="1:12">
      <c r="A197" s="164">
        <v>157</v>
      </c>
      <c r="B197" s="165">
        <v>473000</v>
      </c>
      <c r="C197" s="166">
        <v>476000</v>
      </c>
      <c r="D197" s="166">
        <v>25480</v>
      </c>
      <c r="E197" s="166">
        <v>19400</v>
      </c>
      <c r="F197" s="166">
        <v>16160</v>
      </c>
      <c r="G197" s="166">
        <v>12940</v>
      </c>
      <c r="H197" s="166">
        <v>9700</v>
      </c>
      <c r="I197" s="166">
        <v>7380</v>
      </c>
      <c r="J197" s="166">
        <v>5770</v>
      </c>
      <c r="K197" s="166">
        <v>4150</v>
      </c>
      <c r="L197" s="167">
        <v>122300</v>
      </c>
    </row>
    <row r="198" spans="1:12">
      <c r="A198" s="164">
        <v>158</v>
      </c>
      <c r="B198" s="165">
        <v>476000</v>
      </c>
      <c r="C198" s="166">
        <v>479000</v>
      </c>
      <c r="D198" s="166">
        <v>25970</v>
      </c>
      <c r="E198" s="166">
        <v>19640</v>
      </c>
      <c r="F198" s="166">
        <v>16410</v>
      </c>
      <c r="G198" s="166">
        <v>13180</v>
      </c>
      <c r="H198" s="166">
        <v>9940</v>
      </c>
      <c r="I198" s="166">
        <v>7500</v>
      </c>
      <c r="J198" s="166">
        <v>5890</v>
      </c>
      <c r="K198" s="166">
        <v>4270</v>
      </c>
      <c r="L198" s="167">
        <v>123800</v>
      </c>
    </row>
    <row r="199" spans="1:12">
      <c r="A199" s="164">
        <v>159</v>
      </c>
      <c r="B199" s="165">
        <v>479000</v>
      </c>
      <c r="C199" s="166">
        <v>482000</v>
      </c>
      <c r="D199" s="166">
        <v>26460</v>
      </c>
      <c r="E199" s="166">
        <v>20000</v>
      </c>
      <c r="F199" s="166">
        <v>16650</v>
      </c>
      <c r="G199" s="166">
        <v>13430</v>
      </c>
      <c r="H199" s="166">
        <v>10190</v>
      </c>
      <c r="I199" s="166">
        <v>7630</v>
      </c>
      <c r="J199" s="166">
        <v>6010</v>
      </c>
      <c r="K199" s="166">
        <v>4390</v>
      </c>
      <c r="L199" s="167">
        <v>125400</v>
      </c>
    </row>
    <row r="200" spans="1:12">
      <c r="A200" s="164">
        <v>160</v>
      </c>
      <c r="B200" s="165">
        <v>482000</v>
      </c>
      <c r="C200" s="166">
        <v>485000</v>
      </c>
      <c r="D200" s="166">
        <v>26950</v>
      </c>
      <c r="E200" s="166">
        <v>20490</v>
      </c>
      <c r="F200" s="166">
        <v>16900</v>
      </c>
      <c r="G200" s="166">
        <v>13670</v>
      </c>
      <c r="H200" s="166">
        <v>10430</v>
      </c>
      <c r="I200" s="166">
        <v>7750</v>
      </c>
      <c r="J200" s="166">
        <v>6140</v>
      </c>
      <c r="K200" s="166">
        <v>4510</v>
      </c>
      <c r="L200" s="167">
        <v>127000</v>
      </c>
    </row>
    <row r="201" spans="1:12">
      <c r="A201" s="164"/>
      <c r="B201" s="165"/>
      <c r="C201" s="166"/>
      <c r="D201" s="166"/>
      <c r="E201" s="166"/>
      <c r="F201" s="166"/>
      <c r="G201" s="166"/>
      <c r="H201" s="166"/>
      <c r="I201" s="166"/>
      <c r="J201" s="166"/>
      <c r="K201" s="166"/>
      <c r="L201" s="167"/>
    </row>
    <row r="202" spans="1:12">
      <c r="A202" s="164">
        <v>161</v>
      </c>
      <c r="B202" s="165">
        <v>485000</v>
      </c>
      <c r="C202" s="166">
        <v>488000</v>
      </c>
      <c r="D202" s="166">
        <v>27440</v>
      </c>
      <c r="E202" s="166">
        <v>20980</v>
      </c>
      <c r="F202" s="166">
        <v>17140</v>
      </c>
      <c r="G202" s="166">
        <v>13920</v>
      </c>
      <c r="H202" s="166">
        <v>10680</v>
      </c>
      <c r="I202" s="166">
        <v>7870</v>
      </c>
      <c r="J202" s="166">
        <v>6260</v>
      </c>
      <c r="K202" s="166">
        <v>4640</v>
      </c>
      <c r="L202" s="167">
        <v>128500</v>
      </c>
    </row>
    <row r="203" spans="1:12">
      <c r="A203" s="164">
        <v>162</v>
      </c>
      <c r="B203" s="165">
        <v>488000</v>
      </c>
      <c r="C203" s="166">
        <v>491000</v>
      </c>
      <c r="D203" s="166">
        <v>27930</v>
      </c>
      <c r="E203" s="166">
        <v>21470</v>
      </c>
      <c r="F203" s="166">
        <v>17390</v>
      </c>
      <c r="G203" s="166">
        <v>14160</v>
      </c>
      <c r="H203" s="166">
        <v>10920</v>
      </c>
      <c r="I203" s="166">
        <v>7990</v>
      </c>
      <c r="J203" s="166">
        <v>6380</v>
      </c>
      <c r="K203" s="166">
        <v>4760</v>
      </c>
      <c r="L203" s="167">
        <v>130200</v>
      </c>
    </row>
    <row r="204" spans="1:12">
      <c r="A204" s="164">
        <v>163</v>
      </c>
      <c r="B204" s="165">
        <v>491000</v>
      </c>
      <c r="C204" s="166">
        <v>494000</v>
      </c>
      <c r="D204" s="166">
        <v>28420</v>
      </c>
      <c r="E204" s="166">
        <v>21960</v>
      </c>
      <c r="F204" s="166">
        <v>17630</v>
      </c>
      <c r="G204" s="166">
        <v>14410</v>
      </c>
      <c r="H204" s="166">
        <v>11170</v>
      </c>
      <c r="I204" s="166">
        <v>8120</v>
      </c>
      <c r="J204" s="166">
        <v>6500</v>
      </c>
      <c r="K204" s="166">
        <v>4880</v>
      </c>
      <c r="L204" s="167">
        <v>131700</v>
      </c>
    </row>
    <row r="205" spans="1:12">
      <c r="A205" s="164">
        <v>164</v>
      </c>
      <c r="B205" s="165">
        <v>494000</v>
      </c>
      <c r="C205" s="166">
        <v>497000</v>
      </c>
      <c r="D205" s="166">
        <v>28910</v>
      </c>
      <c r="E205" s="166">
        <v>22450</v>
      </c>
      <c r="F205" s="166">
        <v>17880</v>
      </c>
      <c r="G205" s="166">
        <v>14650</v>
      </c>
      <c r="H205" s="166">
        <v>11410</v>
      </c>
      <c r="I205" s="166">
        <v>8240</v>
      </c>
      <c r="J205" s="166">
        <v>6630</v>
      </c>
      <c r="K205" s="166">
        <v>5000</v>
      </c>
      <c r="L205" s="167">
        <v>133300</v>
      </c>
    </row>
    <row r="206" spans="1:12">
      <c r="A206" s="164">
        <v>165</v>
      </c>
      <c r="B206" s="165">
        <v>497000</v>
      </c>
      <c r="C206" s="166">
        <v>500000</v>
      </c>
      <c r="D206" s="166">
        <v>29400</v>
      </c>
      <c r="E206" s="166">
        <v>22940</v>
      </c>
      <c r="F206" s="166">
        <v>18120</v>
      </c>
      <c r="G206" s="166">
        <v>14900</v>
      </c>
      <c r="H206" s="166">
        <v>11660</v>
      </c>
      <c r="I206" s="166">
        <v>8420</v>
      </c>
      <c r="J206" s="166">
        <v>6750</v>
      </c>
      <c r="K206" s="166">
        <v>5130</v>
      </c>
      <c r="L206" s="167">
        <v>134900</v>
      </c>
    </row>
    <row r="207" spans="1:12">
      <c r="A207" s="164"/>
      <c r="B207" s="165"/>
      <c r="C207" s="166"/>
      <c r="D207" s="166"/>
      <c r="E207" s="166"/>
      <c r="F207" s="166"/>
      <c r="G207" s="166"/>
      <c r="H207" s="166"/>
      <c r="I207" s="166"/>
      <c r="J207" s="166"/>
      <c r="K207" s="166"/>
      <c r="L207" s="167"/>
    </row>
    <row r="208" spans="1:12">
      <c r="A208" s="164">
        <v>166</v>
      </c>
      <c r="B208" s="165">
        <v>500000</v>
      </c>
      <c r="C208" s="166">
        <v>503000</v>
      </c>
      <c r="D208" s="166">
        <v>29890</v>
      </c>
      <c r="E208" s="166">
        <v>23430</v>
      </c>
      <c r="F208" s="166">
        <v>18370</v>
      </c>
      <c r="G208" s="166">
        <v>15140</v>
      </c>
      <c r="H208" s="166">
        <v>11900</v>
      </c>
      <c r="I208" s="166">
        <v>8670</v>
      </c>
      <c r="J208" s="166">
        <v>6870</v>
      </c>
      <c r="K208" s="166">
        <v>5250</v>
      </c>
      <c r="L208" s="167">
        <v>136400</v>
      </c>
    </row>
    <row r="209" spans="1:12">
      <c r="A209" s="164">
        <v>167</v>
      </c>
      <c r="B209" s="165">
        <v>503000</v>
      </c>
      <c r="C209" s="166">
        <v>506000</v>
      </c>
      <c r="D209" s="166">
        <v>30380</v>
      </c>
      <c r="E209" s="166">
        <v>23920</v>
      </c>
      <c r="F209" s="166">
        <v>18610</v>
      </c>
      <c r="G209" s="166">
        <v>15390</v>
      </c>
      <c r="H209" s="166">
        <v>12150</v>
      </c>
      <c r="I209" s="166">
        <v>8910</v>
      </c>
      <c r="J209" s="166">
        <v>6990</v>
      </c>
      <c r="K209" s="166">
        <v>5370</v>
      </c>
      <c r="L209" s="167">
        <v>138100</v>
      </c>
    </row>
    <row r="210" spans="1:12">
      <c r="A210" s="164">
        <v>168</v>
      </c>
      <c r="B210" s="165">
        <v>506000</v>
      </c>
      <c r="C210" s="166">
        <v>509000</v>
      </c>
      <c r="D210" s="166">
        <v>30880</v>
      </c>
      <c r="E210" s="166">
        <v>24410</v>
      </c>
      <c r="F210" s="166">
        <v>18860</v>
      </c>
      <c r="G210" s="166">
        <v>15630</v>
      </c>
      <c r="H210" s="166">
        <v>12390</v>
      </c>
      <c r="I210" s="166">
        <v>9160</v>
      </c>
      <c r="J210" s="166">
        <v>7120</v>
      </c>
      <c r="K210" s="166">
        <v>5490</v>
      </c>
      <c r="L210" s="167">
        <v>139900</v>
      </c>
    </row>
    <row r="211" spans="1:12">
      <c r="A211" s="164">
        <v>169</v>
      </c>
      <c r="B211" s="165">
        <v>509000</v>
      </c>
      <c r="C211" s="166">
        <v>512000</v>
      </c>
      <c r="D211" s="166">
        <v>31370</v>
      </c>
      <c r="E211" s="166">
        <v>24900</v>
      </c>
      <c r="F211" s="166">
        <v>19100</v>
      </c>
      <c r="G211" s="166">
        <v>15880</v>
      </c>
      <c r="H211" s="166">
        <v>12640</v>
      </c>
      <c r="I211" s="166">
        <v>9400</v>
      </c>
      <c r="J211" s="166">
        <v>7240</v>
      </c>
      <c r="K211" s="166">
        <v>5620</v>
      </c>
      <c r="L211" s="167">
        <v>141500</v>
      </c>
    </row>
    <row r="212" spans="1:12">
      <c r="A212" s="164">
        <v>170</v>
      </c>
      <c r="B212" s="165">
        <v>512000</v>
      </c>
      <c r="C212" s="166">
        <v>515000</v>
      </c>
      <c r="D212" s="166">
        <v>31860</v>
      </c>
      <c r="E212" s="166">
        <v>25390</v>
      </c>
      <c r="F212" s="166">
        <v>19350</v>
      </c>
      <c r="G212" s="166">
        <v>16120</v>
      </c>
      <c r="H212" s="166">
        <v>12890</v>
      </c>
      <c r="I212" s="166">
        <v>9650</v>
      </c>
      <c r="J212" s="166">
        <v>7360</v>
      </c>
      <c r="K212" s="166">
        <v>5740</v>
      </c>
      <c r="L212" s="167">
        <v>143200</v>
      </c>
    </row>
    <row r="213" spans="1:12">
      <c r="A213" s="164"/>
      <c r="B213" s="165"/>
      <c r="C213" s="166"/>
      <c r="D213" s="166"/>
      <c r="E213" s="166"/>
      <c r="F213" s="166"/>
      <c r="G213" s="166"/>
      <c r="H213" s="166"/>
      <c r="I213" s="166"/>
      <c r="J213" s="166"/>
      <c r="K213" s="166"/>
      <c r="L213" s="167"/>
    </row>
    <row r="214" spans="1:12">
      <c r="A214" s="164">
        <v>171</v>
      </c>
      <c r="B214" s="165">
        <v>515000</v>
      </c>
      <c r="C214" s="166">
        <v>518000</v>
      </c>
      <c r="D214" s="166">
        <v>32350</v>
      </c>
      <c r="E214" s="166">
        <v>25880</v>
      </c>
      <c r="F214" s="166">
        <v>19590</v>
      </c>
      <c r="G214" s="166">
        <v>16370</v>
      </c>
      <c r="H214" s="166">
        <v>13130</v>
      </c>
      <c r="I214" s="166">
        <v>9890</v>
      </c>
      <c r="J214" s="166">
        <v>7480</v>
      </c>
      <c r="K214" s="166">
        <v>5860</v>
      </c>
      <c r="L214" s="167">
        <v>145000</v>
      </c>
    </row>
    <row r="215" spans="1:12">
      <c r="A215" s="164">
        <v>172</v>
      </c>
      <c r="B215" s="165">
        <v>518000</v>
      </c>
      <c r="C215" s="166">
        <v>521000</v>
      </c>
      <c r="D215" s="166">
        <v>32840</v>
      </c>
      <c r="E215" s="166">
        <v>26370</v>
      </c>
      <c r="F215" s="166">
        <v>19900</v>
      </c>
      <c r="G215" s="166">
        <v>16610</v>
      </c>
      <c r="H215" s="166">
        <v>13380</v>
      </c>
      <c r="I215" s="166">
        <v>10140</v>
      </c>
      <c r="J215" s="166">
        <v>7610</v>
      </c>
      <c r="K215" s="166">
        <v>5980</v>
      </c>
      <c r="L215" s="167">
        <v>146600</v>
      </c>
    </row>
    <row r="216" spans="1:12">
      <c r="A216" s="164">
        <v>173</v>
      </c>
      <c r="B216" s="165">
        <v>521000</v>
      </c>
      <c r="C216" s="166">
        <v>524000</v>
      </c>
      <c r="D216" s="166">
        <v>33330</v>
      </c>
      <c r="E216" s="166">
        <v>26860</v>
      </c>
      <c r="F216" s="166">
        <v>20390</v>
      </c>
      <c r="G216" s="166">
        <v>16860</v>
      </c>
      <c r="H216" s="166">
        <v>13620</v>
      </c>
      <c r="I216" s="166">
        <v>10380</v>
      </c>
      <c r="J216" s="166">
        <v>7730</v>
      </c>
      <c r="K216" s="166">
        <v>6110</v>
      </c>
      <c r="L216" s="167">
        <v>148400</v>
      </c>
    </row>
    <row r="217" spans="1:12">
      <c r="A217" s="164">
        <v>174</v>
      </c>
      <c r="B217" s="165">
        <v>524000</v>
      </c>
      <c r="C217" s="166">
        <v>527000</v>
      </c>
      <c r="D217" s="166">
        <v>33820</v>
      </c>
      <c r="E217" s="166">
        <v>27350</v>
      </c>
      <c r="F217" s="166">
        <v>20880</v>
      </c>
      <c r="G217" s="166">
        <v>17100</v>
      </c>
      <c r="H217" s="166">
        <v>13870</v>
      </c>
      <c r="I217" s="166">
        <v>10630</v>
      </c>
      <c r="J217" s="166">
        <v>7850</v>
      </c>
      <c r="K217" s="166">
        <v>6230</v>
      </c>
      <c r="L217" s="167">
        <v>150100</v>
      </c>
    </row>
    <row r="218" spans="1:12">
      <c r="A218" s="164">
        <v>175</v>
      </c>
      <c r="B218" s="165">
        <v>527000</v>
      </c>
      <c r="C218" s="166">
        <v>530000</v>
      </c>
      <c r="D218" s="166">
        <v>34310</v>
      </c>
      <c r="E218" s="166">
        <v>27840</v>
      </c>
      <c r="F218" s="166">
        <v>21370</v>
      </c>
      <c r="G218" s="166">
        <v>17350</v>
      </c>
      <c r="H218" s="166">
        <v>14110</v>
      </c>
      <c r="I218" s="166">
        <v>10870</v>
      </c>
      <c r="J218" s="166">
        <v>7970</v>
      </c>
      <c r="K218" s="166">
        <v>6350</v>
      </c>
      <c r="L218" s="167">
        <v>151700</v>
      </c>
    </row>
    <row r="219" spans="1:12">
      <c r="A219" s="164"/>
      <c r="B219" s="165"/>
      <c r="C219" s="166"/>
      <c r="D219" s="166"/>
      <c r="E219" s="166"/>
      <c r="F219" s="166"/>
      <c r="G219" s="166"/>
      <c r="H219" s="166"/>
      <c r="I219" s="166"/>
      <c r="J219" s="166"/>
      <c r="K219" s="166"/>
      <c r="L219" s="167"/>
    </row>
    <row r="220" spans="1:12">
      <c r="A220" s="164">
        <v>176</v>
      </c>
      <c r="B220" s="165">
        <v>530000</v>
      </c>
      <c r="C220" s="166">
        <v>533000</v>
      </c>
      <c r="D220" s="166">
        <v>34800</v>
      </c>
      <c r="E220" s="166">
        <v>28330</v>
      </c>
      <c r="F220" s="166">
        <v>21860</v>
      </c>
      <c r="G220" s="166">
        <v>17590</v>
      </c>
      <c r="H220" s="166">
        <v>14360</v>
      </c>
      <c r="I220" s="166">
        <v>11120</v>
      </c>
      <c r="J220" s="166">
        <v>8100</v>
      </c>
      <c r="K220" s="166">
        <v>6470</v>
      </c>
      <c r="L220" s="167">
        <v>153300</v>
      </c>
    </row>
    <row r="221" spans="1:12">
      <c r="A221" s="164">
        <v>177</v>
      </c>
      <c r="B221" s="165">
        <v>533000</v>
      </c>
      <c r="C221" s="166">
        <v>536000</v>
      </c>
      <c r="D221" s="166">
        <v>35290</v>
      </c>
      <c r="E221" s="166">
        <v>28820</v>
      </c>
      <c r="F221" s="166">
        <v>22350</v>
      </c>
      <c r="G221" s="166">
        <v>17840</v>
      </c>
      <c r="H221" s="166">
        <v>14600</v>
      </c>
      <c r="I221" s="166">
        <v>11360</v>
      </c>
      <c r="J221" s="166">
        <v>8220</v>
      </c>
      <c r="K221" s="166">
        <v>6600</v>
      </c>
      <c r="L221" s="167">
        <v>154900</v>
      </c>
    </row>
    <row r="222" spans="1:12">
      <c r="A222" s="164">
        <v>178</v>
      </c>
      <c r="B222" s="165">
        <v>536000</v>
      </c>
      <c r="C222" s="166">
        <v>539000</v>
      </c>
      <c r="D222" s="166">
        <v>35780</v>
      </c>
      <c r="E222" s="166">
        <v>29310</v>
      </c>
      <c r="F222" s="166">
        <v>22840</v>
      </c>
      <c r="G222" s="166">
        <v>18080</v>
      </c>
      <c r="H222" s="166">
        <v>14850</v>
      </c>
      <c r="I222" s="166">
        <v>11610</v>
      </c>
      <c r="J222" s="166">
        <v>8380</v>
      </c>
      <c r="K222" s="166">
        <v>6720</v>
      </c>
      <c r="L222" s="167">
        <v>156400</v>
      </c>
    </row>
    <row r="223" spans="1:12">
      <c r="A223" s="164">
        <v>179</v>
      </c>
      <c r="B223" s="165">
        <v>539000</v>
      </c>
      <c r="C223" s="166">
        <v>542000</v>
      </c>
      <c r="D223" s="166">
        <v>36270</v>
      </c>
      <c r="E223" s="166">
        <v>29800</v>
      </c>
      <c r="F223" s="166">
        <v>23330</v>
      </c>
      <c r="G223" s="166">
        <v>18330</v>
      </c>
      <c r="H223" s="166">
        <v>15090</v>
      </c>
      <c r="I223" s="166">
        <v>11850</v>
      </c>
      <c r="J223" s="166">
        <v>8630</v>
      </c>
      <c r="K223" s="166">
        <v>6840</v>
      </c>
      <c r="L223" s="167">
        <v>158100</v>
      </c>
    </row>
    <row r="224" spans="1:12">
      <c r="A224" s="164">
        <v>180</v>
      </c>
      <c r="B224" s="165">
        <v>542000</v>
      </c>
      <c r="C224" s="166">
        <v>545000</v>
      </c>
      <c r="D224" s="166">
        <v>36760</v>
      </c>
      <c r="E224" s="166">
        <v>30290</v>
      </c>
      <c r="F224" s="166">
        <v>23820</v>
      </c>
      <c r="G224" s="166">
        <v>18570</v>
      </c>
      <c r="H224" s="166">
        <v>15340</v>
      </c>
      <c r="I224" s="166">
        <v>12100</v>
      </c>
      <c r="J224" s="166">
        <v>8870</v>
      </c>
      <c r="K224" s="166">
        <v>6960</v>
      </c>
      <c r="L224" s="167">
        <v>159600</v>
      </c>
    </row>
    <row r="225" spans="1:12">
      <c r="A225" s="164"/>
      <c r="B225" s="165"/>
      <c r="C225" s="166"/>
      <c r="D225" s="166"/>
      <c r="E225" s="166"/>
      <c r="F225" s="166"/>
      <c r="G225" s="166"/>
      <c r="H225" s="166"/>
      <c r="I225" s="166"/>
      <c r="J225" s="166"/>
      <c r="K225" s="166"/>
      <c r="L225" s="167"/>
    </row>
    <row r="226" spans="1:12">
      <c r="A226" s="164">
        <v>181</v>
      </c>
      <c r="B226" s="165">
        <v>545000</v>
      </c>
      <c r="C226" s="166">
        <v>548000</v>
      </c>
      <c r="D226" s="166">
        <v>37250</v>
      </c>
      <c r="E226" s="166">
        <v>30780</v>
      </c>
      <c r="F226" s="166">
        <v>24310</v>
      </c>
      <c r="G226" s="166">
        <v>18820</v>
      </c>
      <c r="H226" s="166">
        <v>15580</v>
      </c>
      <c r="I226" s="166">
        <v>12340</v>
      </c>
      <c r="J226" s="166">
        <v>9120</v>
      </c>
      <c r="K226" s="166">
        <v>7090</v>
      </c>
      <c r="L226" s="167">
        <v>161200</v>
      </c>
    </row>
    <row r="227" spans="1:12">
      <c r="A227" s="164">
        <v>182</v>
      </c>
      <c r="B227" s="165">
        <v>548000</v>
      </c>
      <c r="C227" s="166">
        <v>551000</v>
      </c>
      <c r="D227" s="166">
        <v>37740</v>
      </c>
      <c r="E227" s="166">
        <v>31270</v>
      </c>
      <c r="F227" s="166">
        <v>24800</v>
      </c>
      <c r="G227" s="166">
        <v>19060</v>
      </c>
      <c r="H227" s="166">
        <v>15830</v>
      </c>
      <c r="I227" s="166">
        <v>12590</v>
      </c>
      <c r="J227" s="166">
        <v>9360</v>
      </c>
      <c r="K227" s="166">
        <v>7210</v>
      </c>
      <c r="L227" s="167">
        <v>162700</v>
      </c>
    </row>
    <row r="228" spans="1:12">
      <c r="A228" s="164">
        <v>183</v>
      </c>
      <c r="B228" s="165">
        <v>551000</v>
      </c>
      <c r="C228" s="166">
        <v>554000</v>
      </c>
      <c r="D228" s="166">
        <v>38280</v>
      </c>
      <c r="E228" s="166">
        <v>31810</v>
      </c>
      <c r="F228" s="166">
        <v>25340</v>
      </c>
      <c r="G228" s="166">
        <v>19330</v>
      </c>
      <c r="H228" s="166">
        <v>16100</v>
      </c>
      <c r="I228" s="166">
        <v>12860</v>
      </c>
      <c r="J228" s="166">
        <v>9630</v>
      </c>
      <c r="K228" s="166">
        <v>7350</v>
      </c>
      <c r="L228" s="167">
        <v>164300</v>
      </c>
    </row>
    <row r="229" spans="1:12">
      <c r="A229" s="164">
        <v>184</v>
      </c>
      <c r="B229" s="165">
        <v>554000</v>
      </c>
      <c r="C229" s="166">
        <v>557000</v>
      </c>
      <c r="D229" s="166">
        <v>38830</v>
      </c>
      <c r="E229" s="166">
        <v>32370</v>
      </c>
      <c r="F229" s="166">
        <v>25890</v>
      </c>
      <c r="G229" s="166">
        <v>19600</v>
      </c>
      <c r="H229" s="166">
        <v>16380</v>
      </c>
      <c r="I229" s="166">
        <v>13140</v>
      </c>
      <c r="J229" s="166">
        <v>9900</v>
      </c>
      <c r="K229" s="166">
        <v>7480</v>
      </c>
      <c r="L229" s="167">
        <v>165900</v>
      </c>
    </row>
    <row r="230" spans="1:12">
      <c r="A230" s="164">
        <v>185</v>
      </c>
      <c r="B230" s="165">
        <v>557000</v>
      </c>
      <c r="C230" s="166">
        <v>560000</v>
      </c>
      <c r="D230" s="166">
        <v>39380</v>
      </c>
      <c r="E230" s="166">
        <v>32920</v>
      </c>
      <c r="F230" s="166">
        <v>26440</v>
      </c>
      <c r="G230" s="166">
        <v>19980</v>
      </c>
      <c r="H230" s="166">
        <v>16650</v>
      </c>
      <c r="I230" s="166">
        <v>13420</v>
      </c>
      <c r="J230" s="166">
        <v>10180</v>
      </c>
      <c r="K230" s="166">
        <v>7630</v>
      </c>
      <c r="L230" s="167">
        <v>167400</v>
      </c>
    </row>
    <row r="231" spans="1:12">
      <c r="A231" s="164"/>
      <c r="B231" s="165"/>
      <c r="C231" s="166"/>
      <c r="D231" s="166"/>
      <c r="E231" s="166"/>
      <c r="F231" s="166"/>
      <c r="G231" s="166"/>
      <c r="H231" s="166"/>
      <c r="I231" s="166"/>
      <c r="J231" s="166"/>
      <c r="K231" s="166"/>
      <c r="L231" s="167"/>
    </row>
    <row r="232" spans="1:12">
      <c r="A232" s="164">
        <v>186</v>
      </c>
      <c r="B232" s="165">
        <v>560000</v>
      </c>
      <c r="C232" s="166">
        <v>563000</v>
      </c>
      <c r="D232" s="166">
        <v>39930</v>
      </c>
      <c r="E232" s="166">
        <v>33470</v>
      </c>
      <c r="F232" s="166">
        <v>27000</v>
      </c>
      <c r="G232" s="166">
        <v>20530</v>
      </c>
      <c r="H232" s="166">
        <v>16930</v>
      </c>
      <c r="I232" s="166">
        <v>13690</v>
      </c>
      <c r="J232" s="166">
        <v>10460</v>
      </c>
      <c r="K232" s="166">
        <v>7760</v>
      </c>
      <c r="L232" s="167">
        <v>169000</v>
      </c>
    </row>
    <row r="233" spans="1:12">
      <c r="A233" s="164">
        <v>187</v>
      </c>
      <c r="B233" s="165">
        <v>563000</v>
      </c>
      <c r="C233" s="166">
        <v>566000</v>
      </c>
      <c r="D233" s="166">
        <v>40480</v>
      </c>
      <c r="E233" s="166">
        <v>34020</v>
      </c>
      <c r="F233" s="166">
        <v>27550</v>
      </c>
      <c r="G233" s="166">
        <v>21080</v>
      </c>
      <c r="H233" s="166">
        <v>17200</v>
      </c>
      <c r="I233" s="166">
        <v>13970</v>
      </c>
      <c r="J233" s="166">
        <v>10730</v>
      </c>
      <c r="K233" s="166">
        <v>7900</v>
      </c>
      <c r="L233" s="167">
        <v>170500</v>
      </c>
    </row>
    <row r="234" spans="1:12">
      <c r="A234" s="164">
        <v>188</v>
      </c>
      <c r="B234" s="165">
        <v>566000</v>
      </c>
      <c r="C234" s="166">
        <v>569000</v>
      </c>
      <c r="D234" s="166">
        <v>41030</v>
      </c>
      <c r="E234" s="166">
        <v>34570</v>
      </c>
      <c r="F234" s="166">
        <v>28100</v>
      </c>
      <c r="G234" s="166">
        <v>21630</v>
      </c>
      <c r="H234" s="166">
        <v>17480</v>
      </c>
      <c r="I234" s="166">
        <v>14240</v>
      </c>
      <c r="J234" s="166">
        <v>11010</v>
      </c>
      <c r="K234" s="166">
        <v>8040</v>
      </c>
      <c r="L234" s="167">
        <v>172000</v>
      </c>
    </row>
    <row r="235" spans="1:12">
      <c r="A235" s="164">
        <v>189</v>
      </c>
      <c r="B235" s="165">
        <v>569000</v>
      </c>
      <c r="C235" s="166">
        <v>572000</v>
      </c>
      <c r="D235" s="166">
        <v>41590</v>
      </c>
      <c r="E235" s="166">
        <v>35120</v>
      </c>
      <c r="F235" s="166">
        <v>28650</v>
      </c>
      <c r="G235" s="166">
        <v>22190</v>
      </c>
      <c r="H235" s="166">
        <v>17760</v>
      </c>
      <c r="I235" s="166">
        <v>14520</v>
      </c>
      <c r="J235" s="166">
        <v>11280</v>
      </c>
      <c r="K235" s="166">
        <v>8180</v>
      </c>
      <c r="L235" s="167">
        <v>173600</v>
      </c>
    </row>
    <row r="236" spans="1:12">
      <c r="A236" s="164">
        <v>190</v>
      </c>
      <c r="B236" s="165">
        <v>572000</v>
      </c>
      <c r="C236" s="166">
        <v>575000</v>
      </c>
      <c r="D236" s="166">
        <v>42140</v>
      </c>
      <c r="E236" s="166">
        <v>35670</v>
      </c>
      <c r="F236" s="166">
        <v>29200</v>
      </c>
      <c r="G236" s="166">
        <v>22740</v>
      </c>
      <c r="H236" s="166">
        <v>18030</v>
      </c>
      <c r="I236" s="166">
        <v>14790</v>
      </c>
      <c r="J236" s="166">
        <v>11560</v>
      </c>
      <c r="K236" s="166">
        <v>8330</v>
      </c>
      <c r="L236" s="167">
        <v>175100</v>
      </c>
    </row>
    <row r="237" spans="1:12">
      <c r="A237" s="164"/>
      <c r="B237" s="165"/>
      <c r="C237" s="166"/>
      <c r="D237" s="166"/>
      <c r="E237" s="166"/>
      <c r="F237" s="166"/>
      <c r="G237" s="166"/>
      <c r="H237" s="166"/>
      <c r="I237" s="166"/>
      <c r="J237" s="166"/>
      <c r="K237" s="166"/>
      <c r="L237" s="167"/>
    </row>
    <row r="238" spans="1:12">
      <c r="A238" s="164">
        <v>191</v>
      </c>
      <c r="B238" s="165">
        <v>575000</v>
      </c>
      <c r="C238" s="166">
        <v>578000</v>
      </c>
      <c r="D238" s="166">
        <v>42690</v>
      </c>
      <c r="E238" s="166">
        <v>36230</v>
      </c>
      <c r="F238" s="166">
        <v>29750</v>
      </c>
      <c r="G238" s="166">
        <v>23290</v>
      </c>
      <c r="H238" s="166">
        <v>18310</v>
      </c>
      <c r="I238" s="166">
        <v>15070</v>
      </c>
      <c r="J238" s="166">
        <v>11830</v>
      </c>
      <c r="K238" s="166">
        <v>8610</v>
      </c>
      <c r="L238" s="167">
        <v>176600</v>
      </c>
    </row>
    <row r="239" spans="1:12">
      <c r="A239" s="164">
        <v>192</v>
      </c>
      <c r="B239" s="165">
        <v>578000</v>
      </c>
      <c r="C239" s="166">
        <v>581000</v>
      </c>
      <c r="D239" s="166">
        <v>43240</v>
      </c>
      <c r="E239" s="166">
        <v>36780</v>
      </c>
      <c r="F239" s="166">
        <v>30300</v>
      </c>
      <c r="G239" s="166">
        <v>23840</v>
      </c>
      <c r="H239" s="166">
        <v>18580</v>
      </c>
      <c r="I239" s="166">
        <v>15350</v>
      </c>
      <c r="J239" s="166">
        <v>12110</v>
      </c>
      <c r="K239" s="166">
        <v>8880</v>
      </c>
      <c r="L239" s="167">
        <v>178200</v>
      </c>
    </row>
    <row r="240" spans="1:12">
      <c r="A240" s="164">
        <v>193</v>
      </c>
      <c r="B240" s="165">
        <v>581000</v>
      </c>
      <c r="C240" s="166">
        <v>584000</v>
      </c>
      <c r="D240" s="166">
        <v>43790</v>
      </c>
      <c r="E240" s="166">
        <v>37330</v>
      </c>
      <c r="F240" s="166">
        <v>30850</v>
      </c>
      <c r="G240" s="166">
        <v>24390</v>
      </c>
      <c r="H240" s="166">
        <v>18860</v>
      </c>
      <c r="I240" s="166">
        <v>15620</v>
      </c>
      <c r="J240" s="166">
        <v>12380</v>
      </c>
      <c r="K240" s="166">
        <v>9160</v>
      </c>
      <c r="L240" s="167">
        <v>179600</v>
      </c>
    </row>
    <row r="241" spans="1:12">
      <c r="A241" s="164">
        <v>194</v>
      </c>
      <c r="B241" s="165">
        <v>584000</v>
      </c>
      <c r="C241" s="166">
        <v>587000</v>
      </c>
      <c r="D241" s="166">
        <v>44340</v>
      </c>
      <c r="E241" s="166">
        <v>37880</v>
      </c>
      <c r="F241" s="166">
        <v>31410</v>
      </c>
      <c r="G241" s="166">
        <v>24940</v>
      </c>
      <c r="H241" s="166">
        <v>19130</v>
      </c>
      <c r="I241" s="166">
        <v>15900</v>
      </c>
      <c r="J241" s="166">
        <v>12660</v>
      </c>
      <c r="K241" s="166">
        <v>9430</v>
      </c>
      <c r="L241" s="167">
        <v>181100</v>
      </c>
    </row>
    <row r="242" spans="1:12">
      <c r="A242" s="164">
        <v>195</v>
      </c>
      <c r="B242" s="165">
        <v>587000</v>
      </c>
      <c r="C242" s="166">
        <v>590000</v>
      </c>
      <c r="D242" s="166">
        <v>44890</v>
      </c>
      <c r="E242" s="166">
        <v>38430</v>
      </c>
      <c r="F242" s="166">
        <v>31960</v>
      </c>
      <c r="G242" s="166">
        <v>25490</v>
      </c>
      <c r="H242" s="166">
        <v>19410</v>
      </c>
      <c r="I242" s="166">
        <v>16170</v>
      </c>
      <c r="J242" s="166">
        <v>12940</v>
      </c>
      <c r="K242" s="166">
        <v>9710</v>
      </c>
      <c r="L242" s="167">
        <v>182700</v>
      </c>
    </row>
    <row r="243" spans="1:12" ht="14.25" thickBot="1">
      <c r="A243" s="164"/>
      <c r="B243" s="168"/>
      <c r="C243" s="169"/>
      <c r="D243" s="169"/>
      <c r="E243" s="169"/>
      <c r="F243" s="169"/>
      <c r="G243" s="169"/>
      <c r="H243" s="169"/>
      <c r="I243" s="169"/>
      <c r="J243" s="169"/>
      <c r="K243" s="169"/>
      <c r="L243" s="170"/>
    </row>
    <row r="244" spans="1:12">
      <c r="A244" s="164">
        <v>196</v>
      </c>
      <c r="B244" s="165">
        <v>590000</v>
      </c>
      <c r="C244" s="166">
        <v>593000</v>
      </c>
      <c r="D244" s="166">
        <v>45440</v>
      </c>
      <c r="E244" s="166">
        <v>38980</v>
      </c>
      <c r="F244" s="166">
        <v>32510</v>
      </c>
      <c r="G244" s="166">
        <v>26050</v>
      </c>
      <c r="H244" s="166">
        <v>19680</v>
      </c>
      <c r="I244" s="166">
        <v>16450</v>
      </c>
      <c r="J244" s="166">
        <v>13210</v>
      </c>
      <c r="K244" s="166">
        <v>9990</v>
      </c>
      <c r="L244" s="167">
        <v>184200</v>
      </c>
    </row>
    <row r="245" spans="1:12">
      <c r="A245" s="164">
        <v>197</v>
      </c>
      <c r="B245" s="165">
        <v>593000</v>
      </c>
      <c r="C245" s="166">
        <v>596000</v>
      </c>
      <c r="D245" s="166">
        <v>46000</v>
      </c>
      <c r="E245" s="166">
        <v>39530</v>
      </c>
      <c r="F245" s="166">
        <v>33060</v>
      </c>
      <c r="G245" s="166">
        <v>26600</v>
      </c>
      <c r="H245" s="166">
        <v>20130</v>
      </c>
      <c r="I245" s="166">
        <v>16720</v>
      </c>
      <c r="J245" s="166">
        <v>13490</v>
      </c>
      <c r="K245" s="166">
        <v>10260</v>
      </c>
      <c r="L245" s="167">
        <v>185700</v>
      </c>
    </row>
    <row r="246" spans="1:12">
      <c r="A246" s="164">
        <v>198</v>
      </c>
      <c r="B246" s="165">
        <v>596000</v>
      </c>
      <c r="C246" s="166">
        <v>599000</v>
      </c>
      <c r="D246" s="166">
        <v>46550</v>
      </c>
      <c r="E246" s="166">
        <v>40080</v>
      </c>
      <c r="F246" s="166">
        <v>33610</v>
      </c>
      <c r="G246" s="166">
        <v>27150</v>
      </c>
      <c r="H246" s="166">
        <v>20690</v>
      </c>
      <c r="I246" s="166">
        <v>17000</v>
      </c>
      <c r="J246" s="166">
        <v>13760</v>
      </c>
      <c r="K246" s="166">
        <v>10540</v>
      </c>
      <c r="L246" s="167">
        <v>187300</v>
      </c>
    </row>
    <row r="247" spans="1:12">
      <c r="A247" s="164">
        <v>199</v>
      </c>
      <c r="B247" s="165">
        <v>599000</v>
      </c>
      <c r="C247" s="166">
        <v>602000</v>
      </c>
      <c r="D247" s="166">
        <v>47100</v>
      </c>
      <c r="E247" s="166">
        <v>40640</v>
      </c>
      <c r="F247" s="166">
        <v>34160</v>
      </c>
      <c r="G247" s="166">
        <v>27700</v>
      </c>
      <c r="H247" s="166">
        <v>21240</v>
      </c>
      <c r="I247" s="166">
        <v>17280</v>
      </c>
      <c r="J247" s="166">
        <v>14040</v>
      </c>
      <c r="K247" s="166">
        <v>10810</v>
      </c>
      <c r="L247" s="167">
        <v>188800</v>
      </c>
    </row>
    <row r="248" spans="1:12">
      <c r="A248" s="164">
        <v>200</v>
      </c>
      <c r="B248" s="165">
        <v>602000</v>
      </c>
      <c r="C248" s="166">
        <v>605000</v>
      </c>
      <c r="D248" s="166">
        <v>47650</v>
      </c>
      <c r="E248" s="166">
        <v>41190</v>
      </c>
      <c r="F248" s="166">
        <v>34710</v>
      </c>
      <c r="G248" s="166">
        <v>28250</v>
      </c>
      <c r="H248" s="166">
        <v>21790</v>
      </c>
      <c r="I248" s="166">
        <v>17550</v>
      </c>
      <c r="J248" s="166">
        <v>14310</v>
      </c>
      <c r="K248" s="166">
        <v>11090</v>
      </c>
      <c r="L248" s="167">
        <v>190300</v>
      </c>
    </row>
    <row r="249" spans="1:12">
      <c r="A249" s="164"/>
      <c r="B249" s="165"/>
      <c r="C249" s="166"/>
      <c r="D249" s="166"/>
      <c r="E249" s="166"/>
      <c r="F249" s="166"/>
      <c r="G249" s="166"/>
      <c r="H249" s="166"/>
      <c r="I249" s="166"/>
      <c r="J249" s="166"/>
      <c r="K249" s="166"/>
      <c r="L249" s="167"/>
    </row>
    <row r="250" spans="1:12">
      <c r="A250" s="164">
        <v>201</v>
      </c>
      <c r="B250" s="165">
        <v>605000</v>
      </c>
      <c r="C250" s="166">
        <v>608000</v>
      </c>
      <c r="D250" s="166">
        <v>48200</v>
      </c>
      <c r="E250" s="166">
        <v>41740</v>
      </c>
      <c r="F250" s="166">
        <v>35270</v>
      </c>
      <c r="G250" s="166">
        <v>28800</v>
      </c>
      <c r="H250" s="166">
        <v>22340</v>
      </c>
      <c r="I250" s="166">
        <v>17830</v>
      </c>
      <c r="J250" s="166">
        <v>14590</v>
      </c>
      <c r="K250" s="166">
        <v>11360</v>
      </c>
      <c r="L250" s="167">
        <v>191800</v>
      </c>
    </row>
    <row r="251" spans="1:12">
      <c r="A251" s="164">
        <v>202</v>
      </c>
      <c r="B251" s="165">
        <v>608000</v>
      </c>
      <c r="C251" s="166">
        <v>611000</v>
      </c>
      <c r="D251" s="166">
        <v>48750</v>
      </c>
      <c r="E251" s="166">
        <v>42290</v>
      </c>
      <c r="F251" s="166">
        <v>35820</v>
      </c>
      <c r="G251" s="166">
        <v>29350</v>
      </c>
      <c r="H251" s="166">
        <v>22890</v>
      </c>
      <c r="I251" s="166">
        <v>18100</v>
      </c>
      <c r="J251" s="166">
        <v>14870</v>
      </c>
      <c r="K251" s="166">
        <v>11640</v>
      </c>
      <c r="L251" s="167">
        <v>193400</v>
      </c>
    </row>
    <row r="252" spans="1:12">
      <c r="A252" s="164">
        <v>203</v>
      </c>
      <c r="B252" s="165">
        <v>611000</v>
      </c>
      <c r="C252" s="166">
        <v>614000</v>
      </c>
      <c r="D252" s="166">
        <v>49300</v>
      </c>
      <c r="E252" s="166">
        <v>42840</v>
      </c>
      <c r="F252" s="166">
        <v>36370</v>
      </c>
      <c r="G252" s="166">
        <v>29910</v>
      </c>
      <c r="H252" s="166">
        <v>23440</v>
      </c>
      <c r="I252" s="166">
        <v>18380</v>
      </c>
      <c r="J252" s="166">
        <v>15140</v>
      </c>
      <c r="K252" s="166">
        <v>11920</v>
      </c>
      <c r="L252" s="167">
        <v>194900</v>
      </c>
    </row>
    <row r="253" spans="1:12">
      <c r="A253" s="164">
        <v>204</v>
      </c>
      <c r="B253" s="165">
        <v>614000</v>
      </c>
      <c r="C253" s="166">
        <v>617000</v>
      </c>
      <c r="D253" s="166">
        <v>49860</v>
      </c>
      <c r="E253" s="166">
        <v>43390</v>
      </c>
      <c r="F253" s="166">
        <v>36920</v>
      </c>
      <c r="G253" s="166">
        <v>30460</v>
      </c>
      <c r="H253" s="166">
        <v>23990</v>
      </c>
      <c r="I253" s="166">
        <v>18650</v>
      </c>
      <c r="J253" s="166">
        <v>15420</v>
      </c>
      <c r="K253" s="166">
        <v>12190</v>
      </c>
      <c r="L253" s="167">
        <v>196400</v>
      </c>
    </row>
    <row r="254" spans="1:12">
      <c r="A254" s="164">
        <v>205</v>
      </c>
      <c r="B254" s="165">
        <v>617000</v>
      </c>
      <c r="C254" s="166">
        <v>620000</v>
      </c>
      <c r="D254" s="166">
        <v>50410</v>
      </c>
      <c r="E254" s="166">
        <v>43940</v>
      </c>
      <c r="F254" s="166">
        <v>37470</v>
      </c>
      <c r="G254" s="166">
        <v>31010</v>
      </c>
      <c r="H254" s="166">
        <v>24540</v>
      </c>
      <c r="I254" s="166">
        <v>18930</v>
      </c>
      <c r="J254" s="166">
        <v>15690</v>
      </c>
      <c r="K254" s="166">
        <v>12470</v>
      </c>
      <c r="L254" s="167">
        <v>197900</v>
      </c>
    </row>
    <row r="255" spans="1:12">
      <c r="A255" s="164"/>
      <c r="B255" s="165"/>
      <c r="C255" s="166"/>
      <c r="D255" s="166"/>
      <c r="E255" s="166"/>
      <c r="F255" s="166"/>
      <c r="G255" s="166"/>
      <c r="H255" s="166"/>
      <c r="I255" s="166"/>
      <c r="J255" s="166"/>
      <c r="K255" s="166"/>
      <c r="L255" s="167"/>
    </row>
    <row r="256" spans="1:12">
      <c r="A256" s="164">
        <v>206</v>
      </c>
      <c r="B256" s="165">
        <v>620000</v>
      </c>
      <c r="C256" s="166">
        <v>623000</v>
      </c>
      <c r="D256" s="166">
        <v>50960</v>
      </c>
      <c r="E256" s="166">
        <v>44500</v>
      </c>
      <c r="F256" s="166">
        <v>38020</v>
      </c>
      <c r="G256" s="166">
        <v>31560</v>
      </c>
      <c r="H256" s="166">
        <v>25100</v>
      </c>
      <c r="I256" s="166">
        <v>19210</v>
      </c>
      <c r="J256" s="166">
        <v>15970</v>
      </c>
      <c r="K256" s="166">
        <v>12740</v>
      </c>
      <c r="L256" s="167">
        <v>199400</v>
      </c>
    </row>
    <row r="257" spans="1:12">
      <c r="A257" s="164">
        <v>207</v>
      </c>
      <c r="B257" s="165">
        <v>623000</v>
      </c>
      <c r="C257" s="166">
        <v>626000</v>
      </c>
      <c r="D257" s="166">
        <v>51510</v>
      </c>
      <c r="E257" s="166">
        <v>45050</v>
      </c>
      <c r="F257" s="166">
        <v>38570</v>
      </c>
      <c r="G257" s="166">
        <v>32110</v>
      </c>
      <c r="H257" s="166">
        <v>25650</v>
      </c>
      <c r="I257" s="166">
        <v>19480</v>
      </c>
      <c r="J257" s="166">
        <v>16240</v>
      </c>
      <c r="K257" s="166">
        <v>13020</v>
      </c>
      <c r="L257" s="167">
        <v>200900</v>
      </c>
    </row>
    <row r="258" spans="1:12">
      <c r="A258" s="164">
        <v>208</v>
      </c>
      <c r="B258" s="165">
        <v>626000</v>
      </c>
      <c r="C258" s="166">
        <v>629000</v>
      </c>
      <c r="D258" s="166">
        <v>52060</v>
      </c>
      <c r="E258" s="166">
        <v>45600</v>
      </c>
      <c r="F258" s="166">
        <v>39120</v>
      </c>
      <c r="G258" s="166">
        <v>32660</v>
      </c>
      <c r="H258" s="166">
        <v>26200</v>
      </c>
      <c r="I258" s="166">
        <v>19760</v>
      </c>
      <c r="J258" s="166">
        <v>16520</v>
      </c>
      <c r="K258" s="166">
        <v>13290</v>
      </c>
      <c r="L258" s="167">
        <v>202500</v>
      </c>
    </row>
    <row r="259" spans="1:12">
      <c r="A259" s="164">
        <v>209</v>
      </c>
      <c r="B259" s="165">
        <v>629000</v>
      </c>
      <c r="C259" s="166">
        <v>632000</v>
      </c>
      <c r="D259" s="166">
        <v>52610</v>
      </c>
      <c r="E259" s="166">
        <v>46150</v>
      </c>
      <c r="F259" s="166">
        <v>39680</v>
      </c>
      <c r="G259" s="166">
        <v>33210</v>
      </c>
      <c r="H259" s="166">
        <v>26750</v>
      </c>
      <c r="I259" s="166">
        <v>20280</v>
      </c>
      <c r="J259" s="166">
        <v>16800</v>
      </c>
      <c r="K259" s="166">
        <v>13570</v>
      </c>
      <c r="L259" s="167">
        <v>204000</v>
      </c>
    </row>
    <row r="260" spans="1:12">
      <c r="A260" s="164">
        <v>210</v>
      </c>
      <c r="B260" s="165">
        <v>632000</v>
      </c>
      <c r="C260" s="166">
        <v>635000</v>
      </c>
      <c r="D260" s="166">
        <v>53160</v>
      </c>
      <c r="E260" s="166">
        <v>46700</v>
      </c>
      <c r="F260" s="166">
        <v>40230</v>
      </c>
      <c r="G260" s="166">
        <v>33760</v>
      </c>
      <c r="H260" s="166">
        <v>27300</v>
      </c>
      <c r="I260" s="166">
        <v>20830</v>
      </c>
      <c r="J260" s="166">
        <v>17070</v>
      </c>
      <c r="K260" s="166">
        <v>13840</v>
      </c>
      <c r="L260" s="167">
        <v>205500</v>
      </c>
    </row>
    <row r="261" spans="1:12">
      <c r="A261" s="164"/>
      <c r="B261" s="165"/>
      <c r="C261" s="166"/>
      <c r="D261" s="166"/>
      <c r="E261" s="166"/>
      <c r="F261" s="166"/>
      <c r="G261" s="166"/>
      <c r="H261" s="166"/>
      <c r="I261" s="166"/>
      <c r="J261" s="166"/>
      <c r="K261" s="166"/>
      <c r="L261" s="167"/>
    </row>
    <row r="262" spans="1:12">
      <c r="A262" s="164">
        <v>211</v>
      </c>
      <c r="B262" s="165">
        <v>635000</v>
      </c>
      <c r="C262" s="166">
        <v>638000</v>
      </c>
      <c r="D262" s="166">
        <v>53710</v>
      </c>
      <c r="E262" s="166">
        <v>47250</v>
      </c>
      <c r="F262" s="166">
        <v>40780</v>
      </c>
      <c r="G262" s="166">
        <v>34320</v>
      </c>
      <c r="H262" s="166">
        <v>27850</v>
      </c>
      <c r="I262" s="166">
        <v>21380</v>
      </c>
      <c r="J262" s="166">
        <v>17350</v>
      </c>
      <c r="K262" s="166">
        <v>14120</v>
      </c>
      <c r="L262" s="167">
        <v>207100</v>
      </c>
    </row>
    <row r="263" spans="1:12">
      <c r="A263" s="164">
        <v>212</v>
      </c>
      <c r="B263" s="165">
        <v>638000</v>
      </c>
      <c r="C263" s="166">
        <v>641000</v>
      </c>
      <c r="D263" s="166">
        <v>54270</v>
      </c>
      <c r="E263" s="166">
        <v>47800</v>
      </c>
      <c r="F263" s="166">
        <v>41330</v>
      </c>
      <c r="G263" s="166">
        <v>34870</v>
      </c>
      <c r="H263" s="166">
        <v>28400</v>
      </c>
      <c r="I263" s="166">
        <v>21930</v>
      </c>
      <c r="J263" s="166">
        <v>17620</v>
      </c>
      <c r="K263" s="166">
        <v>14400</v>
      </c>
      <c r="L263" s="167">
        <v>208600</v>
      </c>
    </row>
    <row r="264" spans="1:12">
      <c r="A264" s="164">
        <v>213</v>
      </c>
      <c r="B264" s="165">
        <v>641000</v>
      </c>
      <c r="C264" s="166">
        <v>644000</v>
      </c>
      <c r="D264" s="166">
        <v>54820</v>
      </c>
      <c r="E264" s="166">
        <v>48350</v>
      </c>
      <c r="F264" s="166">
        <v>41880</v>
      </c>
      <c r="G264" s="166">
        <v>35420</v>
      </c>
      <c r="H264" s="166">
        <v>28960</v>
      </c>
      <c r="I264" s="166">
        <v>22480</v>
      </c>
      <c r="J264" s="166">
        <v>17900</v>
      </c>
      <c r="K264" s="166">
        <v>14670</v>
      </c>
      <c r="L264" s="167">
        <v>210100</v>
      </c>
    </row>
    <row r="265" spans="1:12">
      <c r="A265" s="164">
        <v>214</v>
      </c>
      <c r="B265" s="165">
        <v>644000</v>
      </c>
      <c r="C265" s="166">
        <v>647000</v>
      </c>
      <c r="D265" s="166">
        <v>55370</v>
      </c>
      <c r="E265" s="166">
        <v>48910</v>
      </c>
      <c r="F265" s="166">
        <v>42430</v>
      </c>
      <c r="G265" s="166">
        <v>35970</v>
      </c>
      <c r="H265" s="166">
        <v>29510</v>
      </c>
      <c r="I265" s="166">
        <v>23030</v>
      </c>
      <c r="J265" s="166">
        <v>18170</v>
      </c>
      <c r="K265" s="166">
        <v>14950</v>
      </c>
      <c r="L265" s="167">
        <v>211700</v>
      </c>
    </row>
    <row r="266" spans="1:12">
      <c r="A266" s="164">
        <v>215</v>
      </c>
      <c r="B266" s="165">
        <v>647000</v>
      </c>
      <c r="C266" s="166">
        <v>650000</v>
      </c>
      <c r="D266" s="166">
        <v>55920</v>
      </c>
      <c r="E266" s="166">
        <v>49460</v>
      </c>
      <c r="F266" s="166">
        <v>42980</v>
      </c>
      <c r="G266" s="166">
        <v>36520</v>
      </c>
      <c r="H266" s="166">
        <v>30060</v>
      </c>
      <c r="I266" s="166">
        <v>23590</v>
      </c>
      <c r="J266" s="166">
        <v>18450</v>
      </c>
      <c r="K266" s="166">
        <v>15220</v>
      </c>
      <c r="L266" s="167">
        <v>213200</v>
      </c>
    </row>
    <row r="267" spans="1:12">
      <c r="A267" s="164"/>
      <c r="B267" s="165"/>
      <c r="C267" s="166"/>
      <c r="D267" s="166"/>
      <c r="E267" s="166"/>
      <c r="F267" s="166"/>
      <c r="G267" s="166"/>
      <c r="H267" s="166"/>
      <c r="I267" s="166"/>
      <c r="J267" s="166"/>
      <c r="K267" s="166"/>
      <c r="L267" s="167"/>
    </row>
    <row r="268" spans="1:12">
      <c r="A268" s="164">
        <v>216</v>
      </c>
      <c r="B268" s="165">
        <v>650000</v>
      </c>
      <c r="C268" s="166">
        <v>653000</v>
      </c>
      <c r="D268" s="166">
        <v>56470</v>
      </c>
      <c r="E268" s="166">
        <v>50010</v>
      </c>
      <c r="F268" s="166">
        <v>43540</v>
      </c>
      <c r="G268" s="166">
        <v>37070</v>
      </c>
      <c r="H268" s="166">
        <v>30610</v>
      </c>
      <c r="I268" s="166">
        <v>24140</v>
      </c>
      <c r="J268" s="166">
        <v>18730</v>
      </c>
      <c r="K268" s="166">
        <v>15500</v>
      </c>
      <c r="L268" s="167">
        <v>214400</v>
      </c>
    </row>
    <row r="269" spans="1:12">
      <c r="A269" s="164">
        <v>217</v>
      </c>
      <c r="B269" s="165">
        <v>653000</v>
      </c>
      <c r="C269" s="166">
        <v>656000</v>
      </c>
      <c r="D269" s="166">
        <v>57020</v>
      </c>
      <c r="E269" s="166">
        <v>50560</v>
      </c>
      <c r="F269" s="166">
        <v>44090</v>
      </c>
      <c r="G269" s="166">
        <v>37620</v>
      </c>
      <c r="H269" s="166">
        <v>31160</v>
      </c>
      <c r="I269" s="166">
        <v>24690</v>
      </c>
      <c r="J269" s="166">
        <v>19000</v>
      </c>
      <c r="K269" s="166">
        <v>15770</v>
      </c>
      <c r="L269" s="167">
        <v>215400</v>
      </c>
    </row>
    <row r="270" spans="1:12">
      <c r="A270" s="164">
        <v>218</v>
      </c>
      <c r="B270" s="165">
        <v>656000</v>
      </c>
      <c r="C270" s="166">
        <v>659000</v>
      </c>
      <c r="D270" s="166">
        <v>57570</v>
      </c>
      <c r="E270" s="166">
        <v>51110</v>
      </c>
      <c r="F270" s="166">
        <v>44640</v>
      </c>
      <c r="G270" s="166">
        <v>38180</v>
      </c>
      <c r="H270" s="166">
        <v>31710</v>
      </c>
      <c r="I270" s="166">
        <v>25240</v>
      </c>
      <c r="J270" s="166">
        <v>19280</v>
      </c>
      <c r="K270" s="166">
        <v>16050</v>
      </c>
      <c r="L270" s="167">
        <v>216600</v>
      </c>
    </row>
    <row r="271" spans="1:12">
      <c r="A271" s="164">
        <v>219</v>
      </c>
      <c r="B271" s="165">
        <v>659000</v>
      </c>
      <c r="C271" s="166">
        <v>662000</v>
      </c>
      <c r="D271" s="166">
        <v>58130</v>
      </c>
      <c r="E271" s="166">
        <v>51660</v>
      </c>
      <c r="F271" s="166">
        <v>45190</v>
      </c>
      <c r="G271" s="166">
        <v>38730</v>
      </c>
      <c r="H271" s="166">
        <v>32260</v>
      </c>
      <c r="I271" s="166">
        <v>25790</v>
      </c>
      <c r="J271" s="166">
        <v>19550</v>
      </c>
      <c r="K271" s="166">
        <v>16330</v>
      </c>
      <c r="L271" s="167">
        <v>217700</v>
      </c>
    </row>
    <row r="272" spans="1:12">
      <c r="A272" s="164">
        <v>220</v>
      </c>
      <c r="B272" s="165">
        <v>662000</v>
      </c>
      <c r="C272" s="166">
        <v>665000</v>
      </c>
      <c r="D272" s="166">
        <v>58680</v>
      </c>
      <c r="E272" s="166">
        <v>52210</v>
      </c>
      <c r="F272" s="166">
        <v>45740</v>
      </c>
      <c r="G272" s="166">
        <v>39280</v>
      </c>
      <c r="H272" s="166">
        <v>32810</v>
      </c>
      <c r="I272" s="166">
        <v>26340</v>
      </c>
      <c r="J272" s="166">
        <v>19880</v>
      </c>
      <c r="K272" s="166">
        <v>16600</v>
      </c>
      <c r="L272" s="167">
        <v>218700</v>
      </c>
    </row>
    <row r="273" spans="1:12">
      <c r="A273" s="164"/>
      <c r="B273" s="165"/>
      <c r="C273" s="166"/>
      <c r="D273" s="166"/>
      <c r="E273" s="166"/>
      <c r="F273" s="166"/>
      <c r="G273" s="166"/>
      <c r="H273" s="166"/>
      <c r="I273" s="166"/>
      <c r="J273" s="166"/>
      <c r="K273" s="166"/>
      <c r="L273" s="167"/>
    </row>
    <row r="274" spans="1:12">
      <c r="A274" s="164">
        <v>221</v>
      </c>
      <c r="B274" s="165">
        <v>665000</v>
      </c>
      <c r="C274" s="166">
        <v>668000</v>
      </c>
      <c r="D274" s="166">
        <v>59230</v>
      </c>
      <c r="E274" s="166">
        <v>52770</v>
      </c>
      <c r="F274" s="166">
        <v>46290</v>
      </c>
      <c r="G274" s="166">
        <v>39830</v>
      </c>
      <c r="H274" s="166">
        <v>33370</v>
      </c>
      <c r="I274" s="166">
        <v>26890</v>
      </c>
      <c r="J274" s="166">
        <v>20430</v>
      </c>
      <c r="K274" s="166">
        <v>16880</v>
      </c>
      <c r="L274" s="167">
        <v>219800</v>
      </c>
    </row>
    <row r="275" spans="1:12">
      <c r="A275" s="164">
        <v>222</v>
      </c>
      <c r="B275" s="165">
        <v>668000</v>
      </c>
      <c r="C275" s="166">
        <v>671000</v>
      </c>
      <c r="D275" s="166">
        <v>59780</v>
      </c>
      <c r="E275" s="166">
        <v>53320</v>
      </c>
      <c r="F275" s="166">
        <v>46840</v>
      </c>
      <c r="G275" s="166">
        <v>40380</v>
      </c>
      <c r="H275" s="166">
        <v>33920</v>
      </c>
      <c r="I275" s="166">
        <v>27440</v>
      </c>
      <c r="J275" s="166">
        <v>20980</v>
      </c>
      <c r="K275" s="166">
        <v>17150</v>
      </c>
      <c r="L275" s="167">
        <v>220800</v>
      </c>
    </row>
    <row r="276" spans="1:12">
      <c r="A276" s="164">
        <v>223</v>
      </c>
      <c r="B276" s="165">
        <v>671000</v>
      </c>
      <c r="C276" s="166">
        <v>674000</v>
      </c>
      <c r="D276" s="166">
        <v>60330</v>
      </c>
      <c r="E276" s="166">
        <v>53870</v>
      </c>
      <c r="F276" s="166">
        <v>47390</v>
      </c>
      <c r="G276" s="166">
        <v>40930</v>
      </c>
      <c r="H276" s="166">
        <v>34470</v>
      </c>
      <c r="I276" s="166">
        <v>28000</v>
      </c>
      <c r="J276" s="166">
        <v>21530</v>
      </c>
      <c r="K276" s="166">
        <v>17430</v>
      </c>
      <c r="L276" s="167">
        <v>222000</v>
      </c>
    </row>
    <row r="277" spans="1:12">
      <c r="A277" s="164">
        <v>224</v>
      </c>
      <c r="B277" s="165">
        <v>674000</v>
      </c>
      <c r="C277" s="166">
        <v>677000</v>
      </c>
      <c r="D277" s="166">
        <v>60880</v>
      </c>
      <c r="E277" s="166">
        <v>54420</v>
      </c>
      <c r="F277" s="166">
        <v>47950</v>
      </c>
      <c r="G277" s="166">
        <v>41480</v>
      </c>
      <c r="H277" s="166">
        <v>35020</v>
      </c>
      <c r="I277" s="166">
        <v>28550</v>
      </c>
      <c r="J277" s="166">
        <v>22080</v>
      </c>
      <c r="K277" s="166">
        <v>17700</v>
      </c>
      <c r="L277" s="167">
        <v>223100</v>
      </c>
    </row>
    <row r="278" spans="1:12">
      <c r="A278" s="164">
        <v>225</v>
      </c>
      <c r="B278" s="165">
        <v>677000</v>
      </c>
      <c r="C278" s="166">
        <v>680000</v>
      </c>
      <c r="D278" s="166">
        <v>61430</v>
      </c>
      <c r="E278" s="166">
        <v>54970</v>
      </c>
      <c r="F278" s="166">
        <v>48500</v>
      </c>
      <c r="G278" s="166">
        <v>42030</v>
      </c>
      <c r="H278" s="166">
        <v>35570</v>
      </c>
      <c r="I278" s="166">
        <v>29100</v>
      </c>
      <c r="J278" s="166">
        <v>22640</v>
      </c>
      <c r="K278" s="166">
        <v>17980</v>
      </c>
      <c r="L278" s="167">
        <v>224100</v>
      </c>
    </row>
    <row r="279" spans="1:12">
      <c r="A279" s="164"/>
      <c r="B279" s="165"/>
      <c r="C279" s="166"/>
      <c r="D279" s="166"/>
      <c r="E279" s="166"/>
      <c r="F279" s="166"/>
      <c r="G279" s="166"/>
      <c r="H279" s="166"/>
      <c r="I279" s="166"/>
      <c r="J279" s="166"/>
      <c r="K279" s="166"/>
      <c r="L279" s="167"/>
    </row>
    <row r="280" spans="1:12">
      <c r="A280" s="164">
        <v>226</v>
      </c>
      <c r="B280" s="165">
        <v>680000</v>
      </c>
      <c r="C280" s="166">
        <v>683000</v>
      </c>
      <c r="D280" s="166">
        <v>61980</v>
      </c>
      <c r="E280" s="166">
        <v>55520</v>
      </c>
      <c r="F280" s="166">
        <v>49050</v>
      </c>
      <c r="G280" s="166">
        <v>42590</v>
      </c>
      <c r="H280" s="166">
        <v>36120</v>
      </c>
      <c r="I280" s="166">
        <v>29650</v>
      </c>
      <c r="J280" s="166">
        <v>23190</v>
      </c>
      <c r="K280" s="166">
        <v>18260</v>
      </c>
      <c r="L280" s="167">
        <v>225200</v>
      </c>
    </row>
    <row r="281" spans="1:12">
      <c r="A281" s="164">
        <v>227</v>
      </c>
      <c r="B281" s="165">
        <v>683000</v>
      </c>
      <c r="C281" s="166">
        <v>686000</v>
      </c>
      <c r="D281" s="166">
        <v>62540</v>
      </c>
      <c r="E281" s="166">
        <v>56070</v>
      </c>
      <c r="F281" s="166">
        <v>49600</v>
      </c>
      <c r="G281" s="166">
        <v>43140</v>
      </c>
      <c r="H281" s="166">
        <v>36670</v>
      </c>
      <c r="I281" s="166">
        <v>30200</v>
      </c>
      <c r="J281" s="166">
        <v>23740</v>
      </c>
      <c r="K281" s="166">
        <v>18530</v>
      </c>
      <c r="L281" s="167">
        <v>226400</v>
      </c>
    </row>
    <row r="282" spans="1:12">
      <c r="A282" s="164">
        <v>228</v>
      </c>
      <c r="B282" s="165">
        <v>686000</v>
      </c>
      <c r="C282" s="166">
        <v>689000</v>
      </c>
      <c r="D282" s="166">
        <v>63090</v>
      </c>
      <c r="E282" s="166">
        <v>56620</v>
      </c>
      <c r="F282" s="166">
        <v>50150</v>
      </c>
      <c r="G282" s="166">
        <v>43690</v>
      </c>
      <c r="H282" s="166">
        <v>37230</v>
      </c>
      <c r="I282" s="166">
        <v>30750</v>
      </c>
      <c r="J282" s="166">
        <v>24290</v>
      </c>
      <c r="K282" s="166">
        <v>18810</v>
      </c>
      <c r="L282" s="167">
        <v>227400</v>
      </c>
    </row>
    <row r="283" spans="1:12">
      <c r="A283" s="164">
        <v>229</v>
      </c>
      <c r="B283" s="165">
        <v>689000</v>
      </c>
      <c r="C283" s="166">
        <v>692000</v>
      </c>
      <c r="D283" s="166">
        <v>63640</v>
      </c>
      <c r="E283" s="166">
        <v>57180</v>
      </c>
      <c r="F283" s="166">
        <v>50700</v>
      </c>
      <c r="G283" s="166">
        <v>44240</v>
      </c>
      <c r="H283" s="166">
        <v>37780</v>
      </c>
      <c r="I283" s="166">
        <v>31300</v>
      </c>
      <c r="J283" s="166">
        <v>24840</v>
      </c>
      <c r="K283" s="166">
        <v>19080</v>
      </c>
      <c r="L283" s="167">
        <v>228500</v>
      </c>
    </row>
    <row r="284" spans="1:12">
      <c r="A284" s="164">
        <v>230</v>
      </c>
      <c r="B284" s="165">
        <v>692000</v>
      </c>
      <c r="C284" s="166">
        <v>695000</v>
      </c>
      <c r="D284" s="166">
        <v>64190</v>
      </c>
      <c r="E284" s="166">
        <v>57730</v>
      </c>
      <c r="F284" s="166">
        <v>51250</v>
      </c>
      <c r="G284" s="166">
        <v>44790</v>
      </c>
      <c r="H284" s="166">
        <v>38330</v>
      </c>
      <c r="I284" s="166">
        <v>31860</v>
      </c>
      <c r="J284" s="166">
        <v>25390</v>
      </c>
      <c r="K284" s="166">
        <v>19360</v>
      </c>
      <c r="L284" s="167">
        <v>229600</v>
      </c>
    </row>
    <row r="285" spans="1:12">
      <c r="A285" s="164"/>
      <c r="B285" s="165"/>
      <c r="C285" s="166"/>
      <c r="D285" s="166"/>
      <c r="E285" s="166"/>
      <c r="F285" s="166"/>
      <c r="G285" s="166"/>
      <c r="H285" s="166"/>
      <c r="I285" s="166"/>
      <c r="J285" s="166"/>
      <c r="K285" s="166"/>
      <c r="L285" s="167"/>
    </row>
    <row r="286" spans="1:12">
      <c r="A286" s="164">
        <v>231</v>
      </c>
      <c r="B286" s="165">
        <v>695000</v>
      </c>
      <c r="C286" s="166">
        <v>698000</v>
      </c>
      <c r="D286" s="166">
        <v>64740</v>
      </c>
      <c r="E286" s="166">
        <v>58280</v>
      </c>
      <c r="F286" s="166">
        <v>51810</v>
      </c>
      <c r="G286" s="166">
        <v>45340</v>
      </c>
      <c r="H286" s="166">
        <v>38880</v>
      </c>
      <c r="I286" s="166">
        <v>32410</v>
      </c>
      <c r="J286" s="166">
        <v>25940</v>
      </c>
      <c r="K286" s="166">
        <v>19630</v>
      </c>
      <c r="L286" s="167">
        <v>230700</v>
      </c>
    </row>
    <row r="287" spans="1:12">
      <c r="A287" s="164">
        <v>232</v>
      </c>
      <c r="B287" s="165">
        <v>698000</v>
      </c>
      <c r="C287" s="166">
        <v>701000</v>
      </c>
      <c r="D287" s="166">
        <v>65290</v>
      </c>
      <c r="E287" s="166">
        <v>58830</v>
      </c>
      <c r="F287" s="166">
        <v>52360</v>
      </c>
      <c r="G287" s="166">
        <v>45890</v>
      </c>
      <c r="H287" s="166">
        <v>39430</v>
      </c>
      <c r="I287" s="166">
        <v>32960</v>
      </c>
      <c r="J287" s="166">
        <v>26490</v>
      </c>
      <c r="K287" s="166">
        <v>20030</v>
      </c>
      <c r="L287" s="167">
        <v>232400</v>
      </c>
    </row>
    <row r="288" spans="1:12">
      <c r="A288" s="164">
        <v>233</v>
      </c>
      <c r="B288" s="165">
        <v>701000</v>
      </c>
      <c r="C288" s="166">
        <v>704000</v>
      </c>
      <c r="D288" s="166">
        <v>65840</v>
      </c>
      <c r="E288" s="166">
        <v>59380</v>
      </c>
      <c r="F288" s="166">
        <v>52910</v>
      </c>
      <c r="G288" s="166">
        <v>46450</v>
      </c>
      <c r="H288" s="166">
        <v>39980</v>
      </c>
      <c r="I288" s="166">
        <v>33510</v>
      </c>
      <c r="J288" s="166">
        <v>27050</v>
      </c>
      <c r="K288" s="166">
        <v>20580</v>
      </c>
      <c r="L288" s="167">
        <v>234000</v>
      </c>
    </row>
    <row r="289" spans="1:12">
      <c r="A289" s="164">
        <v>234</v>
      </c>
      <c r="B289" s="165">
        <v>704000</v>
      </c>
      <c r="C289" s="166">
        <v>707000</v>
      </c>
      <c r="D289" s="166">
        <v>66400</v>
      </c>
      <c r="E289" s="166">
        <v>59930</v>
      </c>
      <c r="F289" s="166">
        <v>53460</v>
      </c>
      <c r="G289" s="166">
        <v>47000</v>
      </c>
      <c r="H289" s="166">
        <v>40530</v>
      </c>
      <c r="I289" s="166">
        <v>34060</v>
      </c>
      <c r="J289" s="166">
        <v>27600</v>
      </c>
      <c r="K289" s="166">
        <v>21130</v>
      </c>
      <c r="L289" s="167">
        <v>235600</v>
      </c>
    </row>
    <row r="290" spans="1:12">
      <c r="A290" s="164">
        <v>235</v>
      </c>
      <c r="B290" s="165">
        <v>707000</v>
      </c>
      <c r="C290" s="166">
        <v>710000</v>
      </c>
      <c r="D290" s="166">
        <v>66950</v>
      </c>
      <c r="E290" s="166">
        <v>60480</v>
      </c>
      <c r="F290" s="166">
        <v>54010</v>
      </c>
      <c r="G290" s="166">
        <v>47550</v>
      </c>
      <c r="H290" s="166">
        <v>41090</v>
      </c>
      <c r="I290" s="166">
        <v>34610</v>
      </c>
      <c r="J290" s="166">
        <v>28150</v>
      </c>
      <c r="K290" s="166">
        <v>21690</v>
      </c>
      <c r="L290" s="167">
        <v>237300</v>
      </c>
    </row>
    <row r="291" spans="1:12">
      <c r="A291" s="164"/>
      <c r="B291" s="165"/>
      <c r="C291" s="166"/>
      <c r="D291" s="166"/>
      <c r="E291" s="166"/>
      <c r="F291" s="166"/>
      <c r="G291" s="166"/>
      <c r="H291" s="166"/>
      <c r="I291" s="166"/>
      <c r="J291" s="166"/>
      <c r="K291" s="166"/>
      <c r="L291" s="167"/>
    </row>
    <row r="292" spans="1:12">
      <c r="A292" s="164">
        <v>236</v>
      </c>
      <c r="B292" s="165">
        <v>710000</v>
      </c>
      <c r="C292" s="166">
        <v>713000</v>
      </c>
      <c r="D292" s="166">
        <v>67500</v>
      </c>
      <c r="E292" s="166">
        <v>61040</v>
      </c>
      <c r="F292" s="166">
        <v>54560</v>
      </c>
      <c r="G292" s="166">
        <v>48100</v>
      </c>
      <c r="H292" s="166">
        <v>41640</v>
      </c>
      <c r="I292" s="166">
        <v>35160</v>
      </c>
      <c r="J292" s="166">
        <v>28700</v>
      </c>
      <c r="K292" s="166">
        <v>22240</v>
      </c>
      <c r="L292" s="167">
        <v>238900</v>
      </c>
    </row>
    <row r="293" spans="1:12">
      <c r="A293" s="164">
        <v>237</v>
      </c>
      <c r="B293" s="165">
        <v>713000</v>
      </c>
      <c r="C293" s="166">
        <v>716000</v>
      </c>
      <c r="D293" s="166">
        <v>68050</v>
      </c>
      <c r="E293" s="166">
        <v>61590</v>
      </c>
      <c r="F293" s="166">
        <v>55110</v>
      </c>
      <c r="G293" s="166">
        <v>48650</v>
      </c>
      <c r="H293" s="166">
        <v>42190</v>
      </c>
      <c r="I293" s="166">
        <v>35710</v>
      </c>
      <c r="J293" s="166">
        <v>29250</v>
      </c>
      <c r="K293" s="166">
        <v>22790</v>
      </c>
      <c r="L293" s="167">
        <v>240500</v>
      </c>
    </row>
    <row r="294" spans="1:12">
      <c r="A294" s="164">
        <v>238</v>
      </c>
      <c r="B294" s="165">
        <v>716000</v>
      </c>
      <c r="C294" s="166">
        <v>719000</v>
      </c>
      <c r="D294" s="166">
        <v>68600</v>
      </c>
      <c r="E294" s="166">
        <v>62140</v>
      </c>
      <c r="F294" s="166">
        <v>55660</v>
      </c>
      <c r="G294" s="166">
        <v>49200</v>
      </c>
      <c r="H294" s="166">
        <v>42740</v>
      </c>
      <c r="I294" s="166">
        <v>36270</v>
      </c>
      <c r="J294" s="166">
        <v>29800</v>
      </c>
      <c r="K294" s="166">
        <v>23340</v>
      </c>
      <c r="L294" s="167">
        <v>242200</v>
      </c>
    </row>
    <row r="295" spans="1:12">
      <c r="A295" s="164">
        <v>239</v>
      </c>
      <c r="B295" s="165">
        <v>719000</v>
      </c>
      <c r="C295" s="166">
        <v>722000</v>
      </c>
      <c r="D295" s="166">
        <v>69150</v>
      </c>
      <c r="E295" s="166">
        <v>62690</v>
      </c>
      <c r="F295" s="166">
        <v>56220</v>
      </c>
      <c r="G295" s="166">
        <v>49750</v>
      </c>
      <c r="H295" s="166">
        <v>43290</v>
      </c>
      <c r="I295" s="166">
        <v>36820</v>
      </c>
      <c r="J295" s="166">
        <v>30350</v>
      </c>
      <c r="K295" s="166">
        <v>23890</v>
      </c>
      <c r="L295" s="167">
        <v>243800</v>
      </c>
    </row>
    <row r="296" spans="1:12">
      <c r="A296" s="164">
        <v>240</v>
      </c>
      <c r="B296" s="165">
        <v>722000</v>
      </c>
      <c r="C296" s="166">
        <v>725000</v>
      </c>
      <c r="D296" s="166">
        <v>69700</v>
      </c>
      <c r="E296" s="166">
        <v>63240</v>
      </c>
      <c r="F296" s="166">
        <v>56770</v>
      </c>
      <c r="G296" s="166">
        <v>50300</v>
      </c>
      <c r="H296" s="166">
        <v>43840</v>
      </c>
      <c r="I296" s="166">
        <v>37370</v>
      </c>
      <c r="J296" s="166">
        <v>30910</v>
      </c>
      <c r="K296" s="166">
        <v>24440</v>
      </c>
      <c r="L296" s="167">
        <v>245300</v>
      </c>
    </row>
    <row r="297" spans="1:12">
      <c r="A297" s="164"/>
      <c r="B297" s="165"/>
      <c r="C297" s="166"/>
      <c r="D297" s="166"/>
      <c r="E297" s="166"/>
      <c r="F297" s="166"/>
      <c r="G297" s="166"/>
      <c r="H297" s="166"/>
      <c r="I297" s="166"/>
      <c r="J297" s="166"/>
      <c r="K297" s="166"/>
      <c r="L297" s="167"/>
    </row>
    <row r="298" spans="1:12">
      <c r="A298" s="164">
        <v>241</v>
      </c>
      <c r="B298" s="165">
        <v>725000</v>
      </c>
      <c r="C298" s="166">
        <v>728000</v>
      </c>
      <c r="D298" s="166">
        <v>70260</v>
      </c>
      <c r="E298" s="166">
        <v>63790</v>
      </c>
      <c r="F298" s="166">
        <v>57320</v>
      </c>
      <c r="G298" s="166">
        <v>50860</v>
      </c>
      <c r="H298" s="166">
        <v>44390</v>
      </c>
      <c r="I298" s="166">
        <v>37920</v>
      </c>
      <c r="J298" s="166">
        <v>31460</v>
      </c>
      <c r="K298" s="166">
        <v>24990</v>
      </c>
      <c r="L298" s="167">
        <v>247000</v>
      </c>
    </row>
    <row r="299" spans="1:12">
      <c r="A299" s="164">
        <v>242</v>
      </c>
      <c r="B299" s="165">
        <v>728000</v>
      </c>
      <c r="C299" s="166">
        <v>731000</v>
      </c>
      <c r="D299" s="166">
        <v>70810</v>
      </c>
      <c r="E299" s="166">
        <v>64340</v>
      </c>
      <c r="F299" s="166">
        <v>57870</v>
      </c>
      <c r="G299" s="166">
        <v>51410</v>
      </c>
      <c r="H299" s="166">
        <v>44940</v>
      </c>
      <c r="I299" s="166">
        <v>38470</v>
      </c>
      <c r="J299" s="166">
        <v>32010</v>
      </c>
      <c r="K299" s="166">
        <v>25550</v>
      </c>
      <c r="L299" s="167">
        <v>248600</v>
      </c>
    </row>
    <row r="300" spans="1:12">
      <c r="A300" s="164">
        <v>243</v>
      </c>
      <c r="B300" s="165">
        <v>731000</v>
      </c>
      <c r="C300" s="166">
        <v>734000</v>
      </c>
      <c r="D300" s="166">
        <v>71360</v>
      </c>
      <c r="E300" s="166">
        <v>64890</v>
      </c>
      <c r="F300" s="166">
        <v>58420</v>
      </c>
      <c r="G300" s="166">
        <v>51960</v>
      </c>
      <c r="H300" s="166">
        <v>45500</v>
      </c>
      <c r="I300" s="166">
        <v>39020</v>
      </c>
      <c r="J300" s="166">
        <v>32560</v>
      </c>
      <c r="K300" s="166">
        <v>26100</v>
      </c>
      <c r="L300" s="167">
        <v>250200</v>
      </c>
    </row>
    <row r="301" spans="1:12">
      <c r="A301" s="164">
        <v>244</v>
      </c>
      <c r="B301" s="165">
        <v>734000</v>
      </c>
      <c r="C301" s="166">
        <v>737000</v>
      </c>
      <c r="D301" s="166">
        <v>71910</v>
      </c>
      <c r="E301" s="166">
        <v>65450</v>
      </c>
      <c r="F301" s="166">
        <v>58970</v>
      </c>
      <c r="G301" s="166">
        <v>52510</v>
      </c>
      <c r="H301" s="166">
        <v>46050</v>
      </c>
      <c r="I301" s="166">
        <v>39570</v>
      </c>
      <c r="J301" s="166">
        <v>33110</v>
      </c>
      <c r="K301" s="166">
        <v>26650</v>
      </c>
      <c r="L301" s="167">
        <v>251900</v>
      </c>
    </row>
    <row r="302" spans="1:12">
      <c r="A302" s="164">
        <v>245</v>
      </c>
      <c r="B302" s="165">
        <v>737000</v>
      </c>
      <c r="C302" s="166">
        <v>740000</v>
      </c>
      <c r="D302" s="166">
        <v>72460</v>
      </c>
      <c r="E302" s="166">
        <v>66000</v>
      </c>
      <c r="F302" s="166">
        <v>59520</v>
      </c>
      <c r="G302" s="166">
        <v>53060</v>
      </c>
      <c r="H302" s="166">
        <v>46600</v>
      </c>
      <c r="I302" s="166">
        <v>40130</v>
      </c>
      <c r="J302" s="166">
        <v>33660</v>
      </c>
      <c r="K302" s="166">
        <v>27200</v>
      </c>
      <c r="L302" s="167">
        <v>253500</v>
      </c>
    </row>
    <row r="303" spans="1:12" ht="14.25" thickBot="1">
      <c r="A303" s="164"/>
      <c r="B303" s="168"/>
      <c r="C303" s="169"/>
      <c r="D303" s="169"/>
      <c r="E303" s="169"/>
      <c r="F303" s="169"/>
      <c r="G303" s="169"/>
      <c r="H303" s="169"/>
      <c r="I303" s="169"/>
      <c r="J303" s="169"/>
      <c r="K303" s="169"/>
      <c r="L303" s="170"/>
    </row>
    <row r="304" spans="1:12">
      <c r="A304" s="164">
        <v>246</v>
      </c>
      <c r="B304" s="165">
        <v>740000</v>
      </c>
      <c r="C304" s="166">
        <v>743000</v>
      </c>
      <c r="D304" s="166">
        <v>73010</v>
      </c>
      <c r="E304" s="166">
        <v>66550</v>
      </c>
      <c r="F304" s="166">
        <v>60080</v>
      </c>
      <c r="G304" s="166">
        <v>53610</v>
      </c>
      <c r="H304" s="166">
        <v>47150</v>
      </c>
      <c r="I304" s="166">
        <v>40680</v>
      </c>
      <c r="J304" s="166">
        <v>34210</v>
      </c>
      <c r="K304" s="166">
        <v>27750</v>
      </c>
      <c r="L304" s="167">
        <v>255100</v>
      </c>
    </row>
    <row r="305" spans="1:12">
      <c r="A305" s="164">
        <v>247</v>
      </c>
      <c r="B305" s="165">
        <v>743000</v>
      </c>
      <c r="C305" s="166">
        <v>746000</v>
      </c>
      <c r="D305" s="166">
        <v>73560</v>
      </c>
      <c r="E305" s="166">
        <v>67100</v>
      </c>
      <c r="F305" s="166">
        <v>60630</v>
      </c>
      <c r="G305" s="166">
        <v>54160</v>
      </c>
      <c r="H305" s="166">
        <v>47700</v>
      </c>
      <c r="I305" s="166">
        <v>41230</v>
      </c>
      <c r="J305" s="166">
        <v>34770</v>
      </c>
      <c r="K305" s="166">
        <v>28300</v>
      </c>
      <c r="L305" s="167">
        <v>256800</v>
      </c>
    </row>
    <row r="306" spans="1:12">
      <c r="A306" s="164">
        <v>248</v>
      </c>
      <c r="B306" s="165">
        <v>746000</v>
      </c>
      <c r="C306" s="166">
        <v>749000</v>
      </c>
      <c r="D306" s="166">
        <v>74110</v>
      </c>
      <c r="E306" s="166">
        <v>67650</v>
      </c>
      <c r="F306" s="166">
        <v>61180</v>
      </c>
      <c r="G306" s="166">
        <v>54720</v>
      </c>
      <c r="H306" s="166">
        <v>48250</v>
      </c>
      <c r="I306" s="166">
        <v>41780</v>
      </c>
      <c r="J306" s="166">
        <v>35320</v>
      </c>
      <c r="K306" s="166">
        <v>28850</v>
      </c>
      <c r="L306" s="167">
        <v>258400</v>
      </c>
    </row>
    <row r="307" spans="1:12">
      <c r="A307" s="164">
        <v>249</v>
      </c>
      <c r="B307" s="165">
        <v>749000</v>
      </c>
      <c r="C307" s="166">
        <v>752000</v>
      </c>
      <c r="D307" s="166">
        <v>74670</v>
      </c>
      <c r="E307" s="166">
        <v>68200</v>
      </c>
      <c r="F307" s="166">
        <v>61730</v>
      </c>
      <c r="G307" s="166">
        <v>55270</v>
      </c>
      <c r="H307" s="166">
        <v>48800</v>
      </c>
      <c r="I307" s="166">
        <v>42330</v>
      </c>
      <c r="J307" s="166">
        <v>35870</v>
      </c>
      <c r="K307" s="166">
        <v>29400</v>
      </c>
      <c r="L307" s="167">
        <v>259900</v>
      </c>
    </row>
    <row r="308" spans="1:12">
      <c r="A308" s="164">
        <v>250</v>
      </c>
      <c r="B308" s="165">
        <v>752000</v>
      </c>
      <c r="C308" s="166">
        <v>755000</v>
      </c>
      <c r="D308" s="166">
        <v>75220</v>
      </c>
      <c r="E308" s="166">
        <v>68750</v>
      </c>
      <c r="F308" s="166">
        <v>62280</v>
      </c>
      <c r="G308" s="166">
        <v>55820</v>
      </c>
      <c r="H308" s="166">
        <v>49360</v>
      </c>
      <c r="I308" s="166">
        <v>42880</v>
      </c>
      <c r="J308" s="166">
        <v>36420</v>
      </c>
      <c r="K308" s="166">
        <v>29960</v>
      </c>
      <c r="L308" s="167">
        <v>261600</v>
      </c>
    </row>
    <row r="309" spans="1:12">
      <c r="A309" s="164"/>
      <c r="B309" s="165"/>
      <c r="C309" s="166"/>
      <c r="D309" s="166"/>
      <c r="E309" s="166"/>
      <c r="F309" s="166"/>
      <c r="G309" s="166"/>
      <c r="H309" s="166"/>
      <c r="I309" s="166"/>
      <c r="J309" s="166"/>
      <c r="K309" s="166"/>
      <c r="L309" s="167"/>
    </row>
    <row r="310" spans="1:12">
      <c r="A310" s="164">
        <v>251</v>
      </c>
      <c r="B310" s="165">
        <v>755000</v>
      </c>
      <c r="C310" s="166">
        <v>758000</v>
      </c>
      <c r="D310" s="166">
        <v>75770</v>
      </c>
      <c r="E310" s="166">
        <v>69310</v>
      </c>
      <c r="F310" s="166">
        <v>62830</v>
      </c>
      <c r="G310" s="166">
        <v>56370</v>
      </c>
      <c r="H310" s="166">
        <v>49910</v>
      </c>
      <c r="I310" s="166">
        <v>43430</v>
      </c>
      <c r="J310" s="166">
        <v>36970</v>
      </c>
      <c r="K310" s="166">
        <v>30510</v>
      </c>
      <c r="L310" s="167">
        <v>263200</v>
      </c>
    </row>
    <row r="311" spans="1:12">
      <c r="A311" s="164">
        <v>252</v>
      </c>
      <c r="B311" s="165">
        <v>758000</v>
      </c>
      <c r="C311" s="166">
        <v>761000</v>
      </c>
      <c r="D311" s="166">
        <v>76320</v>
      </c>
      <c r="E311" s="166">
        <v>69860</v>
      </c>
      <c r="F311" s="166">
        <v>63380</v>
      </c>
      <c r="G311" s="166">
        <v>56920</v>
      </c>
      <c r="H311" s="166">
        <v>50460</v>
      </c>
      <c r="I311" s="166">
        <v>43980</v>
      </c>
      <c r="J311" s="166">
        <v>37520</v>
      </c>
      <c r="K311" s="166">
        <v>31060</v>
      </c>
      <c r="L311" s="167">
        <v>264800</v>
      </c>
    </row>
    <row r="312" spans="1:12">
      <c r="A312" s="164">
        <v>253</v>
      </c>
      <c r="B312" s="165">
        <v>761000</v>
      </c>
      <c r="C312" s="166">
        <v>764000</v>
      </c>
      <c r="D312" s="166">
        <v>76870</v>
      </c>
      <c r="E312" s="166">
        <v>70410</v>
      </c>
      <c r="F312" s="166">
        <v>63940</v>
      </c>
      <c r="G312" s="166">
        <v>57470</v>
      </c>
      <c r="H312" s="166">
        <v>51010</v>
      </c>
      <c r="I312" s="166">
        <v>44540</v>
      </c>
      <c r="J312" s="166">
        <v>38070</v>
      </c>
      <c r="K312" s="166">
        <v>31610</v>
      </c>
      <c r="L312" s="167">
        <v>266500</v>
      </c>
    </row>
    <row r="313" spans="1:12">
      <c r="A313" s="164">
        <v>254</v>
      </c>
      <c r="B313" s="165">
        <v>764000</v>
      </c>
      <c r="C313" s="166">
        <v>767000</v>
      </c>
      <c r="D313" s="166">
        <v>77420</v>
      </c>
      <c r="E313" s="166">
        <v>70960</v>
      </c>
      <c r="F313" s="166">
        <v>64490</v>
      </c>
      <c r="G313" s="166">
        <v>58020</v>
      </c>
      <c r="H313" s="166">
        <v>51560</v>
      </c>
      <c r="I313" s="166">
        <v>45090</v>
      </c>
      <c r="J313" s="166">
        <v>38620</v>
      </c>
      <c r="K313" s="166">
        <v>32160</v>
      </c>
      <c r="L313" s="167">
        <v>268100</v>
      </c>
    </row>
    <row r="314" spans="1:12">
      <c r="A314" s="164">
        <v>255</v>
      </c>
      <c r="B314" s="165">
        <v>767000</v>
      </c>
      <c r="C314" s="166">
        <v>770000</v>
      </c>
      <c r="D314" s="166">
        <v>77970</v>
      </c>
      <c r="E314" s="166">
        <v>71510</v>
      </c>
      <c r="F314" s="166">
        <v>65040</v>
      </c>
      <c r="G314" s="166">
        <v>58570</v>
      </c>
      <c r="H314" s="166">
        <v>52110</v>
      </c>
      <c r="I314" s="166">
        <v>45640</v>
      </c>
      <c r="J314" s="166">
        <v>39180</v>
      </c>
      <c r="K314" s="166">
        <v>32710</v>
      </c>
      <c r="L314" s="167">
        <v>269700</v>
      </c>
    </row>
    <row r="315" spans="1:12">
      <c r="A315" s="164"/>
      <c r="B315" s="165"/>
      <c r="C315" s="166"/>
      <c r="D315" s="166"/>
      <c r="E315" s="166"/>
      <c r="F315" s="166"/>
      <c r="G315" s="166"/>
      <c r="H315" s="166"/>
      <c r="I315" s="166"/>
      <c r="J315" s="166"/>
      <c r="K315" s="166"/>
      <c r="L315" s="167"/>
    </row>
    <row r="316" spans="1:12">
      <c r="A316" s="164">
        <v>256</v>
      </c>
      <c r="B316" s="165">
        <v>770000</v>
      </c>
      <c r="C316" s="166">
        <v>773000</v>
      </c>
      <c r="D316" s="166">
        <v>78530</v>
      </c>
      <c r="E316" s="166">
        <v>72060</v>
      </c>
      <c r="F316" s="166">
        <v>65590</v>
      </c>
      <c r="G316" s="166">
        <v>59130</v>
      </c>
      <c r="H316" s="166">
        <v>52660</v>
      </c>
      <c r="I316" s="166">
        <v>46190</v>
      </c>
      <c r="J316" s="166">
        <v>39730</v>
      </c>
      <c r="K316" s="166">
        <v>33260</v>
      </c>
      <c r="L316" s="167">
        <v>271400</v>
      </c>
    </row>
    <row r="317" spans="1:12">
      <c r="A317" s="164">
        <v>257</v>
      </c>
      <c r="B317" s="165">
        <v>773000</v>
      </c>
      <c r="C317" s="166">
        <v>776000</v>
      </c>
      <c r="D317" s="166">
        <v>79080</v>
      </c>
      <c r="E317" s="166">
        <v>72610</v>
      </c>
      <c r="F317" s="166">
        <v>66140</v>
      </c>
      <c r="G317" s="166">
        <v>59680</v>
      </c>
      <c r="H317" s="166">
        <v>53210</v>
      </c>
      <c r="I317" s="166">
        <v>46740</v>
      </c>
      <c r="J317" s="166">
        <v>40280</v>
      </c>
      <c r="K317" s="166">
        <v>33820</v>
      </c>
      <c r="L317" s="167">
        <v>273000</v>
      </c>
    </row>
    <row r="318" spans="1:12">
      <c r="A318" s="164">
        <v>258</v>
      </c>
      <c r="B318" s="165">
        <v>776000</v>
      </c>
      <c r="C318" s="166">
        <v>779000</v>
      </c>
      <c r="D318" s="166">
        <v>79630</v>
      </c>
      <c r="E318" s="166">
        <v>73160</v>
      </c>
      <c r="F318" s="166">
        <v>66690</v>
      </c>
      <c r="G318" s="166">
        <v>60230</v>
      </c>
      <c r="H318" s="166">
        <v>53770</v>
      </c>
      <c r="I318" s="166">
        <v>47290</v>
      </c>
      <c r="J318" s="166">
        <v>40830</v>
      </c>
      <c r="K318" s="166">
        <v>34370</v>
      </c>
      <c r="L318" s="167">
        <v>274600</v>
      </c>
    </row>
    <row r="319" spans="1:12">
      <c r="A319" s="164">
        <v>259</v>
      </c>
      <c r="B319" s="165">
        <v>779000</v>
      </c>
      <c r="C319" s="166">
        <v>782000</v>
      </c>
      <c r="D319" s="166">
        <v>80180</v>
      </c>
      <c r="E319" s="166">
        <v>73720</v>
      </c>
      <c r="F319" s="166">
        <v>67240</v>
      </c>
      <c r="G319" s="166">
        <v>60780</v>
      </c>
      <c r="H319" s="166">
        <v>54320</v>
      </c>
      <c r="I319" s="166">
        <v>47840</v>
      </c>
      <c r="J319" s="166">
        <v>41380</v>
      </c>
      <c r="K319" s="166">
        <v>34920</v>
      </c>
      <c r="L319" s="167">
        <v>276200</v>
      </c>
    </row>
    <row r="320" spans="1:12">
      <c r="A320" s="164">
        <v>260</v>
      </c>
      <c r="B320" s="165">
        <v>782000</v>
      </c>
      <c r="C320" s="166">
        <v>785000</v>
      </c>
      <c r="D320" s="166">
        <v>80730</v>
      </c>
      <c r="E320" s="166">
        <v>74270</v>
      </c>
      <c r="F320" s="166">
        <v>67790</v>
      </c>
      <c r="G320" s="166">
        <v>61330</v>
      </c>
      <c r="H320" s="166">
        <v>54870</v>
      </c>
      <c r="I320" s="166">
        <v>48400</v>
      </c>
      <c r="J320" s="166">
        <v>41930</v>
      </c>
      <c r="K320" s="166">
        <v>35470</v>
      </c>
      <c r="L320" s="167">
        <v>277800</v>
      </c>
    </row>
    <row r="321" spans="1:12">
      <c r="A321" s="164"/>
      <c r="B321" s="165"/>
      <c r="C321" s="166"/>
      <c r="D321" s="166"/>
      <c r="E321" s="166"/>
      <c r="F321" s="166"/>
      <c r="G321" s="166"/>
      <c r="H321" s="166"/>
      <c r="I321" s="166"/>
      <c r="J321" s="166"/>
      <c r="K321" s="166"/>
      <c r="L321" s="167"/>
    </row>
    <row r="322" spans="1:12">
      <c r="A322" s="164">
        <v>261</v>
      </c>
      <c r="B322" s="165">
        <v>785000</v>
      </c>
      <c r="C322" s="166">
        <v>788000</v>
      </c>
      <c r="D322" s="166">
        <v>81280</v>
      </c>
      <c r="E322" s="166">
        <v>74820</v>
      </c>
      <c r="F322" s="166">
        <v>68350</v>
      </c>
      <c r="G322" s="166">
        <v>61880</v>
      </c>
      <c r="H322" s="166">
        <v>55420</v>
      </c>
      <c r="I322" s="166">
        <v>48950</v>
      </c>
      <c r="J322" s="166">
        <v>42480</v>
      </c>
      <c r="K322" s="166">
        <v>36020</v>
      </c>
      <c r="L322" s="167">
        <v>279400</v>
      </c>
    </row>
    <row r="323" spans="1:12">
      <c r="A323" s="164">
        <v>262</v>
      </c>
      <c r="B323" s="165">
        <v>788000</v>
      </c>
      <c r="C323" s="166">
        <v>791000</v>
      </c>
      <c r="D323" s="166">
        <v>81830</v>
      </c>
      <c r="E323" s="166">
        <v>75370</v>
      </c>
      <c r="F323" s="166">
        <v>68900</v>
      </c>
      <c r="G323" s="166">
        <v>62430</v>
      </c>
      <c r="H323" s="166">
        <v>55970</v>
      </c>
      <c r="I323" s="166">
        <v>49500</v>
      </c>
      <c r="J323" s="166">
        <v>43040</v>
      </c>
      <c r="K323" s="166">
        <v>36570</v>
      </c>
      <c r="L323" s="167">
        <v>281100</v>
      </c>
    </row>
    <row r="324" spans="1:12">
      <c r="A324" s="164">
        <v>263</v>
      </c>
      <c r="B324" s="165">
        <v>791000</v>
      </c>
      <c r="C324" s="166">
        <v>794000</v>
      </c>
      <c r="D324" s="166">
        <v>82460</v>
      </c>
      <c r="E324" s="166">
        <v>75920</v>
      </c>
      <c r="F324" s="166">
        <v>69450</v>
      </c>
      <c r="G324" s="166">
        <v>62990</v>
      </c>
      <c r="H324" s="166">
        <v>56520</v>
      </c>
      <c r="I324" s="166">
        <v>50050</v>
      </c>
      <c r="J324" s="166">
        <v>43590</v>
      </c>
      <c r="K324" s="166">
        <v>37120</v>
      </c>
      <c r="L324" s="167">
        <v>282700</v>
      </c>
    </row>
    <row r="325" spans="1:12">
      <c r="A325" s="164">
        <v>264</v>
      </c>
      <c r="B325" s="165">
        <v>794000</v>
      </c>
      <c r="C325" s="166">
        <v>797000</v>
      </c>
      <c r="D325" s="166">
        <v>83100</v>
      </c>
      <c r="E325" s="166">
        <v>76470</v>
      </c>
      <c r="F325" s="166">
        <v>70000</v>
      </c>
      <c r="G325" s="166">
        <v>63540</v>
      </c>
      <c r="H325" s="166">
        <v>57070</v>
      </c>
      <c r="I325" s="166">
        <v>50600</v>
      </c>
      <c r="J325" s="166">
        <v>44140</v>
      </c>
      <c r="K325" s="166">
        <v>37670</v>
      </c>
      <c r="L325" s="167">
        <v>284300</v>
      </c>
    </row>
    <row r="326" spans="1:12">
      <c r="A326" s="164">
        <v>265</v>
      </c>
      <c r="B326" s="165">
        <v>797000</v>
      </c>
      <c r="C326" s="166">
        <v>800000</v>
      </c>
      <c r="D326" s="166">
        <v>83730</v>
      </c>
      <c r="E326" s="166">
        <v>77020</v>
      </c>
      <c r="F326" s="166">
        <v>70550</v>
      </c>
      <c r="G326" s="166">
        <v>64090</v>
      </c>
      <c r="H326" s="166">
        <v>57630</v>
      </c>
      <c r="I326" s="166">
        <v>51150</v>
      </c>
      <c r="J326" s="166">
        <v>44690</v>
      </c>
      <c r="K326" s="166">
        <v>38230</v>
      </c>
      <c r="L326" s="167">
        <v>286000</v>
      </c>
    </row>
    <row r="327" spans="1:12">
      <c r="A327" s="164"/>
      <c r="B327" s="165"/>
      <c r="C327" s="166"/>
      <c r="D327" s="166"/>
      <c r="E327" s="166"/>
      <c r="F327" s="166"/>
      <c r="G327" s="166"/>
      <c r="H327" s="166"/>
      <c r="I327" s="166"/>
      <c r="J327" s="166"/>
      <c r="K327" s="166"/>
      <c r="L327" s="167"/>
    </row>
    <row r="328" spans="1:12">
      <c r="A328" s="164">
        <v>266</v>
      </c>
      <c r="B328" s="165">
        <v>800000</v>
      </c>
      <c r="C328" s="166">
        <v>803000</v>
      </c>
      <c r="D328" s="166">
        <v>84370</v>
      </c>
      <c r="E328" s="166">
        <v>77580</v>
      </c>
      <c r="F328" s="166">
        <v>71100</v>
      </c>
      <c r="G328" s="166">
        <v>64640</v>
      </c>
      <c r="H328" s="166">
        <v>58180</v>
      </c>
      <c r="I328" s="166">
        <v>51700</v>
      </c>
      <c r="J328" s="166">
        <v>45240</v>
      </c>
      <c r="K328" s="166">
        <v>38780</v>
      </c>
      <c r="L328" s="167">
        <v>287600</v>
      </c>
    </row>
    <row r="329" spans="1:12">
      <c r="A329" s="164">
        <v>267</v>
      </c>
      <c r="B329" s="165">
        <v>803000</v>
      </c>
      <c r="C329" s="166">
        <v>806000</v>
      </c>
      <c r="D329" s="166">
        <v>85000</v>
      </c>
      <c r="E329" s="166">
        <v>78130</v>
      </c>
      <c r="F329" s="166">
        <v>71650</v>
      </c>
      <c r="G329" s="166">
        <v>65190</v>
      </c>
      <c r="H329" s="166">
        <v>58730</v>
      </c>
      <c r="I329" s="166">
        <v>52250</v>
      </c>
      <c r="J329" s="166">
        <v>45790</v>
      </c>
      <c r="K329" s="166">
        <v>39330</v>
      </c>
      <c r="L329" s="167">
        <v>289200</v>
      </c>
    </row>
    <row r="330" spans="1:12">
      <c r="A330" s="164">
        <v>268</v>
      </c>
      <c r="B330" s="165">
        <v>806000</v>
      </c>
      <c r="C330" s="166">
        <v>809000</v>
      </c>
      <c r="D330" s="166">
        <v>85630</v>
      </c>
      <c r="E330" s="166">
        <v>78680</v>
      </c>
      <c r="F330" s="166">
        <v>72210</v>
      </c>
      <c r="G330" s="166">
        <v>65740</v>
      </c>
      <c r="H330" s="166">
        <v>59280</v>
      </c>
      <c r="I330" s="166">
        <v>52810</v>
      </c>
      <c r="J330" s="166">
        <v>46340</v>
      </c>
      <c r="K330" s="166">
        <v>39880</v>
      </c>
      <c r="L330" s="167">
        <v>290800</v>
      </c>
    </row>
    <row r="331" spans="1:12">
      <c r="A331" s="164">
        <v>269</v>
      </c>
      <c r="B331" s="165">
        <v>809000</v>
      </c>
      <c r="C331" s="166">
        <v>812000</v>
      </c>
      <c r="D331" s="166">
        <v>86260</v>
      </c>
      <c r="E331" s="166">
        <v>79230</v>
      </c>
      <c r="F331" s="166">
        <v>72760</v>
      </c>
      <c r="G331" s="166">
        <v>66290</v>
      </c>
      <c r="H331" s="166">
        <v>59830</v>
      </c>
      <c r="I331" s="166">
        <v>53360</v>
      </c>
      <c r="J331" s="166">
        <v>46890</v>
      </c>
      <c r="K331" s="166">
        <v>40430</v>
      </c>
      <c r="L331" s="167">
        <v>292400</v>
      </c>
    </row>
    <row r="332" spans="1:12">
      <c r="A332" s="164">
        <v>270</v>
      </c>
      <c r="B332" s="165">
        <v>812000</v>
      </c>
      <c r="C332" s="166">
        <v>815000</v>
      </c>
      <c r="D332" s="166">
        <v>86900</v>
      </c>
      <c r="E332" s="166">
        <v>79780</v>
      </c>
      <c r="F332" s="166">
        <v>73310</v>
      </c>
      <c r="G332" s="166">
        <v>66840</v>
      </c>
      <c r="H332" s="166">
        <v>60380</v>
      </c>
      <c r="I332" s="166">
        <v>53910</v>
      </c>
      <c r="J332" s="166">
        <v>47450</v>
      </c>
      <c r="K332" s="166">
        <v>40980</v>
      </c>
      <c r="L332" s="167">
        <v>294000</v>
      </c>
    </row>
    <row r="333" spans="1:12">
      <c r="A333" s="164"/>
      <c r="B333" s="165"/>
      <c r="C333" s="166"/>
      <c r="D333" s="166"/>
      <c r="E333" s="166"/>
      <c r="F333" s="166"/>
      <c r="G333" s="166"/>
      <c r="H333" s="166"/>
      <c r="I333" s="166"/>
      <c r="J333" s="166"/>
      <c r="K333" s="166"/>
      <c r="L333" s="167"/>
    </row>
    <row r="334" spans="1:12">
      <c r="A334" s="164">
        <v>271</v>
      </c>
      <c r="B334" s="165">
        <v>815000</v>
      </c>
      <c r="C334" s="166">
        <v>818000</v>
      </c>
      <c r="D334" s="166">
        <v>87530</v>
      </c>
      <c r="E334" s="166">
        <v>80330</v>
      </c>
      <c r="F334" s="166">
        <v>73860</v>
      </c>
      <c r="G334" s="166">
        <v>67400</v>
      </c>
      <c r="H334" s="166">
        <v>60930</v>
      </c>
      <c r="I334" s="166">
        <v>54460</v>
      </c>
      <c r="J334" s="166">
        <v>48000</v>
      </c>
      <c r="K334" s="166">
        <v>41530</v>
      </c>
      <c r="L334" s="167">
        <v>295700</v>
      </c>
    </row>
    <row r="335" spans="1:12">
      <c r="A335" s="164">
        <v>272</v>
      </c>
      <c r="B335" s="165">
        <v>818000</v>
      </c>
      <c r="C335" s="166">
        <v>821000</v>
      </c>
      <c r="D335" s="166">
        <v>88160</v>
      </c>
      <c r="E335" s="166">
        <v>80880</v>
      </c>
      <c r="F335" s="166">
        <v>74410</v>
      </c>
      <c r="G335" s="166">
        <v>67950</v>
      </c>
      <c r="H335" s="166">
        <v>61480</v>
      </c>
      <c r="I335" s="166">
        <v>55010</v>
      </c>
      <c r="J335" s="166">
        <v>48550</v>
      </c>
      <c r="K335" s="166">
        <v>42090</v>
      </c>
      <c r="L335" s="167">
        <v>297300</v>
      </c>
    </row>
    <row r="336" spans="1:12">
      <c r="A336" s="164">
        <v>273</v>
      </c>
      <c r="B336" s="165">
        <v>821000</v>
      </c>
      <c r="C336" s="166">
        <v>824000</v>
      </c>
      <c r="D336" s="166">
        <v>88800</v>
      </c>
      <c r="E336" s="166">
        <v>81430</v>
      </c>
      <c r="F336" s="166">
        <v>74960</v>
      </c>
      <c r="G336" s="166">
        <v>68500</v>
      </c>
      <c r="H336" s="166">
        <v>62040</v>
      </c>
      <c r="I336" s="166">
        <v>55560</v>
      </c>
      <c r="J336" s="166">
        <v>49100</v>
      </c>
      <c r="K336" s="166">
        <v>42640</v>
      </c>
      <c r="L336" s="167">
        <v>298900</v>
      </c>
    </row>
    <row r="337" spans="1:12">
      <c r="A337" s="164">
        <v>274</v>
      </c>
      <c r="B337" s="165">
        <v>824000</v>
      </c>
      <c r="C337" s="166">
        <v>827000</v>
      </c>
      <c r="D337" s="166">
        <v>89440</v>
      </c>
      <c r="E337" s="166">
        <v>82000</v>
      </c>
      <c r="F337" s="166">
        <v>75510</v>
      </c>
      <c r="G337" s="166">
        <v>69050</v>
      </c>
      <c r="H337" s="166">
        <v>62590</v>
      </c>
      <c r="I337" s="166">
        <v>56110</v>
      </c>
      <c r="J337" s="166">
        <v>49650</v>
      </c>
      <c r="K337" s="166">
        <v>43190</v>
      </c>
      <c r="L337" s="167">
        <v>300600</v>
      </c>
    </row>
    <row r="338" spans="1:12">
      <c r="A338" s="164">
        <v>275</v>
      </c>
      <c r="B338" s="165">
        <v>827000</v>
      </c>
      <c r="C338" s="166">
        <v>830000</v>
      </c>
      <c r="D338" s="166">
        <v>90070</v>
      </c>
      <c r="E338" s="166">
        <v>82630</v>
      </c>
      <c r="F338" s="166">
        <v>76060</v>
      </c>
      <c r="G338" s="166">
        <v>69600</v>
      </c>
      <c r="H338" s="166">
        <v>63140</v>
      </c>
      <c r="I338" s="166">
        <v>56670</v>
      </c>
      <c r="J338" s="166">
        <v>50200</v>
      </c>
      <c r="K338" s="166">
        <v>43740</v>
      </c>
      <c r="L338" s="167">
        <v>302200</v>
      </c>
    </row>
    <row r="339" spans="1:12">
      <c r="A339" s="164"/>
      <c r="B339" s="165"/>
      <c r="C339" s="166"/>
      <c r="D339" s="166"/>
      <c r="E339" s="166"/>
      <c r="F339" s="166"/>
      <c r="G339" s="166"/>
      <c r="H339" s="166"/>
      <c r="I339" s="166"/>
      <c r="J339" s="166"/>
      <c r="K339" s="166"/>
      <c r="L339" s="167"/>
    </row>
    <row r="340" spans="1:12">
      <c r="A340" s="164">
        <v>276</v>
      </c>
      <c r="B340" s="165">
        <v>830000</v>
      </c>
      <c r="C340" s="166">
        <v>833000</v>
      </c>
      <c r="D340" s="166">
        <v>90710</v>
      </c>
      <c r="E340" s="166">
        <v>83260</v>
      </c>
      <c r="F340" s="166">
        <v>76620</v>
      </c>
      <c r="G340" s="166">
        <v>70150</v>
      </c>
      <c r="H340" s="166">
        <v>63690</v>
      </c>
      <c r="I340" s="166">
        <v>57220</v>
      </c>
      <c r="J340" s="166">
        <v>50750</v>
      </c>
      <c r="K340" s="166">
        <v>44290</v>
      </c>
      <c r="L340" s="167">
        <v>303800</v>
      </c>
    </row>
    <row r="341" spans="1:12">
      <c r="A341" s="164">
        <v>277</v>
      </c>
      <c r="B341" s="165">
        <v>833000</v>
      </c>
      <c r="C341" s="166">
        <v>836000</v>
      </c>
      <c r="D341" s="166">
        <v>91350</v>
      </c>
      <c r="E341" s="166">
        <v>83920</v>
      </c>
      <c r="F341" s="166">
        <v>77190</v>
      </c>
      <c r="G341" s="166">
        <v>70710</v>
      </c>
      <c r="H341" s="166">
        <v>64250</v>
      </c>
      <c r="I341" s="166">
        <v>57790</v>
      </c>
      <c r="J341" s="166">
        <v>51320</v>
      </c>
      <c r="K341" s="166">
        <v>44850</v>
      </c>
      <c r="L341" s="167">
        <v>305400</v>
      </c>
    </row>
    <row r="342" spans="1:12">
      <c r="A342" s="164">
        <v>278</v>
      </c>
      <c r="B342" s="165">
        <v>836000</v>
      </c>
      <c r="C342" s="166">
        <v>839000</v>
      </c>
      <c r="D342" s="166">
        <v>92020</v>
      </c>
      <c r="E342" s="166">
        <v>84580</v>
      </c>
      <c r="F342" s="166">
        <v>77770</v>
      </c>
      <c r="G342" s="166">
        <v>71300</v>
      </c>
      <c r="H342" s="166">
        <v>64830</v>
      </c>
      <c r="I342" s="166">
        <v>58370</v>
      </c>
      <c r="J342" s="166">
        <v>51900</v>
      </c>
      <c r="K342" s="166">
        <v>45430</v>
      </c>
      <c r="L342" s="167">
        <v>307000</v>
      </c>
    </row>
    <row r="343" spans="1:12">
      <c r="A343" s="164">
        <v>279</v>
      </c>
      <c r="B343" s="165">
        <v>839000</v>
      </c>
      <c r="C343" s="166">
        <v>842000</v>
      </c>
      <c r="D343" s="166">
        <v>92690</v>
      </c>
      <c r="E343" s="166">
        <v>85250</v>
      </c>
      <c r="F343" s="166">
        <v>78350</v>
      </c>
      <c r="G343" s="166">
        <v>71880</v>
      </c>
      <c r="H343" s="166">
        <v>65420</v>
      </c>
      <c r="I343" s="166">
        <v>58950</v>
      </c>
      <c r="J343" s="166">
        <v>52480</v>
      </c>
      <c r="K343" s="166">
        <v>46020</v>
      </c>
      <c r="L343" s="167">
        <v>308500</v>
      </c>
    </row>
    <row r="344" spans="1:12">
      <c r="A344" s="164">
        <v>280</v>
      </c>
      <c r="B344" s="165">
        <v>842000</v>
      </c>
      <c r="C344" s="166">
        <v>845000</v>
      </c>
      <c r="D344" s="166">
        <v>93360</v>
      </c>
      <c r="E344" s="166">
        <v>85920</v>
      </c>
      <c r="F344" s="166">
        <v>78930</v>
      </c>
      <c r="G344" s="166">
        <v>72460</v>
      </c>
      <c r="H344" s="166">
        <v>66000</v>
      </c>
      <c r="I344" s="166">
        <v>59530</v>
      </c>
      <c r="J344" s="166">
        <v>53060</v>
      </c>
      <c r="K344" s="166">
        <v>46600</v>
      </c>
      <c r="L344" s="167">
        <v>310100</v>
      </c>
    </row>
    <row r="345" spans="1:12">
      <c r="A345" s="164"/>
      <c r="B345" s="165"/>
      <c r="C345" s="166"/>
      <c r="D345" s="166"/>
      <c r="E345" s="166"/>
      <c r="F345" s="166"/>
      <c r="G345" s="166"/>
      <c r="H345" s="166"/>
      <c r="I345" s="166"/>
      <c r="J345" s="166"/>
      <c r="K345" s="166"/>
      <c r="L345" s="167"/>
    </row>
    <row r="346" spans="1:12">
      <c r="A346" s="164">
        <v>281</v>
      </c>
      <c r="B346" s="165">
        <v>845000</v>
      </c>
      <c r="C346" s="166">
        <v>848000</v>
      </c>
      <c r="D346" s="166">
        <v>94020</v>
      </c>
      <c r="E346" s="166">
        <v>86590</v>
      </c>
      <c r="F346" s="166">
        <v>79520</v>
      </c>
      <c r="G346" s="166">
        <v>73040</v>
      </c>
      <c r="H346" s="166">
        <v>66580</v>
      </c>
      <c r="I346" s="166">
        <v>60120</v>
      </c>
      <c r="J346" s="166">
        <v>53640</v>
      </c>
      <c r="K346" s="166">
        <v>47180</v>
      </c>
      <c r="L346" s="167">
        <v>311600</v>
      </c>
    </row>
    <row r="347" spans="1:12">
      <c r="A347" s="164">
        <v>282</v>
      </c>
      <c r="B347" s="165">
        <v>848000</v>
      </c>
      <c r="C347" s="166">
        <v>851000</v>
      </c>
      <c r="D347" s="166">
        <v>94700</v>
      </c>
      <c r="E347" s="166">
        <v>87260</v>
      </c>
      <c r="F347" s="166">
        <v>80100</v>
      </c>
      <c r="G347" s="166">
        <v>73620</v>
      </c>
      <c r="H347" s="166">
        <v>67160</v>
      </c>
      <c r="I347" s="166">
        <v>60700</v>
      </c>
      <c r="J347" s="166">
        <v>54230</v>
      </c>
      <c r="K347" s="166">
        <v>47760</v>
      </c>
      <c r="L347" s="167">
        <v>313100</v>
      </c>
    </row>
    <row r="348" spans="1:12">
      <c r="A348" s="164">
        <v>283</v>
      </c>
      <c r="B348" s="165">
        <v>851000</v>
      </c>
      <c r="C348" s="166">
        <v>854000</v>
      </c>
      <c r="D348" s="166">
        <v>95360</v>
      </c>
      <c r="E348" s="166">
        <v>87930</v>
      </c>
      <c r="F348" s="166">
        <v>80680</v>
      </c>
      <c r="G348" s="166">
        <v>74210</v>
      </c>
      <c r="H348" s="166">
        <v>67740</v>
      </c>
      <c r="I348" s="166">
        <v>61280</v>
      </c>
      <c r="J348" s="166">
        <v>54810</v>
      </c>
      <c r="K348" s="166">
        <v>48340</v>
      </c>
      <c r="L348" s="167">
        <v>314700</v>
      </c>
    </row>
    <row r="349" spans="1:12">
      <c r="A349" s="164">
        <v>284</v>
      </c>
      <c r="B349" s="165">
        <v>854000</v>
      </c>
      <c r="C349" s="166">
        <v>857000</v>
      </c>
      <c r="D349" s="166">
        <v>96040</v>
      </c>
      <c r="E349" s="166">
        <v>88600</v>
      </c>
      <c r="F349" s="166">
        <v>81260</v>
      </c>
      <c r="G349" s="166">
        <v>74790</v>
      </c>
      <c r="H349" s="166">
        <v>68330</v>
      </c>
      <c r="I349" s="166">
        <v>61860</v>
      </c>
      <c r="J349" s="166">
        <v>55390</v>
      </c>
      <c r="K349" s="166">
        <v>48930</v>
      </c>
      <c r="L349" s="167">
        <v>316300</v>
      </c>
    </row>
    <row r="350" spans="1:12">
      <c r="A350" s="164">
        <v>285</v>
      </c>
      <c r="B350" s="165">
        <v>857000</v>
      </c>
      <c r="C350" s="166">
        <v>860000</v>
      </c>
      <c r="D350" s="166">
        <v>96710</v>
      </c>
      <c r="E350" s="166">
        <v>89270</v>
      </c>
      <c r="F350" s="166">
        <v>81840</v>
      </c>
      <c r="G350" s="166">
        <v>75370</v>
      </c>
      <c r="H350" s="166">
        <v>68910</v>
      </c>
      <c r="I350" s="166">
        <v>62440</v>
      </c>
      <c r="J350" s="166">
        <v>55970</v>
      </c>
      <c r="K350" s="166">
        <v>49510</v>
      </c>
      <c r="L350" s="167">
        <v>317800</v>
      </c>
    </row>
    <row r="351" spans="1:12">
      <c r="A351" s="164"/>
      <c r="B351" s="165"/>
      <c r="C351" s="166"/>
      <c r="D351" s="166"/>
      <c r="E351" s="166"/>
      <c r="F351" s="166"/>
      <c r="G351" s="166"/>
      <c r="H351" s="166"/>
      <c r="I351" s="166"/>
      <c r="J351" s="166"/>
      <c r="K351" s="166"/>
      <c r="L351" s="167"/>
    </row>
    <row r="352" spans="1:12">
      <c r="A352" s="164">
        <v>286</v>
      </c>
      <c r="B352" s="165">
        <v>860000</v>
      </c>
      <c r="C352" s="166">
        <v>863000</v>
      </c>
      <c r="D352" s="166">
        <v>97370</v>
      </c>
      <c r="E352" s="166">
        <v>89940</v>
      </c>
      <c r="F352" s="166">
        <v>82500</v>
      </c>
      <c r="G352" s="166">
        <v>75950</v>
      </c>
      <c r="H352" s="166">
        <v>69490</v>
      </c>
      <c r="I352" s="166">
        <v>63030</v>
      </c>
      <c r="J352" s="166">
        <v>56550</v>
      </c>
      <c r="K352" s="166">
        <v>50090</v>
      </c>
      <c r="L352" s="167">
        <v>319400</v>
      </c>
    </row>
    <row r="353" spans="1:12">
      <c r="A353" s="164">
        <v>287</v>
      </c>
      <c r="B353" s="165">
        <v>863000</v>
      </c>
      <c r="C353" s="166">
        <v>866000</v>
      </c>
      <c r="D353" s="166">
        <v>98050</v>
      </c>
      <c r="E353" s="166">
        <v>90600</v>
      </c>
      <c r="F353" s="166">
        <v>83170</v>
      </c>
      <c r="G353" s="166">
        <v>76530</v>
      </c>
      <c r="H353" s="166">
        <v>70070</v>
      </c>
      <c r="I353" s="166">
        <v>63610</v>
      </c>
      <c r="J353" s="166">
        <v>57140</v>
      </c>
      <c r="K353" s="166">
        <v>50670</v>
      </c>
      <c r="L353" s="167">
        <v>320900</v>
      </c>
    </row>
    <row r="354" spans="1:12">
      <c r="A354" s="164">
        <v>288</v>
      </c>
      <c r="B354" s="165">
        <v>866000</v>
      </c>
      <c r="C354" s="166">
        <v>869000</v>
      </c>
      <c r="D354" s="166">
        <v>98710</v>
      </c>
      <c r="E354" s="166">
        <v>91280</v>
      </c>
      <c r="F354" s="166">
        <v>83840</v>
      </c>
      <c r="G354" s="166">
        <v>77120</v>
      </c>
      <c r="H354" s="166">
        <v>70650</v>
      </c>
      <c r="I354" s="166">
        <v>64190</v>
      </c>
      <c r="J354" s="166">
        <v>57720</v>
      </c>
      <c r="K354" s="166">
        <v>51250</v>
      </c>
      <c r="L354" s="167">
        <v>322400</v>
      </c>
    </row>
    <row r="355" spans="1:12">
      <c r="A355" s="164">
        <v>289</v>
      </c>
      <c r="B355" s="165">
        <v>869000</v>
      </c>
      <c r="C355" s="166">
        <v>872000</v>
      </c>
      <c r="D355" s="166">
        <v>99380</v>
      </c>
      <c r="E355" s="166">
        <v>91940</v>
      </c>
      <c r="F355" s="166">
        <v>84510</v>
      </c>
      <c r="G355" s="166">
        <v>77700</v>
      </c>
      <c r="H355" s="166">
        <v>71240</v>
      </c>
      <c r="I355" s="166">
        <v>64770</v>
      </c>
      <c r="J355" s="166">
        <v>58300</v>
      </c>
      <c r="K355" s="166">
        <v>51840</v>
      </c>
      <c r="L355" s="167">
        <v>324000</v>
      </c>
    </row>
    <row r="356" spans="1:12">
      <c r="A356" s="164">
        <v>290</v>
      </c>
      <c r="B356" s="165">
        <v>872000</v>
      </c>
      <c r="C356" s="166">
        <v>875000</v>
      </c>
      <c r="D356" s="166">
        <v>100050</v>
      </c>
      <c r="E356" s="166">
        <v>92610</v>
      </c>
      <c r="F356" s="166">
        <v>85180</v>
      </c>
      <c r="G356" s="166">
        <v>78280</v>
      </c>
      <c r="H356" s="166">
        <v>71820</v>
      </c>
      <c r="I356" s="166">
        <v>65350</v>
      </c>
      <c r="J356" s="166">
        <v>58880</v>
      </c>
      <c r="K356" s="166">
        <v>52420</v>
      </c>
      <c r="L356" s="167">
        <v>325600</v>
      </c>
    </row>
    <row r="357" spans="1:12">
      <c r="A357" s="164"/>
      <c r="B357" s="165"/>
      <c r="C357" s="166"/>
      <c r="D357" s="166"/>
      <c r="E357" s="166"/>
      <c r="F357" s="166"/>
      <c r="G357" s="166"/>
      <c r="H357" s="166"/>
      <c r="I357" s="166"/>
      <c r="J357" s="166"/>
      <c r="K357" s="166"/>
      <c r="L357" s="167"/>
    </row>
    <row r="358" spans="1:12">
      <c r="A358" s="164">
        <v>291</v>
      </c>
      <c r="B358" s="165">
        <v>875000</v>
      </c>
      <c r="C358" s="166">
        <v>878000</v>
      </c>
      <c r="D358" s="166">
        <v>100720</v>
      </c>
      <c r="E358" s="166">
        <v>93290</v>
      </c>
      <c r="F358" s="166">
        <v>85850</v>
      </c>
      <c r="G358" s="166">
        <v>78860</v>
      </c>
      <c r="H358" s="166">
        <v>72400</v>
      </c>
      <c r="I358" s="166">
        <v>65940</v>
      </c>
      <c r="J358" s="166">
        <v>59460</v>
      </c>
      <c r="K358" s="166">
        <v>53000</v>
      </c>
      <c r="L358" s="167">
        <v>327100</v>
      </c>
    </row>
    <row r="359" spans="1:12">
      <c r="A359" s="164">
        <v>292</v>
      </c>
      <c r="B359" s="165">
        <v>878000</v>
      </c>
      <c r="C359" s="166">
        <v>881000</v>
      </c>
      <c r="D359" s="166">
        <v>101390</v>
      </c>
      <c r="E359" s="166">
        <v>93950</v>
      </c>
      <c r="F359" s="166">
        <v>86520</v>
      </c>
      <c r="G359" s="166">
        <v>79440</v>
      </c>
      <c r="H359" s="166">
        <v>72980</v>
      </c>
      <c r="I359" s="166">
        <v>66520</v>
      </c>
      <c r="J359" s="166">
        <v>60050</v>
      </c>
      <c r="K359" s="166">
        <v>53580</v>
      </c>
      <c r="L359" s="167">
        <v>328700</v>
      </c>
    </row>
    <row r="360" spans="1:12">
      <c r="A360" s="164">
        <v>293</v>
      </c>
      <c r="B360" s="165">
        <v>881000</v>
      </c>
      <c r="C360" s="166">
        <v>884000</v>
      </c>
      <c r="D360" s="166">
        <v>102060</v>
      </c>
      <c r="E360" s="166">
        <v>94630</v>
      </c>
      <c r="F360" s="166">
        <v>87180</v>
      </c>
      <c r="G360" s="166">
        <v>80030</v>
      </c>
      <c r="H360" s="166">
        <v>73560</v>
      </c>
      <c r="I360" s="166">
        <v>67100</v>
      </c>
      <c r="J360" s="166">
        <v>60630</v>
      </c>
      <c r="K360" s="166">
        <v>54160</v>
      </c>
      <c r="L360" s="167">
        <v>330200</v>
      </c>
    </row>
    <row r="361" spans="1:12">
      <c r="A361" s="164">
        <v>294</v>
      </c>
      <c r="B361" s="165">
        <v>884000</v>
      </c>
      <c r="C361" s="166">
        <v>887000</v>
      </c>
      <c r="D361" s="166">
        <v>102720</v>
      </c>
      <c r="E361" s="166">
        <v>95290</v>
      </c>
      <c r="F361" s="166">
        <v>87860</v>
      </c>
      <c r="G361" s="166">
        <v>80610</v>
      </c>
      <c r="H361" s="166">
        <v>74150</v>
      </c>
      <c r="I361" s="166">
        <v>67680</v>
      </c>
      <c r="J361" s="166">
        <v>61210</v>
      </c>
      <c r="K361" s="166">
        <v>54750</v>
      </c>
      <c r="L361" s="167">
        <v>331700</v>
      </c>
    </row>
    <row r="362" spans="1:12">
      <c r="A362" s="164">
        <v>295</v>
      </c>
      <c r="B362" s="165">
        <v>887000</v>
      </c>
      <c r="C362" s="166">
        <v>890000</v>
      </c>
      <c r="D362" s="166">
        <v>103400</v>
      </c>
      <c r="E362" s="166">
        <v>95960</v>
      </c>
      <c r="F362" s="166">
        <v>88520</v>
      </c>
      <c r="G362" s="166">
        <v>81190</v>
      </c>
      <c r="H362" s="166">
        <v>74730</v>
      </c>
      <c r="I362" s="166">
        <v>68260</v>
      </c>
      <c r="J362" s="166">
        <v>61790</v>
      </c>
      <c r="K362" s="166">
        <v>55330</v>
      </c>
      <c r="L362" s="167">
        <v>333300</v>
      </c>
    </row>
    <row r="363" spans="1:12" ht="14.25" thickBot="1">
      <c r="A363" s="164"/>
      <c r="B363" s="171"/>
      <c r="C363" s="172"/>
      <c r="D363" s="172"/>
      <c r="E363" s="172"/>
      <c r="F363" s="172"/>
      <c r="G363" s="172"/>
      <c r="H363" s="172"/>
      <c r="I363" s="172"/>
      <c r="J363" s="172"/>
      <c r="K363" s="172"/>
      <c r="L363" s="173"/>
    </row>
    <row r="364" spans="1:12">
      <c r="A364" s="164">
        <v>296</v>
      </c>
      <c r="B364" s="165">
        <v>890000</v>
      </c>
      <c r="C364" s="166">
        <v>893000</v>
      </c>
      <c r="D364" s="166">
        <v>104070</v>
      </c>
      <c r="E364" s="166">
        <v>96630</v>
      </c>
      <c r="F364" s="166">
        <v>89190</v>
      </c>
      <c r="G364" s="166">
        <v>81770</v>
      </c>
      <c r="H364" s="166">
        <v>75310</v>
      </c>
      <c r="I364" s="166">
        <v>68850</v>
      </c>
      <c r="J364" s="166">
        <v>62370</v>
      </c>
      <c r="K364" s="166">
        <v>55910</v>
      </c>
      <c r="L364" s="167">
        <v>334800</v>
      </c>
    </row>
    <row r="365" spans="1:12">
      <c r="A365" s="164">
        <v>297</v>
      </c>
      <c r="B365" s="165">
        <v>893000</v>
      </c>
      <c r="C365" s="166">
        <v>896000</v>
      </c>
      <c r="D365" s="166">
        <v>104730</v>
      </c>
      <c r="E365" s="166">
        <v>97300</v>
      </c>
      <c r="F365" s="166">
        <v>89860</v>
      </c>
      <c r="G365" s="166">
        <v>82430</v>
      </c>
      <c r="H365" s="166">
        <v>75890</v>
      </c>
      <c r="I365" s="166">
        <v>69430</v>
      </c>
      <c r="J365" s="166">
        <v>62950</v>
      </c>
      <c r="K365" s="166">
        <v>56490</v>
      </c>
      <c r="L365" s="167">
        <v>336400</v>
      </c>
    </row>
    <row r="366" spans="1:12">
      <c r="A366" s="164">
        <v>298</v>
      </c>
      <c r="B366" s="165">
        <v>896000</v>
      </c>
      <c r="C366" s="166">
        <v>899000</v>
      </c>
      <c r="D366" s="166">
        <v>105410</v>
      </c>
      <c r="E366" s="166">
        <v>97960</v>
      </c>
      <c r="F366" s="166">
        <v>90530</v>
      </c>
      <c r="G366" s="166">
        <v>83100</v>
      </c>
      <c r="H366" s="166">
        <v>76470</v>
      </c>
      <c r="I366" s="166">
        <v>70010</v>
      </c>
      <c r="J366" s="166">
        <v>63540</v>
      </c>
      <c r="K366" s="166">
        <v>57070</v>
      </c>
      <c r="L366" s="167">
        <v>338000</v>
      </c>
    </row>
    <row r="367" spans="1:12">
      <c r="A367" s="164">
        <v>299</v>
      </c>
      <c r="B367" s="165">
        <v>899000</v>
      </c>
      <c r="C367" s="166">
        <v>902000</v>
      </c>
      <c r="D367" s="166">
        <v>106070</v>
      </c>
      <c r="E367" s="166">
        <v>98640</v>
      </c>
      <c r="F367" s="166">
        <v>91210</v>
      </c>
      <c r="G367" s="166">
        <v>83760</v>
      </c>
      <c r="H367" s="166">
        <v>77050</v>
      </c>
      <c r="I367" s="166">
        <v>70590</v>
      </c>
      <c r="J367" s="166">
        <v>64120</v>
      </c>
      <c r="K367" s="166">
        <v>57660</v>
      </c>
      <c r="L367" s="167">
        <v>339500</v>
      </c>
    </row>
    <row r="368" spans="1:12">
      <c r="A368" s="164">
        <v>300</v>
      </c>
      <c r="B368" s="165">
        <v>902000</v>
      </c>
      <c r="C368" s="166">
        <v>905000</v>
      </c>
      <c r="D368" s="166">
        <v>106750</v>
      </c>
      <c r="E368" s="166">
        <v>99300</v>
      </c>
      <c r="F368" s="166">
        <v>91870</v>
      </c>
      <c r="G368" s="166">
        <v>84440</v>
      </c>
      <c r="H368" s="166">
        <v>77640</v>
      </c>
      <c r="I368" s="166">
        <v>71170</v>
      </c>
      <c r="J368" s="166">
        <v>64700</v>
      </c>
      <c r="K368" s="166">
        <v>58240</v>
      </c>
      <c r="L368" s="167">
        <v>341000</v>
      </c>
    </row>
    <row r="369" spans="1:12">
      <c r="A369" s="164"/>
      <c r="B369" s="165"/>
      <c r="C369" s="166"/>
      <c r="D369" s="166"/>
      <c r="E369" s="166"/>
      <c r="F369" s="166"/>
      <c r="G369" s="166"/>
      <c r="H369" s="166"/>
      <c r="I369" s="166"/>
      <c r="J369" s="166"/>
      <c r="K369" s="166"/>
      <c r="L369" s="167"/>
    </row>
    <row r="370" spans="1:12">
      <c r="A370" s="164">
        <v>301</v>
      </c>
      <c r="B370" s="165">
        <v>905000</v>
      </c>
      <c r="C370" s="166">
        <v>908000</v>
      </c>
      <c r="D370" s="166">
        <v>107410</v>
      </c>
      <c r="E370" s="166">
        <v>99980</v>
      </c>
      <c r="F370" s="166">
        <v>92540</v>
      </c>
      <c r="G370" s="166">
        <v>85100</v>
      </c>
      <c r="H370" s="166">
        <v>78220</v>
      </c>
      <c r="I370" s="166">
        <v>71760</v>
      </c>
      <c r="J370" s="166">
        <v>65280</v>
      </c>
      <c r="K370" s="166">
        <v>58820</v>
      </c>
      <c r="L370" s="167">
        <v>342500</v>
      </c>
    </row>
    <row r="371" spans="1:12">
      <c r="A371" s="164">
        <v>302</v>
      </c>
      <c r="B371" s="165">
        <v>908000</v>
      </c>
      <c r="C371" s="166">
        <v>911000</v>
      </c>
      <c r="D371" s="166">
        <v>108080</v>
      </c>
      <c r="E371" s="166">
        <v>100650</v>
      </c>
      <c r="F371" s="166">
        <v>93210</v>
      </c>
      <c r="G371" s="166">
        <v>85770</v>
      </c>
      <c r="H371" s="166">
        <v>78800</v>
      </c>
      <c r="I371" s="166">
        <v>72340</v>
      </c>
      <c r="J371" s="166">
        <v>65860</v>
      </c>
      <c r="K371" s="166">
        <v>59400</v>
      </c>
      <c r="L371" s="167">
        <v>344100</v>
      </c>
    </row>
    <row r="372" spans="1:12">
      <c r="A372" s="164">
        <v>303</v>
      </c>
      <c r="B372" s="165">
        <v>911000</v>
      </c>
      <c r="C372" s="166">
        <v>914000</v>
      </c>
      <c r="D372" s="166">
        <v>108750</v>
      </c>
      <c r="E372" s="166">
        <v>101310</v>
      </c>
      <c r="F372" s="166">
        <v>93880</v>
      </c>
      <c r="G372" s="166">
        <v>86440</v>
      </c>
      <c r="H372" s="166">
        <v>79380</v>
      </c>
      <c r="I372" s="166">
        <v>72920</v>
      </c>
      <c r="J372" s="166">
        <v>66450</v>
      </c>
      <c r="K372" s="166">
        <v>59980</v>
      </c>
      <c r="L372" s="167">
        <v>345600</v>
      </c>
    </row>
    <row r="373" spans="1:12">
      <c r="A373" s="164">
        <v>304</v>
      </c>
      <c r="B373" s="165">
        <v>914000</v>
      </c>
      <c r="C373" s="166">
        <v>917000</v>
      </c>
      <c r="D373" s="166">
        <v>109420</v>
      </c>
      <c r="E373" s="166">
        <v>101990</v>
      </c>
      <c r="F373" s="166">
        <v>94540</v>
      </c>
      <c r="G373" s="166">
        <v>87110</v>
      </c>
      <c r="H373" s="166">
        <v>79960</v>
      </c>
      <c r="I373" s="166">
        <v>73500</v>
      </c>
      <c r="J373" s="166">
        <v>67030</v>
      </c>
      <c r="K373" s="166">
        <v>60570</v>
      </c>
      <c r="L373" s="167">
        <v>347200</v>
      </c>
    </row>
    <row r="374" spans="1:12">
      <c r="A374" s="164">
        <v>305</v>
      </c>
      <c r="B374" s="165">
        <v>917000</v>
      </c>
      <c r="C374" s="166">
        <v>920000</v>
      </c>
      <c r="D374" s="166">
        <v>110090</v>
      </c>
      <c r="E374" s="166">
        <v>102650</v>
      </c>
      <c r="F374" s="166">
        <v>95220</v>
      </c>
      <c r="G374" s="166">
        <v>87790</v>
      </c>
      <c r="H374" s="166">
        <v>80550</v>
      </c>
      <c r="I374" s="166">
        <v>74080</v>
      </c>
      <c r="J374" s="166">
        <v>67610</v>
      </c>
      <c r="K374" s="166">
        <v>61150</v>
      </c>
      <c r="L374" s="167">
        <v>348800</v>
      </c>
    </row>
    <row r="375" spans="1:12">
      <c r="A375" s="164"/>
      <c r="B375" s="165"/>
      <c r="C375" s="166"/>
      <c r="D375" s="166"/>
      <c r="E375" s="166"/>
      <c r="F375" s="166"/>
      <c r="G375" s="166"/>
      <c r="H375" s="166"/>
      <c r="I375" s="166"/>
      <c r="J375" s="166"/>
      <c r="K375" s="166"/>
      <c r="L375" s="167"/>
    </row>
    <row r="376" spans="1:12">
      <c r="A376" s="164">
        <v>306</v>
      </c>
      <c r="B376" s="165">
        <v>920000</v>
      </c>
      <c r="C376" s="166">
        <v>923000</v>
      </c>
      <c r="D376" s="166">
        <v>110760</v>
      </c>
      <c r="E376" s="166">
        <v>103330</v>
      </c>
      <c r="F376" s="166">
        <v>95880</v>
      </c>
      <c r="G376" s="166">
        <v>88450</v>
      </c>
      <c r="H376" s="166">
        <v>81130</v>
      </c>
      <c r="I376" s="166">
        <v>74670</v>
      </c>
      <c r="J376" s="166">
        <v>68190</v>
      </c>
      <c r="K376" s="166">
        <v>61730</v>
      </c>
      <c r="L376" s="167">
        <v>350300</v>
      </c>
    </row>
    <row r="377" spans="1:12">
      <c r="A377" s="164">
        <v>307</v>
      </c>
      <c r="B377" s="165">
        <v>923000</v>
      </c>
      <c r="C377" s="166">
        <v>926000</v>
      </c>
      <c r="D377" s="166">
        <v>111430</v>
      </c>
      <c r="E377" s="166">
        <v>103990</v>
      </c>
      <c r="F377" s="166">
        <v>96560</v>
      </c>
      <c r="G377" s="166">
        <v>89120</v>
      </c>
      <c r="H377" s="166">
        <v>81710</v>
      </c>
      <c r="I377" s="166">
        <v>75250</v>
      </c>
      <c r="J377" s="166">
        <v>68770</v>
      </c>
      <c r="K377" s="166">
        <v>62310</v>
      </c>
      <c r="L377" s="167">
        <v>351800</v>
      </c>
    </row>
    <row r="378" spans="1:12">
      <c r="A378" s="164">
        <v>308</v>
      </c>
      <c r="B378" s="165">
        <v>926000</v>
      </c>
      <c r="C378" s="166">
        <v>929000</v>
      </c>
      <c r="D378" s="166">
        <v>112100</v>
      </c>
      <c r="E378" s="166">
        <v>104660</v>
      </c>
      <c r="F378" s="166">
        <v>97230</v>
      </c>
      <c r="G378" s="166">
        <v>89790</v>
      </c>
      <c r="H378" s="166">
        <v>82350</v>
      </c>
      <c r="I378" s="166">
        <v>75830</v>
      </c>
      <c r="J378" s="166">
        <v>69360</v>
      </c>
      <c r="K378" s="166">
        <v>62890</v>
      </c>
      <c r="L378" s="167">
        <v>353400</v>
      </c>
    </row>
    <row r="379" spans="1:12">
      <c r="A379" s="164">
        <v>309</v>
      </c>
      <c r="B379" s="165">
        <v>929000</v>
      </c>
      <c r="C379" s="166">
        <v>932000</v>
      </c>
      <c r="D379" s="166">
        <v>112770</v>
      </c>
      <c r="E379" s="166">
        <v>105330</v>
      </c>
      <c r="F379" s="166">
        <v>97890</v>
      </c>
      <c r="G379" s="166">
        <v>90460</v>
      </c>
      <c r="H379" s="166">
        <v>83020</v>
      </c>
      <c r="I379" s="166">
        <v>76410</v>
      </c>
      <c r="J379" s="166">
        <v>69940</v>
      </c>
      <c r="K379" s="166">
        <v>63480</v>
      </c>
      <c r="L379" s="167">
        <v>354900</v>
      </c>
    </row>
    <row r="380" spans="1:12">
      <c r="A380" s="164">
        <v>310</v>
      </c>
      <c r="B380" s="165">
        <v>932000</v>
      </c>
      <c r="C380" s="166">
        <v>935000</v>
      </c>
      <c r="D380" s="166">
        <v>113430</v>
      </c>
      <c r="E380" s="166">
        <v>106000</v>
      </c>
      <c r="F380" s="166">
        <v>98570</v>
      </c>
      <c r="G380" s="166">
        <v>91120</v>
      </c>
      <c r="H380" s="166">
        <v>83690</v>
      </c>
      <c r="I380" s="166">
        <v>76990</v>
      </c>
      <c r="J380" s="166">
        <v>70520</v>
      </c>
      <c r="K380" s="166">
        <v>64060</v>
      </c>
      <c r="L380" s="167">
        <v>356500</v>
      </c>
    </row>
    <row r="381" spans="1:12">
      <c r="A381" s="164"/>
      <c r="B381" s="165"/>
      <c r="C381" s="166"/>
      <c r="D381" s="166"/>
      <c r="E381" s="166"/>
      <c r="F381" s="166"/>
      <c r="G381" s="166"/>
      <c r="H381" s="166"/>
      <c r="I381" s="166"/>
      <c r="J381" s="166"/>
      <c r="K381" s="166"/>
      <c r="L381" s="167"/>
    </row>
    <row r="382" spans="1:12">
      <c r="A382" s="164">
        <v>311</v>
      </c>
      <c r="B382" s="165">
        <v>935000</v>
      </c>
      <c r="C382" s="166">
        <v>938000</v>
      </c>
      <c r="D382" s="166">
        <v>114110</v>
      </c>
      <c r="E382" s="166">
        <v>106670</v>
      </c>
      <c r="F382" s="166">
        <v>99230</v>
      </c>
      <c r="G382" s="166">
        <v>91800</v>
      </c>
      <c r="H382" s="166">
        <v>84360</v>
      </c>
      <c r="I382" s="166">
        <v>77580</v>
      </c>
      <c r="J382" s="166">
        <v>71100</v>
      </c>
      <c r="K382" s="166">
        <v>64640</v>
      </c>
      <c r="L382" s="167">
        <v>358100</v>
      </c>
    </row>
    <row r="383" spans="1:12">
      <c r="A383" s="164">
        <v>312</v>
      </c>
      <c r="B383" s="165">
        <v>938000</v>
      </c>
      <c r="C383" s="166">
        <v>941000</v>
      </c>
      <c r="D383" s="166">
        <v>114770</v>
      </c>
      <c r="E383" s="166">
        <v>107340</v>
      </c>
      <c r="F383" s="166">
        <v>99900</v>
      </c>
      <c r="G383" s="166">
        <v>92460</v>
      </c>
      <c r="H383" s="166">
        <v>85030</v>
      </c>
      <c r="I383" s="166">
        <v>78160</v>
      </c>
      <c r="J383" s="166">
        <v>71680</v>
      </c>
      <c r="K383" s="166">
        <v>65220</v>
      </c>
      <c r="L383" s="167">
        <v>359600</v>
      </c>
    </row>
    <row r="384" spans="1:12">
      <c r="A384" s="164">
        <v>313</v>
      </c>
      <c r="B384" s="165">
        <v>941000</v>
      </c>
      <c r="C384" s="166">
        <v>944000</v>
      </c>
      <c r="D384" s="166">
        <v>115440</v>
      </c>
      <c r="E384" s="166">
        <v>108010</v>
      </c>
      <c r="F384" s="166">
        <v>100570</v>
      </c>
      <c r="G384" s="166">
        <v>93140</v>
      </c>
      <c r="H384" s="166">
        <v>85700</v>
      </c>
      <c r="I384" s="166">
        <v>78740</v>
      </c>
      <c r="J384" s="166">
        <v>72270</v>
      </c>
      <c r="K384" s="166">
        <v>65800</v>
      </c>
      <c r="L384" s="167">
        <v>361100</v>
      </c>
    </row>
    <row r="385" spans="1:12">
      <c r="A385" s="164">
        <v>314</v>
      </c>
      <c r="B385" s="165">
        <v>944000</v>
      </c>
      <c r="C385" s="166">
        <v>947000</v>
      </c>
      <c r="D385" s="166">
        <v>116110</v>
      </c>
      <c r="E385" s="166">
        <v>108680</v>
      </c>
      <c r="F385" s="166">
        <v>101240</v>
      </c>
      <c r="G385" s="166">
        <v>93800</v>
      </c>
      <c r="H385" s="166">
        <v>86370</v>
      </c>
      <c r="I385" s="166">
        <v>79320</v>
      </c>
      <c r="J385" s="166">
        <v>72850</v>
      </c>
      <c r="K385" s="166">
        <v>66390</v>
      </c>
      <c r="L385" s="167">
        <v>362700</v>
      </c>
    </row>
    <row r="386" spans="1:12">
      <c r="A386" s="164">
        <v>315</v>
      </c>
      <c r="B386" s="165">
        <v>947000</v>
      </c>
      <c r="C386" s="166">
        <v>950000</v>
      </c>
      <c r="D386" s="166">
        <v>116780</v>
      </c>
      <c r="E386" s="166">
        <v>109350</v>
      </c>
      <c r="F386" s="166">
        <v>101910</v>
      </c>
      <c r="G386" s="166">
        <v>94470</v>
      </c>
      <c r="H386" s="166">
        <v>87040</v>
      </c>
      <c r="I386" s="166">
        <v>79900</v>
      </c>
      <c r="J386" s="166">
        <v>73430</v>
      </c>
      <c r="K386" s="166">
        <v>66970</v>
      </c>
      <c r="L386" s="167">
        <v>364200</v>
      </c>
    </row>
    <row r="387" spans="1:12">
      <c r="A387" s="164"/>
      <c r="B387" s="165"/>
      <c r="C387" s="166"/>
      <c r="D387" s="166"/>
      <c r="E387" s="166"/>
      <c r="F387" s="166"/>
      <c r="G387" s="166"/>
      <c r="H387" s="166"/>
      <c r="I387" s="166"/>
      <c r="J387" s="166"/>
      <c r="K387" s="166"/>
      <c r="L387" s="167"/>
    </row>
    <row r="388" spans="1:12">
      <c r="A388" s="164">
        <v>316</v>
      </c>
      <c r="B388" s="165">
        <v>950000</v>
      </c>
      <c r="C388" s="166">
        <v>953000</v>
      </c>
      <c r="D388" s="166">
        <v>117460</v>
      </c>
      <c r="E388" s="166">
        <v>110010</v>
      </c>
      <c r="F388" s="166">
        <v>102580</v>
      </c>
      <c r="G388" s="166">
        <v>95150</v>
      </c>
      <c r="H388" s="166">
        <v>87700</v>
      </c>
      <c r="I388" s="166">
        <v>80490</v>
      </c>
      <c r="J388" s="166">
        <v>74010</v>
      </c>
      <c r="K388" s="166">
        <v>67550</v>
      </c>
      <c r="L388" s="167">
        <v>365700</v>
      </c>
    </row>
    <row r="389" spans="1:12">
      <c r="A389" s="164">
        <v>317</v>
      </c>
      <c r="B389" s="165">
        <v>953000</v>
      </c>
      <c r="C389" s="166">
        <v>956000</v>
      </c>
      <c r="D389" s="166">
        <v>118120</v>
      </c>
      <c r="E389" s="166">
        <v>110690</v>
      </c>
      <c r="F389" s="166">
        <v>103240</v>
      </c>
      <c r="G389" s="166">
        <v>95810</v>
      </c>
      <c r="H389" s="166">
        <v>88380</v>
      </c>
      <c r="I389" s="166">
        <v>81070</v>
      </c>
      <c r="J389" s="166">
        <v>74590</v>
      </c>
      <c r="K389" s="166">
        <v>68130</v>
      </c>
      <c r="L389" s="167">
        <v>367400</v>
      </c>
    </row>
    <row r="390" spans="1:12">
      <c r="A390" s="164">
        <v>318</v>
      </c>
      <c r="B390" s="165">
        <v>956000</v>
      </c>
      <c r="C390" s="166">
        <v>959000</v>
      </c>
      <c r="D390" s="166">
        <v>118790</v>
      </c>
      <c r="E390" s="166">
        <v>111350</v>
      </c>
      <c r="F390" s="166">
        <v>103920</v>
      </c>
      <c r="G390" s="166">
        <v>96480</v>
      </c>
      <c r="H390" s="166">
        <v>89040</v>
      </c>
      <c r="I390" s="166">
        <v>81650</v>
      </c>
      <c r="J390" s="166">
        <v>75180</v>
      </c>
      <c r="K390" s="166">
        <v>68710</v>
      </c>
      <c r="L390" s="167">
        <v>368900</v>
      </c>
    </row>
    <row r="391" spans="1:12">
      <c r="A391" s="164">
        <v>319</v>
      </c>
      <c r="B391" s="165">
        <v>959000</v>
      </c>
      <c r="C391" s="166">
        <v>962000</v>
      </c>
      <c r="D391" s="166">
        <v>119460</v>
      </c>
      <c r="E391" s="166">
        <v>112020</v>
      </c>
      <c r="F391" s="166">
        <v>104590</v>
      </c>
      <c r="G391" s="166">
        <v>97150</v>
      </c>
      <c r="H391" s="166">
        <v>89720</v>
      </c>
      <c r="I391" s="166">
        <v>82280</v>
      </c>
      <c r="J391" s="166">
        <v>75760</v>
      </c>
      <c r="K391" s="166">
        <v>69300</v>
      </c>
      <c r="L391" s="167">
        <v>370400</v>
      </c>
    </row>
    <row r="392" spans="1:12">
      <c r="A392" s="164">
        <v>320</v>
      </c>
      <c r="B392" s="165">
        <v>962000</v>
      </c>
      <c r="C392" s="166">
        <v>965000</v>
      </c>
      <c r="D392" s="166">
        <v>120130</v>
      </c>
      <c r="E392" s="166">
        <v>112690</v>
      </c>
      <c r="F392" s="166">
        <v>105250</v>
      </c>
      <c r="G392" s="166">
        <v>97820</v>
      </c>
      <c r="H392" s="166">
        <v>90380</v>
      </c>
      <c r="I392" s="166">
        <v>82950</v>
      </c>
      <c r="J392" s="166">
        <v>76340</v>
      </c>
      <c r="K392" s="166">
        <v>69880</v>
      </c>
      <c r="L392" s="167">
        <v>372000</v>
      </c>
    </row>
    <row r="393" spans="1:12">
      <c r="A393" s="164"/>
      <c r="B393" s="165"/>
      <c r="C393" s="166"/>
      <c r="D393" s="166"/>
      <c r="E393" s="166"/>
      <c r="F393" s="166"/>
      <c r="G393" s="166"/>
      <c r="H393" s="166"/>
      <c r="I393" s="166"/>
      <c r="J393" s="166"/>
      <c r="K393" s="166"/>
      <c r="L393" s="167"/>
    </row>
    <row r="394" spans="1:12">
      <c r="A394" s="164">
        <v>321</v>
      </c>
      <c r="B394" s="165">
        <v>965000</v>
      </c>
      <c r="C394" s="166">
        <v>968000</v>
      </c>
      <c r="D394" s="166">
        <v>120790</v>
      </c>
      <c r="E394" s="166">
        <v>113360</v>
      </c>
      <c r="F394" s="166">
        <v>105930</v>
      </c>
      <c r="G394" s="166">
        <v>98490</v>
      </c>
      <c r="H394" s="166">
        <v>91050</v>
      </c>
      <c r="I394" s="166">
        <v>83620</v>
      </c>
      <c r="J394" s="166">
        <v>76920</v>
      </c>
      <c r="K394" s="166">
        <v>70460</v>
      </c>
      <c r="L394" s="167">
        <v>373500</v>
      </c>
    </row>
    <row r="395" spans="1:12">
      <c r="A395" s="164">
        <v>322</v>
      </c>
      <c r="B395" s="165">
        <v>968000</v>
      </c>
      <c r="C395" s="166">
        <v>971000</v>
      </c>
      <c r="D395" s="166">
        <v>121470</v>
      </c>
      <c r="E395" s="166">
        <v>114040</v>
      </c>
      <c r="F395" s="166">
        <v>106590</v>
      </c>
      <c r="G395" s="166">
        <v>99160</v>
      </c>
      <c r="H395" s="166">
        <v>91730</v>
      </c>
      <c r="I395" s="166">
        <v>84280</v>
      </c>
      <c r="J395" s="166">
        <v>77500</v>
      </c>
      <c r="K395" s="166">
        <v>71040</v>
      </c>
      <c r="L395" s="167">
        <v>375000</v>
      </c>
    </row>
    <row r="396" spans="1:12">
      <c r="A396" s="164">
        <v>323</v>
      </c>
      <c r="B396" s="165">
        <v>971000</v>
      </c>
      <c r="C396" s="166">
        <v>974000</v>
      </c>
      <c r="D396" s="166">
        <v>122190</v>
      </c>
      <c r="E396" s="166">
        <v>114700</v>
      </c>
      <c r="F396" s="166">
        <v>107270</v>
      </c>
      <c r="G396" s="166">
        <v>99820</v>
      </c>
      <c r="H396" s="166">
        <v>92390</v>
      </c>
      <c r="I396" s="166">
        <v>84960</v>
      </c>
      <c r="J396" s="166">
        <v>78090</v>
      </c>
      <c r="K396" s="166">
        <v>71620</v>
      </c>
      <c r="L396" s="167">
        <v>376500</v>
      </c>
    </row>
    <row r="397" spans="1:12">
      <c r="A397" s="164">
        <v>324</v>
      </c>
      <c r="B397" s="165">
        <v>974000</v>
      </c>
      <c r="C397" s="166">
        <v>977000</v>
      </c>
      <c r="D397" s="166">
        <v>123150</v>
      </c>
      <c r="E397" s="166">
        <v>115370</v>
      </c>
      <c r="F397" s="166">
        <v>107930</v>
      </c>
      <c r="G397" s="166">
        <v>100500</v>
      </c>
      <c r="H397" s="166">
        <v>93060</v>
      </c>
      <c r="I397" s="166">
        <v>85620</v>
      </c>
      <c r="J397" s="166">
        <v>78670</v>
      </c>
      <c r="K397" s="166">
        <v>72210</v>
      </c>
      <c r="L397" s="167">
        <v>378200</v>
      </c>
    </row>
    <row r="398" spans="1:12">
      <c r="A398" s="164">
        <v>325</v>
      </c>
      <c r="B398" s="165">
        <v>977000</v>
      </c>
      <c r="C398" s="166">
        <v>980000</v>
      </c>
      <c r="D398" s="166">
        <v>124110</v>
      </c>
      <c r="E398" s="166">
        <v>116040</v>
      </c>
      <c r="F398" s="166">
        <v>108600</v>
      </c>
      <c r="G398" s="166">
        <v>101170</v>
      </c>
      <c r="H398" s="166">
        <v>93730</v>
      </c>
      <c r="I398" s="166">
        <v>86290</v>
      </c>
      <c r="J398" s="166">
        <v>79250</v>
      </c>
      <c r="K398" s="166">
        <v>72790</v>
      </c>
      <c r="L398" s="167">
        <v>379700</v>
      </c>
    </row>
    <row r="399" spans="1:12">
      <c r="A399" s="164"/>
      <c r="B399" s="165"/>
      <c r="C399" s="166"/>
      <c r="D399" s="166"/>
      <c r="E399" s="166"/>
      <c r="F399" s="166"/>
      <c r="G399" s="166"/>
      <c r="H399" s="166"/>
      <c r="I399" s="166"/>
      <c r="J399" s="166"/>
      <c r="K399" s="166"/>
      <c r="L399" s="167"/>
    </row>
    <row r="400" spans="1:12">
      <c r="A400" s="164">
        <v>326</v>
      </c>
      <c r="B400" s="165">
        <v>980000</v>
      </c>
      <c r="C400" s="166">
        <v>983000</v>
      </c>
      <c r="D400" s="166">
        <v>125070</v>
      </c>
      <c r="E400" s="166">
        <v>116710</v>
      </c>
      <c r="F400" s="166">
        <v>109270</v>
      </c>
      <c r="G400" s="166">
        <v>101830</v>
      </c>
      <c r="H400" s="166">
        <v>94400</v>
      </c>
      <c r="I400" s="166">
        <v>86960</v>
      </c>
      <c r="J400" s="166">
        <v>79830</v>
      </c>
      <c r="K400" s="166">
        <v>73370</v>
      </c>
      <c r="L400" s="167">
        <v>381200</v>
      </c>
    </row>
    <row r="401" spans="1:12">
      <c r="A401" s="164">
        <v>327</v>
      </c>
      <c r="B401" s="165">
        <v>983000</v>
      </c>
      <c r="C401" s="166">
        <v>986000</v>
      </c>
      <c r="D401" s="166">
        <v>126030</v>
      </c>
      <c r="E401" s="166">
        <v>117370</v>
      </c>
      <c r="F401" s="166">
        <v>109940</v>
      </c>
      <c r="G401" s="166">
        <v>102510</v>
      </c>
      <c r="H401" s="166">
        <v>95070</v>
      </c>
      <c r="I401" s="166">
        <v>87630</v>
      </c>
      <c r="J401" s="166">
        <v>80410</v>
      </c>
      <c r="K401" s="166">
        <v>73950</v>
      </c>
      <c r="L401" s="167">
        <v>382800</v>
      </c>
    </row>
    <row r="402" spans="1:12">
      <c r="A402" s="164">
        <v>328</v>
      </c>
      <c r="B402" s="165">
        <v>986000</v>
      </c>
      <c r="C402" s="166">
        <v>989000</v>
      </c>
      <c r="D402" s="166">
        <v>126990</v>
      </c>
      <c r="E402" s="166">
        <v>118050</v>
      </c>
      <c r="F402" s="166">
        <v>110620</v>
      </c>
      <c r="G402" s="166">
        <v>103170</v>
      </c>
      <c r="H402" s="166">
        <v>95740</v>
      </c>
      <c r="I402" s="166">
        <v>88300</v>
      </c>
      <c r="J402" s="166">
        <v>81000</v>
      </c>
      <c r="K402" s="166">
        <v>74530</v>
      </c>
      <c r="L402" s="167">
        <v>384300</v>
      </c>
    </row>
    <row r="403" spans="1:12">
      <c r="A403" s="164">
        <v>329</v>
      </c>
      <c r="B403" s="165">
        <v>989000</v>
      </c>
      <c r="C403" s="166">
        <v>992000</v>
      </c>
      <c r="D403" s="166">
        <v>127950</v>
      </c>
      <c r="E403" s="166">
        <v>118710</v>
      </c>
      <c r="F403" s="166">
        <v>111280</v>
      </c>
      <c r="G403" s="166">
        <v>103850</v>
      </c>
      <c r="H403" s="166">
        <v>96400</v>
      </c>
      <c r="I403" s="166">
        <v>88970</v>
      </c>
      <c r="J403" s="166">
        <v>81580</v>
      </c>
      <c r="K403" s="166">
        <v>75110</v>
      </c>
      <c r="L403" s="167">
        <v>385800</v>
      </c>
    </row>
    <row r="404" spans="1:12">
      <c r="A404" s="164">
        <v>330</v>
      </c>
      <c r="B404" s="165">
        <v>992000</v>
      </c>
      <c r="C404" s="166">
        <v>995000</v>
      </c>
      <c r="D404" s="166">
        <v>128910</v>
      </c>
      <c r="E404" s="166">
        <v>119390</v>
      </c>
      <c r="F404" s="166">
        <v>111950</v>
      </c>
      <c r="G404" s="166">
        <v>104510</v>
      </c>
      <c r="H404" s="166">
        <v>97080</v>
      </c>
      <c r="I404" s="166">
        <v>89640</v>
      </c>
      <c r="J404" s="166">
        <v>82200</v>
      </c>
      <c r="K404" s="166">
        <v>75700</v>
      </c>
      <c r="L404" s="167">
        <v>387500</v>
      </c>
    </row>
    <row r="405" spans="1:12">
      <c r="A405" s="164"/>
      <c r="B405" s="165"/>
      <c r="C405" s="166"/>
      <c r="D405" s="166"/>
      <c r="E405" s="166"/>
      <c r="F405" s="166"/>
      <c r="G405" s="166"/>
      <c r="H405" s="166"/>
      <c r="I405" s="166"/>
      <c r="J405" s="166"/>
      <c r="K405" s="166"/>
      <c r="L405" s="167"/>
    </row>
    <row r="406" spans="1:12">
      <c r="A406" s="164">
        <v>331</v>
      </c>
      <c r="B406" s="165">
        <v>995000</v>
      </c>
      <c r="C406" s="166">
        <v>998000</v>
      </c>
      <c r="D406" s="166">
        <v>129870</v>
      </c>
      <c r="E406" s="166">
        <v>120060</v>
      </c>
      <c r="F406" s="166">
        <v>112620</v>
      </c>
      <c r="G406" s="166">
        <v>105180</v>
      </c>
      <c r="H406" s="166">
        <v>97740</v>
      </c>
      <c r="I406" s="166">
        <v>90310</v>
      </c>
      <c r="J406" s="166">
        <v>82870</v>
      </c>
      <c r="K406" s="166">
        <v>76280</v>
      </c>
      <c r="L406" s="167">
        <v>389000</v>
      </c>
    </row>
    <row r="407" spans="1:12">
      <c r="A407" s="164">
        <v>332</v>
      </c>
      <c r="B407" s="165">
        <v>998000</v>
      </c>
      <c r="C407" s="166">
        <v>1001000</v>
      </c>
      <c r="D407" s="166">
        <v>130830</v>
      </c>
      <c r="E407" s="166">
        <v>120720</v>
      </c>
      <c r="F407" s="166">
        <v>113290</v>
      </c>
      <c r="G407" s="166">
        <v>105850</v>
      </c>
      <c r="H407" s="166">
        <v>98410</v>
      </c>
      <c r="I407" s="166">
        <v>90980</v>
      </c>
      <c r="J407" s="166">
        <v>83540</v>
      </c>
      <c r="K407" s="166">
        <v>76860</v>
      </c>
      <c r="L407" s="167">
        <v>390500</v>
      </c>
    </row>
    <row r="408" spans="1:12">
      <c r="A408" s="164">
        <v>333</v>
      </c>
      <c r="B408" s="165">
        <v>1001000</v>
      </c>
      <c r="C408" s="166">
        <v>1004000</v>
      </c>
      <c r="D408" s="166">
        <v>131790</v>
      </c>
      <c r="E408" s="166">
        <v>121400</v>
      </c>
      <c r="F408" s="166">
        <v>113950</v>
      </c>
      <c r="G408" s="166">
        <v>106520</v>
      </c>
      <c r="H408" s="166">
        <v>99090</v>
      </c>
      <c r="I408" s="166">
        <v>91640</v>
      </c>
      <c r="J408" s="166">
        <v>84210</v>
      </c>
      <c r="K408" s="166">
        <v>77440</v>
      </c>
      <c r="L408" s="167">
        <v>392100</v>
      </c>
    </row>
    <row r="409" spans="1:12">
      <c r="A409" s="164">
        <v>334</v>
      </c>
      <c r="B409" s="165">
        <v>1004000</v>
      </c>
      <c r="C409" s="166">
        <v>1007000</v>
      </c>
      <c r="D409" s="166">
        <v>132750</v>
      </c>
      <c r="E409" s="166">
        <v>122080</v>
      </c>
      <c r="F409" s="166">
        <v>114630</v>
      </c>
      <c r="G409" s="166">
        <v>107180</v>
      </c>
      <c r="H409" s="166">
        <v>99750</v>
      </c>
      <c r="I409" s="166">
        <v>92320</v>
      </c>
      <c r="J409" s="166">
        <v>84880</v>
      </c>
      <c r="K409" s="166">
        <v>78020</v>
      </c>
      <c r="L409" s="167">
        <v>393600</v>
      </c>
    </row>
    <row r="410" spans="1:12">
      <c r="A410" s="164">
        <v>335</v>
      </c>
      <c r="B410" s="165">
        <v>1007000</v>
      </c>
      <c r="C410" s="166">
        <v>1010000</v>
      </c>
      <c r="D410" s="166">
        <v>133710</v>
      </c>
      <c r="E410" s="166">
        <v>123040</v>
      </c>
      <c r="F410" s="166">
        <v>115290</v>
      </c>
      <c r="G410" s="166">
        <v>107860</v>
      </c>
      <c r="H410" s="166">
        <v>100430</v>
      </c>
      <c r="I410" s="166">
        <v>92980</v>
      </c>
      <c r="J410" s="166">
        <v>85550</v>
      </c>
      <c r="K410" s="166">
        <v>78610</v>
      </c>
      <c r="L410" s="167">
        <v>395100</v>
      </c>
    </row>
    <row r="411" spans="1:12">
      <c r="A411" s="164"/>
      <c r="B411" s="174"/>
      <c r="C411" s="175"/>
      <c r="D411" s="166"/>
      <c r="E411" s="166"/>
      <c r="F411" s="166"/>
      <c r="G411" s="166"/>
      <c r="H411" s="166"/>
      <c r="I411" s="166"/>
      <c r="J411" s="166"/>
      <c r="K411" s="166"/>
      <c r="L411" s="167"/>
    </row>
    <row r="412" spans="1:12">
      <c r="B412" s="986" t="s">
        <v>100</v>
      </c>
      <c r="C412" s="987"/>
      <c r="D412" s="176">
        <v>134190</v>
      </c>
      <c r="E412" s="176">
        <v>123520</v>
      </c>
      <c r="F412" s="176">
        <v>115630</v>
      </c>
      <c r="G412" s="176">
        <v>108200</v>
      </c>
      <c r="H412" s="176">
        <v>100750</v>
      </c>
      <c r="I412" s="176">
        <v>93320</v>
      </c>
      <c r="J412" s="176">
        <v>85890</v>
      </c>
      <c r="K412" s="176">
        <v>78890</v>
      </c>
      <c r="L412" s="177">
        <v>396700</v>
      </c>
    </row>
    <row r="413" spans="1:12">
      <c r="B413" s="178"/>
      <c r="C413" s="179"/>
      <c r="D413" s="180"/>
      <c r="E413" s="180"/>
      <c r="F413" s="180"/>
      <c r="G413" s="180"/>
      <c r="H413" s="180"/>
      <c r="I413" s="180"/>
      <c r="J413" s="180"/>
      <c r="K413" s="180"/>
      <c r="L413" s="181"/>
    </row>
    <row r="414" spans="1:12">
      <c r="B414" s="406"/>
      <c r="C414" s="407"/>
      <c r="D414" s="408"/>
      <c r="E414" s="409"/>
      <c r="F414" s="409"/>
      <c r="G414" s="409"/>
      <c r="H414" s="409"/>
      <c r="I414" s="409"/>
      <c r="J414" s="409"/>
      <c r="K414" s="410"/>
      <c r="L414" s="411"/>
    </row>
    <row r="415" spans="1:12" ht="13.5" customHeight="1">
      <c r="B415" s="185" t="s">
        <v>174</v>
      </c>
      <c r="C415" s="186"/>
      <c r="D415" s="412"/>
      <c r="E415" s="192"/>
      <c r="F415" s="192"/>
      <c r="G415" s="192"/>
      <c r="H415" s="192"/>
      <c r="I415" s="192"/>
      <c r="J415" s="192"/>
      <c r="K415" s="189"/>
      <c r="L415" s="990" t="s">
        <v>236</v>
      </c>
    </row>
    <row r="416" spans="1:12">
      <c r="B416" s="190"/>
      <c r="C416" s="189"/>
      <c r="D416" s="191" t="s">
        <v>101</v>
      </c>
      <c r="E416" s="412"/>
      <c r="F416" s="412"/>
      <c r="G416" s="412"/>
      <c r="H416" s="412"/>
      <c r="I416" s="412"/>
      <c r="J416" s="412"/>
      <c r="K416" s="186"/>
      <c r="L416" s="990"/>
    </row>
    <row r="417" spans="1:12">
      <c r="B417" s="413"/>
      <c r="C417" s="186"/>
      <c r="D417" s="187"/>
      <c r="E417" s="188"/>
      <c r="F417" s="188"/>
      <c r="G417" s="188"/>
      <c r="H417" s="188"/>
      <c r="I417" s="188"/>
      <c r="J417" s="188"/>
      <c r="K417" s="189"/>
      <c r="L417" s="990"/>
    </row>
    <row r="418" spans="1:12">
      <c r="B418" s="185" t="s">
        <v>175</v>
      </c>
      <c r="C418" s="194"/>
      <c r="D418" s="412"/>
      <c r="E418" s="192"/>
      <c r="F418" s="192"/>
      <c r="G418" s="192"/>
      <c r="H418" s="192"/>
      <c r="I418" s="192"/>
      <c r="J418" s="192"/>
      <c r="K418" s="186"/>
      <c r="L418" s="990"/>
    </row>
    <row r="419" spans="1:12">
      <c r="B419" s="413"/>
      <c r="C419" s="186"/>
      <c r="D419" s="191" t="s">
        <v>237</v>
      </c>
      <c r="E419" s="188"/>
      <c r="F419" s="188"/>
      <c r="G419" s="188"/>
      <c r="H419" s="188"/>
      <c r="I419" s="188"/>
      <c r="J419" s="188"/>
      <c r="K419" s="189"/>
      <c r="L419" s="990"/>
    </row>
    <row r="420" spans="1:12">
      <c r="B420" s="185"/>
      <c r="C420" s="186"/>
      <c r="D420" s="187"/>
      <c r="E420" s="188"/>
      <c r="F420" s="188"/>
      <c r="G420" s="188"/>
      <c r="H420" s="188"/>
      <c r="I420" s="188"/>
      <c r="J420" s="188"/>
      <c r="K420" s="189"/>
      <c r="L420" s="990"/>
    </row>
    <row r="421" spans="1:12">
      <c r="B421" s="185" t="s">
        <v>102</v>
      </c>
      <c r="C421" s="186"/>
      <c r="D421" s="187"/>
      <c r="E421" s="188"/>
      <c r="F421" s="188"/>
      <c r="G421" s="188"/>
      <c r="H421" s="188"/>
      <c r="I421" s="188"/>
      <c r="J421" s="188"/>
      <c r="K421" s="189"/>
      <c r="L421" s="990"/>
    </row>
    <row r="422" spans="1:12">
      <c r="B422" s="413"/>
      <c r="C422" s="186"/>
      <c r="D422" s="187"/>
      <c r="E422" s="188"/>
      <c r="F422" s="188"/>
      <c r="G422" s="188"/>
      <c r="H422" s="188"/>
      <c r="I422" s="188"/>
      <c r="J422" s="188"/>
      <c r="K422" s="189"/>
      <c r="L422" s="990"/>
    </row>
    <row r="423" spans="1:12" ht="13.5" customHeight="1" thickBot="1">
      <c r="B423" s="414"/>
      <c r="C423" s="415"/>
      <c r="D423" s="416"/>
      <c r="E423" s="417"/>
      <c r="F423" s="417"/>
      <c r="G423" s="417"/>
      <c r="H423" s="417"/>
      <c r="I423" s="417"/>
      <c r="J423" s="417"/>
      <c r="K423" s="418"/>
      <c r="L423" s="991"/>
    </row>
    <row r="424" spans="1:12">
      <c r="B424" s="419" t="s">
        <v>238</v>
      </c>
      <c r="C424" s="198"/>
      <c r="D424" s="180">
        <v>211380</v>
      </c>
      <c r="E424" s="180">
        <v>200710</v>
      </c>
      <c r="F424" s="180">
        <v>192820</v>
      </c>
      <c r="G424" s="180">
        <v>185390</v>
      </c>
      <c r="H424" s="180">
        <v>177940</v>
      </c>
      <c r="I424" s="180">
        <v>170510</v>
      </c>
      <c r="J424" s="180">
        <v>163080</v>
      </c>
      <c r="K424" s="180">
        <v>156080</v>
      </c>
      <c r="L424" s="420">
        <v>494800</v>
      </c>
    </row>
    <row r="425" spans="1:12">
      <c r="B425" s="190"/>
      <c r="C425" s="189"/>
      <c r="D425" s="182"/>
      <c r="E425" s="183"/>
      <c r="F425" s="183"/>
      <c r="G425" s="183"/>
      <c r="H425" s="183"/>
      <c r="I425" s="183"/>
      <c r="J425" s="183"/>
      <c r="K425" s="184"/>
      <c r="L425" s="404"/>
    </row>
    <row r="426" spans="1:12">
      <c r="B426" s="421" t="s">
        <v>176</v>
      </c>
      <c r="C426" s="186"/>
      <c r="D426" s="187"/>
      <c r="E426" s="188"/>
      <c r="F426" s="188"/>
      <c r="G426" s="188"/>
      <c r="H426" s="188"/>
      <c r="I426" s="188"/>
      <c r="J426" s="188"/>
      <c r="K426" s="189"/>
      <c r="L426" s="992" t="s">
        <v>239</v>
      </c>
    </row>
    <row r="427" spans="1:12">
      <c r="B427" s="190"/>
      <c r="C427" s="189"/>
      <c r="D427" s="191" t="s">
        <v>177</v>
      </c>
      <c r="E427" s="192"/>
      <c r="F427" s="192"/>
      <c r="G427" s="192"/>
      <c r="H427" s="192"/>
      <c r="I427" s="192"/>
      <c r="J427" s="192"/>
      <c r="K427" s="186"/>
      <c r="L427" s="993"/>
    </row>
    <row r="428" spans="1:12">
      <c r="B428" s="185" t="s">
        <v>178</v>
      </c>
      <c r="C428" s="186"/>
      <c r="D428" s="187"/>
      <c r="E428" s="188"/>
      <c r="F428" s="188"/>
      <c r="G428" s="188"/>
      <c r="H428" s="188"/>
      <c r="I428" s="188"/>
      <c r="J428" s="188"/>
      <c r="K428" s="189"/>
      <c r="L428" s="993"/>
    </row>
    <row r="429" spans="1:12">
      <c r="B429" s="193"/>
      <c r="C429" s="194"/>
      <c r="D429" s="422" t="s">
        <v>240</v>
      </c>
      <c r="E429" s="192"/>
      <c r="F429" s="192"/>
      <c r="G429" s="192"/>
      <c r="H429" s="192"/>
      <c r="I429" s="192"/>
      <c r="J429" s="192"/>
      <c r="K429" s="186"/>
      <c r="L429" s="993"/>
    </row>
    <row r="430" spans="1:12">
      <c r="A430" s="138"/>
      <c r="B430" s="185" t="s">
        <v>102</v>
      </c>
      <c r="C430" s="186"/>
      <c r="D430" s="187"/>
      <c r="E430" s="188"/>
      <c r="F430" s="188"/>
      <c r="G430" s="188"/>
      <c r="H430" s="188"/>
      <c r="I430" s="188"/>
      <c r="J430" s="188"/>
      <c r="K430" s="189"/>
      <c r="L430" s="993"/>
    </row>
    <row r="431" spans="1:12">
      <c r="A431" s="138"/>
      <c r="B431" s="199"/>
      <c r="C431" s="200"/>
      <c r="D431" s="201"/>
      <c r="E431" s="202"/>
      <c r="F431" s="202"/>
      <c r="G431" s="202"/>
      <c r="H431" s="202"/>
      <c r="I431" s="202"/>
      <c r="J431" s="202"/>
      <c r="K431" s="198"/>
      <c r="L431" s="993"/>
    </row>
    <row r="432" spans="1:12">
      <c r="A432" s="138"/>
      <c r="B432" s="195" t="s">
        <v>103</v>
      </c>
      <c r="C432" s="196"/>
      <c r="D432" s="423" t="s">
        <v>43</v>
      </c>
      <c r="E432" s="423" t="s">
        <v>43</v>
      </c>
      <c r="F432" s="423" t="s">
        <v>43</v>
      </c>
      <c r="G432" s="423" t="s">
        <v>43</v>
      </c>
      <c r="H432" s="423" t="s">
        <v>43</v>
      </c>
      <c r="I432" s="423" t="s">
        <v>43</v>
      </c>
      <c r="J432" s="423" t="s">
        <v>43</v>
      </c>
      <c r="K432" s="423" t="s">
        <v>43</v>
      </c>
      <c r="L432" s="993"/>
    </row>
    <row r="433" spans="1:12">
      <c r="A433" s="138"/>
      <c r="B433" s="197" t="s">
        <v>179</v>
      </c>
      <c r="C433" s="198"/>
      <c r="D433" s="180">
        <v>376480</v>
      </c>
      <c r="E433" s="180">
        <v>365810</v>
      </c>
      <c r="F433" s="180">
        <v>357920</v>
      </c>
      <c r="G433" s="180">
        <v>350490</v>
      </c>
      <c r="H433" s="180">
        <v>343040</v>
      </c>
      <c r="I433" s="180">
        <v>335610</v>
      </c>
      <c r="J433" s="180">
        <v>328180</v>
      </c>
      <c r="K433" s="180">
        <v>321180</v>
      </c>
      <c r="L433" s="993"/>
    </row>
    <row r="434" spans="1:12">
      <c r="B434" s="190"/>
      <c r="C434" s="189"/>
      <c r="D434" s="182"/>
      <c r="E434" s="183"/>
      <c r="F434" s="183"/>
      <c r="G434" s="183"/>
      <c r="H434" s="183"/>
      <c r="I434" s="183"/>
      <c r="J434" s="183"/>
      <c r="K434" s="184"/>
      <c r="L434" s="993"/>
    </row>
    <row r="435" spans="1:12">
      <c r="B435" s="421" t="s">
        <v>241</v>
      </c>
      <c r="C435" s="186"/>
      <c r="D435" s="187"/>
      <c r="E435" s="188"/>
      <c r="F435" s="188"/>
      <c r="G435" s="188"/>
      <c r="H435" s="188"/>
      <c r="I435" s="188"/>
      <c r="J435" s="188"/>
      <c r="K435" s="189"/>
      <c r="L435" s="993"/>
    </row>
    <row r="436" spans="1:12" ht="13.5" customHeight="1">
      <c r="B436" s="190"/>
      <c r="C436" s="189"/>
      <c r="D436" s="422" t="s">
        <v>242</v>
      </c>
      <c r="E436" s="192"/>
      <c r="F436" s="192"/>
      <c r="G436" s="192"/>
      <c r="H436" s="192"/>
      <c r="I436" s="192"/>
      <c r="J436" s="192"/>
      <c r="K436" s="186"/>
      <c r="L436" s="993"/>
    </row>
    <row r="437" spans="1:12">
      <c r="B437" s="421" t="s">
        <v>243</v>
      </c>
      <c r="C437" s="186"/>
      <c r="D437" s="187"/>
      <c r="E437" s="188"/>
      <c r="F437" s="188"/>
      <c r="G437" s="188"/>
      <c r="H437" s="188"/>
      <c r="I437" s="188"/>
      <c r="J437" s="188"/>
      <c r="K437" s="189"/>
      <c r="L437" s="993"/>
    </row>
    <row r="438" spans="1:12">
      <c r="B438" s="193"/>
      <c r="C438" s="194"/>
      <c r="D438" s="422" t="s">
        <v>244</v>
      </c>
      <c r="E438" s="192"/>
      <c r="F438" s="192"/>
      <c r="G438" s="192"/>
      <c r="H438" s="192"/>
      <c r="I438" s="192"/>
      <c r="J438" s="192"/>
      <c r="K438" s="186"/>
      <c r="L438" s="993"/>
    </row>
    <row r="439" spans="1:12">
      <c r="A439" s="138"/>
      <c r="B439" s="185" t="s">
        <v>102</v>
      </c>
      <c r="C439" s="186"/>
      <c r="D439" s="187"/>
      <c r="E439" s="188"/>
      <c r="F439" s="188"/>
      <c r="G439" s="188"/>
      <c r="H439" s="188"/>
      <c r="I439" s="188"/>
      <c r="J439" s="188"/>
      <c r="K439" s="189"/>
      <c r="L439" s="993"/>
    </row>
    <row r="440" spans="1:12">
      <c r="A440" s="138"/>
      <c r="B440" s="199"/>
      <c r="C440" s="200"/>
      <c r="D440" s="201"/>
      <c r="E440" s="202"/>
      <c r="F440" s="202"/>
      <c r="G440" s="202"/>
      <c r="H440" s="202"/>
      <c r="I440" s="202"/>
      <c r="J440" s="202"/>
      <c r="K440" s="198"/>
      <c r="L440" s="993"/>
    </row>
    <row r="441" spans="1:12">
      <c r="A441" s="138"/>
      <c r="B441" s="195" t="s">
        <v>103</v>
      </c>
      <c r="C441" s="196"/>
      <c r="D441" s="423" t="s">
        <v>43</v>
      </c>
      <c r="E441" s="423" t="s">
        <v>43</v>
      </c>
      <c r="F441" s="423" t="s">
        <v>43</v>
      </c>
      <c r="G441" s="423" t="s">
        <v>43</v>
      </c>
      <c r="H441" s="423" t="s">
        <v>43</v>
      </c>
      <c r="I441" s="423" t="s">
        <v>43</v>
      </c>
      <c r="J441" s="423" t="s">
        <v>43</v>
      </c>
      <c r="K441" s="423" t="s">
        <v>43</v>
      </c>
      <c r="L441" s="993"/>
    </row>
    <row r="442" spans="1:12">
      <c r="A442" s="138"/>
      <c r="B442" s="424" t="s">
        <v>245</v>
      </c>
      <c r="C442" s="198"/>
      <c r="D442" s="180">
        <v>1123860</v>
      </c>
      <c r="E442" s="180">
        <v>1113190</v>
      </c>
      <c r="F442" s="180">
        <v>1105300</v>
      </c>
      <c r="G442" s="180">
        <v>1097870</v>
      </c>
      <c r="H442" s="180">
        <v>1090420</v>
      </c>
      <c r="I442" s="180">
        <v>1082990</v>
      </c>
      <c r="J442" s="180">
        <v>1075560</v>
      </c>
      <c r="K442" s="180">
        <v>1068560</v>
      </c>
      <c r="L442" s="993"/>
    </row>
    <row r="443" spans="1:12">
      <c r="A443" s="138"/>
      <c r="B443" s="203" t="s">
        <v>103</v>
      </c>
      <c r="C443" s="204"/>
      <c r="D443" s="205"/>
      <c r="E443" s="206"/>
      <c r="F443" s="206"/>
      <c r="G443" s="206"/>
      <c r="H443" s="206"/>
      <c r="I443" s="206"/>
      <c r="J443" s="206"/>
      <c r="K443" s="196"/>
      <c r="L443" s="993"/>
    </row>
    <row r="444" spans="1:12">
      <c r="A444" s="138"/>
      <c r="B444" s="421" t="s">
        <v>246</v>
      </c>
      <c r="C444" s="186"/>
      <c r="D444" s="422" t="s">
        <v>247</v>
      </c>
      <c r="E444" s="192"/>
      <c r="F444" s="192"/>
      <c r="G444" s="192"/>
      <c r="H444" s="192"/>
      <c r="I444" s="192"/>
      <c r="J444" s="192"/>
      <c r="K444" s="186"/>
      <c r="L444" s="993"/>
    </row>
    <row r="445" spans="1:12">
      <c r="A445" s="138"/>
      <c r="B445" s="193" t="s">
        <v>103</v>
      </c>
      <c r="C445" s="194"/>
      <c r="D445" s="187"/>
      <c r="E445" s="188"/>
      <c r="F445" s="188"/>
      <c r="G445" s="188"/>
      <c r="H445" s="188"/>
      <c r="I445" s="188"/>
      <c r="J445" s="188"/>
      <c r="K445" s="189"/>
      <c r="L445" s="993"/>
    </row>
    <row r="446" spans="1:12">
      <c r="A446" s="138"/>
      <c r="B446" s="185" t="s">
        <v>104</v>
      </c>
      <c r="C446" s="186"/>
      <c r="D446" s="422" t="s">
        <v>248</v>
      </c>
      <c r="E446" s="192"/>
      <c r="F446" s="192"/>
      <c r="G446" s="192"/>
      <c r="H446" s="192"/>
      <c r="I446" s="192"/>
      <c r="J446" s="192"/>
      <c r="K446" s="186"/>
      <c r="L446" s="993"/>
    </row>
    <row r="447" spans="1:12">
      <c r="A447" s="138"/>
      <c r="B447" s="199" t="s">
        <v>103</v>
      </c>
      <c r="C447" s="200"/>
      <c r="D447" s="201"/>
      <c r="E447" s="202"/>
      <c r="F447" s="202"/>
      <c r="G447" s="202"/>
      <c r="H447" s="202"/>
      <c r="I447" s="202"/>
      <c r="J447" s="202"/>
      <c r="K447" s="198"/>
      <c r="L447" s="994"/>
    </row>
    <row r="448" spans="1:12">
      <c r="A448" s="138"/>
      <c r="B448" s="203"/>
      <c r="C448" s="207"/>
      <c r="D448" s="208"/>
      <c r="E448" s="208"/>
      <c r="F448" s="208"/>
      <c r="G448" s="208"/>
      <c r="H448" s="208"/>
      <c r="I448" s="208"/>
      <c r="J448" s="208"/>
      <c r="K448" s="209"/>
      <c r="L448" s="405"/>
    </row>
    <row r="449" spans="1:12">
      <c r="A449" s="138"/>
      <c r="B449" s="193"/>
      <c r="C449" s="210"/>
      <c r="D449" s="211"/>
      <c r="E449" s="211"/>
      <c r="F449" s="211"/>
      <c r="G449" s="211"/>
      <c r="H449" s="211"/>
      <c r="I449" s="211"/>
      <c r="J449" s="211"/>
      <c r="K449" s="212"/>
      <c r="L449" s="984" t="s">
        <v>180</v>
      </c>
    </row>
    <row r="450" spans="1:12">
      <c r="A450" s="138"/>
      <c r="B450" s="193"/>
      <c r="C450" s="210"/>
      <c r="D450" s="211"/>
      <c r="E450" s="211"/>
      <c r="F450" s="211"/>
      <c r="G450" s="211"/>
      <c r="H450" s="211"/>
      <c r="I450" s="211"/>
      <c r="J450" s="211"/>
      <c r="K450" s="212"/>
      <c r="L450" s="984"/>
    </row>
    <row r="451" spans="1:12">
      <c r="A451" s="138"/>
      <c r="B451" s="185" t="s">
        <v>23</v>
      </c>
      <c r="C451" s="210"/>
      <c r="D451" s="211"/>
      <c r="E451" s="211"/>
      <c r="F451" s="211"/>
      <c r="G451" s="211"/>
      <c r="H451" s="211"/>
      <c r="I451" s="211"/>
      <c r="J451" s="211"/>
      <c r="K451" s="212"/>
      <c r="L451" s="984"/>
    </row>
    <row r="452" spans="1:12">
      <c r="A452" s="138"/>
      <c r="B452" s="193"/>
      <c r="C452" s="210"/>
      <c r="D452" s="211"/>
      <c r="E452" s="211"/>
      <c r="F452" s="211"/>
      <c r="G452" s="211"/>
      <c r="H452" s="211"/>
      <c r="I452" s="211"/>
      <c r="J452" s="211"/>
      <c r="K452" s="212"/>
      <c r="L452" s="984"/>
    </row>
    <row r="453" spans="1:12">
      <c r="A453" s="138"/>
      <c r="B453" s="193"/>
      <c r="C453" s="210"/>
      <c r="D453" s="211"/>
      <c r="E453" s="211"/>
      <c r="F453" s="211"/>
      <c r="G453" s="211"/>
      <c r="H453" s="211"/>
      <c r="I453" s="211"/>
      <c r="J453" s="211"/>
      <c r="K453" s="212"/>
      <c r="L453" s="984"/>
    </row>
    <row r="454" spans="1:12">
      <c r="A454" s="138"/>
      <c r="B454" s="193"/>
      <c r="C454" s="210"/>
      <c r="D454" s="211"/>
      <c r="E454" s="211"/>
      <c r="F454" s="211"/>
      <c r="G454" s="211"/>
      <c r="H454" s="211"/>
      <c r="I454" s="211"/>
      <c r="J454" s="211"/>
      <c r="K454" s="212"/>
      <c r="L454" s="984"/>
    </row>
    <row r="455" spans="1:12">
      <c r="A455" s="138"/>
      <c r="B455" s="185" t="s">
        <v>249</v>
      </c>
      <c r="C455" s="210"/>
      <c r="D455" s="211"/>
      <c r="E455" s="211"/>
      <c r="F455" s="211"/>
      <c r="G455" s="211"/>
      <c r="H455" s="211"/>
      <c r="I455" s="211"/>
      <c r="J455" s="211"/>
      <c r="K455" s="212"/>
      <c r="L455" s="984"/>
    </row>
    <row r="456" spans="1:12">
      <c r="A456" s="138"/>
      <c r="B456" s="213"/>
      <c r="C456" s="210"/>
      <c r="D456" s="211"/>
      <c r="E456" s="211"/>
      <c r="F456" s="211"/>
      <c r="G456" s="211"/>
      <c r="H456" s="211"/>
      <c r="I456" s="211"/>
      <c r="J456" s="211"/>
      <c r="K456" s="212"/>
      <c r="L456" s="984"/>
    </row>
    <row r="457" spans="1:12">
      <c r="A457" s="138"/>
      <c r="B457" s="213"/>
      <c r="C457" s="192"/>
      <c r="D457" s="192"/>
      <c r="E457" s="192"/>
      <c r="F457" s="192"/>
      <c r="G457" s="192"/>
      <c r="H457" s="192"/>
      <c r="I457" s="192"/>
      <c r="J457" s="192"/>
      <c r="K457" s="186"/>
      <c r="L457" s="984"/>
    </row>
    <row r="458" spans="1:12">
      <c r="A458" s="138"/>
      <c r="B458" s="193"/>
      <c r="C458" s="210"/>
      <c r="D458" s="211"/>
      <c r="E458" s="211"/>
      <c r="F458" s="211"/>
      <c r="G458" s="211"/>
      <c r="H458" s="211"/>
      <c r="I458" s="211"/>
      <c r="J458" s="211"/>
      <c r="K458" s="212"/>
      <c r="L458" s="984"/>
    </row>
    <row r="459" spans="1:12">
      <c r="A459" s="138"/>
      <c r="B459" s="193"/>
      <c r="C459" s="210"/>
      <c r="D459" s="211"/>
      <c r="E459" s="211"/>
      <c r="F459" s="211"/>
      <c r="G459" s="211"/>
      <c r="H459" s="211"/>
      <c r="I459" s="211"/>
      <c r="J459" s="211"/>
      <c r="K459" s="212"/>
      <c r="L459" s="984"/>
    </row>
    <row r="460" spans="1:12" ht="14.25" thickBot="1">
      <c r="A460" s="138"/>
      <c r="B460" s="214"/>
      <c r="C460" s="215"/>
      <c r="D460" s="216"/>
      <c r="E460" s="216"/>
      <c r="F460" s="216"/>
      <c r="G460" s="216"/>
      <c r="H460" s="216"/>
      <c r="I460" s="216"/>
      <c r="J460" s="216"/>
      <c r="K460" s="217"/>
      <c r="L460" s="985"/>
    </row>
    <row r="461" spans="1:12">
      <c r="B461" s="425" t="s">
        <v>250</v>
      </c>
      <c r="C461" s="425"/>
      <c r="D461" s="425"/>
      <c r="E461" s="425"/>
      <c r="F461" s="425"/>
      <c r="G461" s="425"/>
      <c r="H461" s="425"/>
      <c r="I461" s="425"/>
      <c r="J461" s="425"/>
      <c r="K461" s="425"/>
      <c r="L461" s="425"/>
    </row>
    <row r="462" spans="1:12">
      <c r="B462" s="983" t="s">
        <v>251</v>
      </c>
      <c r="C462" s="983"/>
      <c r="D462" s="983"/>
      <c r="E462" s="983"/>
      <c r="F462" s="983"/>
      <c r="G462" s="983"/>
      <c r="H462" s="983"/>
      <c r="I462" s="983"/>
      <c r="J462" s="983"/>
      <c r="K462" s="983"/>
      <c r="L462" s="983"/>
    </row>
    <row r="463" spans="1:12">
      <c r="B463" s="983" t="s">
        <v>252</v>
      </c>
      <c r="C463" s="983"/>
      <c r="D463" s="983"/>
      <c r="E463" s="983"/>
      <c r="F463" s="983"/>
      <c r="G463" s="983"/>
      <c r="H463" s="983"/>
      <c r="I463" s="983"/>
      <c r="J463" s="983"/>
      <c r="K463" s="983"/>
      <c r="L463" s="983"/>
    </row>
    <row r="464" spans="1:12">
      <c r="B464" s="983" t="s">
        <v>253</v>
      </c>
      <c r="C464" s="983"/>
      <c r="D464" s="983"/>
      <c r="E464" s="983"/>
      <c r="F464" s="983"/>
      <c r="G464" s="983"/>
      <c r="H464" s="983"/>
      <c r="I464" s="983"/>
      <c r="J464" s="983"/>
      <c r="K464" s="983"/>
      <c r="L464" s="983"/>
    </row>
    <row r="465" spans="2:12">
      <c r="B465" s="983" t="s">
        <v>254</v>
      </c>
      <c r="C465" s="983"/>
      <c r="D465" s="983"/>
      <c r="E465" s="983"/>
      <c r="F465" s="983"/>
      <c r="G465" s="983"/>
      <c r="H465" s="983"/>
      <c r="I465" s="983"/>
      <c r="J465" s="983"/>
      <c r="K465" s="983"/>
      <c r="L465" s="983"/>
    </row>
    <row r="466" spans="2:12">
      <c r="B466" s="983" t="s">
        <v>255</v>
      </c>
      <c r="C466" s="983"/>
      <c r="D466" s="983"/>
      <c r="E466" s="983"/>
      <c r="F466" s="983"/>
      <c r="G466" s="983"/>
      <c r="H466" s="983"/>
      <c r="I466" s="983"/>
      <c r="J466" s="983"/>
      <c r="K466" s="983"/>
      <c r="L466" s="983"/>
    </row>
    <row r="467" spans="2:12">
      <c r="B467" s="983" t="s">
        <v>256</v>
      </c>
      <c r="C467" s="983"/>
      <c r="D467" s="983"/>
      <c r="E467" s="983"/>
      <c r="F467" s="983"/>
      <c r="G467" s="983"/>
      <c r="H467" s="983"/>
      <c r="I467" s="983"/>
      <c r="J467" s="983"/>
      <c r="K467" s="983"/>
      <c r="L467" s="983"/>
    </row>
    <row r="468" spans="2:12">
      <c r="B468" s="983" t="s">
        <v>257</v>
      </c>
      <c r="C468" s="983"/>
      <c r="D468" s="983"/>
      <c r="E468" s="983"/>
      <c r="F468" s="983"/>
      <c r="G468" s="983"/>
      <c r="H468" s="983"/>
      <c r="I468" s="983"/>
      <c r="J468" s="983"/>
      <c r="K468" s="983"/>
      <c r="L468" s="983"/>
    </row>
    <row r="469" spans="2:12">
      <c r="B469" s="983" t="s">
        <v>258</v>
      </c>
      <c r="C469" s="983"/>
      <c r="D469" s="983"/>
      <c r="E469" s="983"/>
      <c r="F469" s="983"/>
      <c r="G469" s="983"/>
      <c r="H469" s="983"/>
      <c r="I469" s="983"/>
      <c r="J469" s="983"/>
      <c r="K469" s="983"/>
      <c r="L469" s="983"/>
    </row>
    <row r="470" spans="2:12">
      <c r="B470" s="983" t="s">
        <v>259</v>
      </c>
      <c r="C470" s="983"/>
      <c r="D470" s="983"/>
      <c r="E470" s="983"/>
      <c r="F470" s="983"/>
      <c r="G470" s="983"/>
      <c r="H470" s="983"/>
      <c r="I470" s="983"/>
      <c r="J470" s="983"/>
      <c r="K470" s="983"/>
      <c r="L470" s="983"/>
    </row>
    <row r="471" spans="2:12">
      <c r="B471" s="983" t="s">
        <v>260</v>
      </c>
      <c r="C471" s="983"/>
      <c r="D471" s="983"/>
      <c r="E471" s="983"/>
      <c r="F471" s="983"/>
      <c r="G471" s="983"/>
      <c r="H471" s="983"/>
      <c r="I471" s="983"/>
      <c r="J471" s="983"/>
      <c r="K471" s="983"/>
      <c r="L471" s="983"/>
    </row>
    <row r="472" spans="2:12">
      <c r="B472" s="983" t="s">
        <v>261</v>
      </c>
      <c r="C472" s="983"/>
      <c r="D472" s="983"/>
      <c r="E472" s="983"/>
      <c r="F472" s="983"/>
      <c r="G472" s="983"/>
      <c r="H472" s="983"/>
      <c r="I472" s="983"/>
      <c r="J472" s="983"/>
      <c r="K472" s="983"/>
      <c r="L472" s="983"/>
    </row>
    <row r="473" spans="2:12">
      <c r="B473" s="983" t="s">
        <v>262</v>
      </c>
      <c r="C473" s="983"/>
      <c r="D473" s="983"/>
      <c r="E473" s="983"/>
      <c r="F473" s="983"/>
      <c r="G473" s="983"/>
      <c r="H473" s="983"/>
      <c r="I473" s="983"/>
      <c r="J473" s="983"/>
      <c r="K473" s="983"/>
      <c r="L473" s="983"/>
    </row>
    <row r="474" spans="2:12">
      <c r="B474" s="983" t="s">
        <v>263</v>
      </c>
      <c r="C474" s="983"/>
      <c r="D474" s="983"/>
      <c r="E474" s="983"/>
      <c r="F474" s="983"/>
      <c r="G474" s="983"/>
      <c r="H474" s="983"/>
      <c r="I474" s="983"/>
      <c r="J474" s="983"/>
      <c r="K474" s="983"/>
      <c r="L474" s="983"/>
    </row>
    <row r="475" spans="2:12">
      <c r="B475" s="983" t="s">
        <v>264</v>
      </c>
      <c r="C475" s="983"/>
      <c r="D475" s="983"/>
      <c r="E475" s="983"/>
      <c r="F475" s="983"/>
      <c r="G475" s="983"/>
      <c r="H475" s="983"/>
      <c r="I475" s="983"/>
      <c r="J475" s="983"/>
      <c r="K475" s="983"/>
      <c r="L475" s="983"/>
    </row>
    <row r="476" spans="2:12">
      <c r="B476" s="983" t="s">
        <v>265</v>
      </c>
      <c r="C476" s="983"/>
      <c r="D476" s="983"/>
      <c r="E476" s="983"/>
      <c r="F476" s="983"/>
      <c r="G476" s="983"/>
      <c r="H476" s="983"/>
      <c r="I476" s="983"/>
      <c r="J476" s="983"/>
      <c r="K476" s="983"/>
      <c r="L476" s="983"/>
    </row>
    <row r="477" spans="2:12">
      <c r="B477" s="983" t="s">
        <v>266</v>
      </c>
      <c r="C477" s="983"/>
      <c r="D477" s="983"/>
      <c r="E477" s="983"/>
      <c r="F477" s="983"/>
      <c r="G477" s="983"/>
      <c r="H477" s="983"/>
      <c r="I477" s="983"/>
      <c r="J477" s="983"/>
      <c r="K477" s="983"/>
      <c r="L477" s="983"/>
    </row>
  </sheetData>
  <mergeCells count="22">
    <mergeCell ref="B412:C412"/>
    <mergeCell ref="B1:L1"/>
    <mergeCell ref="B2:L2"/>
    <mergeCell ref="L415:L423"/>
    <mergeCell ref="L426:L447"/>
    <mergeCell ref="L449:L460"/>
    <mergeCell ref="B474:L474"/>
    <mergeCell ref="B475:L475"/>
    <mergeCell ref="B476:L476"/>
    <mergeCell ref="B462:L462"/>
    <mergeCell ref="B463:L463"/>
    <mergeCell ref="B464:L464"/>
    <mergeCell ref="B477:L477"/>
    <mergeCell ref="B465:L465"/>
    <mergeCell ref="B466:L466"/>
    <mergeCell ref="B467:L467"/>
    <mergeCell ref="B468:L468"/>
    <mergeCell ref="B469:L469"/>
    <mergeCell ref="B470:L470"/>
    <mergeCell ref="B472:L472"/>
    <mergeCell ref="B471:L471"/>
    <mergeCell ref="B473:L473"/>
  </mergeCells>
  <phoneticPr fontId="3"/>
  <pageMargins left="0.78740157480314965" right="0.78740157480314965" top="0.98425196850393704" bottom="0.98425196850393704" header="0.51181102362204722" footer="0.51181102362204722"/>
  <pageSetup paperSize="9" scale="77" orientation="portrait" r:id="rId1"/>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1"/>
  </sheetPr>
  <dimension ref="A1:N87"/>
  <sheetViews>
    <sheetView zoomScaleNormal="100" zoomScaleSheetLayoutView="100" workbookViewId="0">
      <selection activeCell="H63" sqref="H63"/>
    </sheetView>
  </sheetViews>
  <sheetFormatPr defaultRowHeight="13.5"/>
  <cols>
    <col min="1" max="1" width="15" style="95" customWidth="1"/>
    <col min="2" max="2" width="17.5" style="95" customWidth="1"/>
    <col min="3" max="3" width="15" style="95" customWidth="1"/>
    <col min="4" max="4" width="2.5" style="95" customWidth="1"/>
    <col min="5" max="5" width="20" style="95" customWidth="1"/>
    <col min="6" max="6" width="22.5" style="95" customWidth="1"/>
    <col min="7" max="7" width="9" style="95" customWidth="1"/>
    <col min="8" max="8" width="15.625" style="95" customWidth="1"/>
    <col min="9" max="9" width="5.625" style="95" customWidth="1"/>
    <col min="10" max="10" width="14.5" style="95" bestFit="1" customWidth="1"/>
    <col min="11" max="11" width="14.375" style="95" customWidth="1"/>
    <col min="12" max="16384" width="9" style="95"/>
  </cols>
  <sheetData>
    <row r="1" spans="1:14" ht="8.25" customHeight="1" thickBot="1"/>
    <row r="2" spans="1:14" ht="18.75" customHeight="1">
      <c r="E2" s="96"/>
      <c r="F2" s="97" t="s">
        <v>169</v>
      </c>
      <c r="G2" s="98" t="s">
        <v>27</v>
      </c>
      <c r="H2" s="228"/>
      <c r="I2" s="377" t="s">
        <v>8</v>
      </c>
      <c r="J2" s="229"/>
      <c r="K2" s="99" t="s">
        <v>28</v>
      </c>
      <c r="M2" s="252">
        <v>4</v>
      </c>
      <c r="N2" s="253">
        <v>41730</v>
      </c>
    </row>
    <row r="3" spans="1:14" ht="18.75" customHeight="1">
      <c r="E3" s="100"/>
      <c r="F3" s="219" t="s">
        <v>228</v>
      </c>
      <c r="G3" s="220"/>
      <c r="H3" s="1077"/>
      <c r="I3" s="1078"/>
      <c r="J3" s="230"/>
      <c r="K3" s="103"/>
      <c r="M3" s="252">
        <v>5</v>
      </c>
      <c r="N3" s="253">
        <v>41760</v>
      </c>
    </row>
    <row r="4" spans="1:14" ht="18.75" customHeight="1">
      <c r="E4" s="100"/>
      <c r="F4" s="101" t="s">
        <v>164</v>
      </c>
      <c r="G4" s="102"/>
      <c r="H4" s="1079"/>
      <c r="I4" s="1080"/>
      <c r="J4" s="231"/>
      <c r="K4" s="103"/>
      <c r="M4" s="252">
        <v>6</v>
      </c>
      <c r="N4" s="253">
        <v>41791</v>
      </c>
    </row>
    <row r="5" spans="1:14" ht="18.75" customHeight="1">
      <c r="E5" s="100"/>
      <c r="F5" s="101" t="s">
        <v>65</v>
      </c>
      <c r="G5" s="102"/>
      <c r="H5" s="1075"/>
      <c r="I5" s="1076"/>
      <c r="J5" s="231"/>
      <c r="K5" s="103"/>
      <c r="M5" s="252">
        <v>7</v>
      </c>
      <c r="N5" s="253">
        <v>41821</v>
      </c>
    </row>
    <row r="6" spans="1:14" ht="18.75" customHeight="1">
      <c r="E6" s="104" t="s">
        <v>166</v>
      </c>
      <c r="F6" s="101" t="s">
        <v>30</v>
      </c>
      <c r="G6" s="102"/>
      <c r="H6" s="256" t="e">
        <f>VLOOKUP(J2,M2:N13,2,0)</f>
        <v>#N/A</v>
      </c>
      <c r="I6" s="231"/>
      <c r="J6" s="231"/>
      <c r="K6" s="103"/>
      <c r="M6" s="252">
        <v>8</v>
      </c>
      <c r="N6" s="253">
        <v>41852</v>
      </c>
    </row>
    <row r="7" spans="1:14" ht="18.75" customHeight="1">
      <c r="E7" s="104" t="s">
        <v>167</v>
      </c>
      <c r="F7" s="101" t="s">
        <v>170</v>
      </c>
      <c r="G7" s="102"/>
      <c r="H7" s="232"/>
      <c r="I7" s="231"/>
      <c r="J7" s="231"/>
      <c r="K7" s="103"/>
      <c r="M7" s="252">
        <v>9</v>
      </c>
      <c r="N7" s="253">
        <v>41883</v>
      </c>
    </row>
    <row r="8" spans="1:14" ht="18.75" customHeight="1" thickBot="1">
      <c r="E8" s="100"/>
      <c r="F8" s="101" t="s">
        <v>165</v>
      </c>
      <c r="G8" s="102"/>
      <c r="H8" s="232"/>
      <c r="I8" s="231"/>
      <c r="J8" s="231"/>
      <c r="K8" s="103"/>
      <c r="M8" s="252">
        <v>10</v>
      </c>
      <c r="N8" s="253">
        <v>41913</v>
      </c>
    </row>
    <row r="9" spans="1:14" ht="18.75" customHeight="1" thickBot="1">
      <c r="E9" s="105"/>
      <c r="F9" s="106" t="s">
        <v>168</v>
      </c>
      <c r="G9" s="107"/>
      <c r="H9" s="257" t="e">
        <f>VLOOKUP(H8,M15:N40,2,0)</f>
        <v>#N/A</v>
      </c>
      <c r="I9" s="233"/>
      <c r="J9" s="369" t="e">
        <f>F20-F22</f>
        <v>#REF!</v>
      </c>
      <c r="K9" s="367" t="s">
        <v>212</v>
      </c>
      <c r="M9" s="252">
        <v>11</v>
      </c>
      <c r="N9" s="253">
        <v>41944</v>
      </c>
    </row>
    <row r="10" spans="1:14">
      <c r="M10" s="252">
        <v>12</v>
      </c>
      <c r="N10" s="253">
        <v>41974</v>
      </c>
    </row>
    <row r="11" spans="1:14" ht="19.5" customHeight="1" thickBot="1">
      <c r="A11" s="356"/>
      <c r="F11" s="1084" t="str">
        <f>IF(ISERROR(VLOOKUP($B$24,#REF!,2,0))=TRUE,"",(VLOOKUP($B$24,#REF!,2,0)))</f>
        <v/>
      </c>
      <c r="M11" s="254">
        <v>1</v>
      </c>
      <c r="N11" s="253">
        <v>42005</v>
      </c>
    </row>
    <row r="12" spans="1:14" ht="27.75" customHeight="1" thickTop="1" thickBot="1">
      <c r="A12" s="1081" t="e">
        <f>INDEX(#REF!, MATCH($B$26,#REF!,), MATCH("研究種別",#REF!,))</f>
        <v>#REF!</v>
      </c>
      <c r="B12" s="355"/>
      <c r="C12" s="355" t="s">
        <v>45</v>
      </c>
      <c r="D12" s="355"/>
      <c r="E12" s="355"/>
      <c r="F12" s="1084"/>
      <c r="M12" s="254">
        <v>2</v>
      </c>
      <c r="N12" s="253">
        <v>42036</v>
      </c>
    </row>
    <row r="13" spans="1:14" s="109" customFormat="1" ht="15" customHeight="1" thickTop="1" thickBot="1">
      <c r="A13" s="1081"/>
      <c r="B13" s="108"/>
      <c r="C13" s="108"/>
      <c r="D13" s="108"/>
      <c r="E13" s="1087" t="s">
        <v>95</v>
      </c>
      <c r="F13" s="1087"/>
      <c r="M13" s="254">
        <v>3</v>
      </c>
      <c r="N13" s="253">
        <v>42064</v>
      </c>
    </row>
    <row r="14" spans="1:14" s="109" customFormat="1" ht="15" customHeight="1" thickTop="1" thickBot="1">
      <c r="A14" s="1081"/>
      <c r="B14" s="108"/>
      <c r="C14" s="108"/>
      <c r="D14" s="108"/>
      <c r="E14" s="1088"/>
      <c r="F14" s="1088"/>
      <c r="M14" s="110"/>
      <c r="N14" s="110"/>
    </row>
    <row r="15" spans="1:14" s="110" customFormat="1" ht="14.25" thickTop="1">
      <c r="B15" s="221"/>
      <c r="C15" s="221"/>
      <c r="D15" s="221"/>
      <c r="E15" s="1085" t="str">
        <f>"　　　"&amp;G2&amp;H2&amp;I2&amp;J2&amp;K2&amp;"　　　"</f>
        <v>　　　平成年月分　　　</v>
      </c>
      <c r="F15" s="1086"/>
      <c r="M15" s="255">
        <v>41759</v>
      </c>
      <c r="N15" s="255">
        <v>41768</v>
      </c>
    </row>
    <row r="16" spans="1:14" s="110" customFormat="1" ht="15" customHeight="1">
      <c r="A16" s="1089" t="s">
        <v>199</v>
      </c>
      <c r="B16" s="1089"/>
      <c r="C16" s="1090"/>
      <c r="D16" s="1091"/>
      <c r="E16" s="111" t="s">
        <v>84</v>
      </c>
      <c r="F16" s="132" t="s">
        <v>81</v>
      </c>
      <c r="M16" s="255">
        <v>41774</v>
      </c>
      <c r="N16" s="255">
        <v>41800</v>
      </c>
    </row>
    <row r="17" spans="1:14" s="110" customFormat="1" ht="15" customHeight="1">
      <c r="A17" s="1092" t="s">
        <v>206</v>
      </c>
      <c r="B17" s="1092"/>
      <c r="C17" s="1092"/>
      <c r="D17" s="1093"/>
      <c r="E17" s="112" t="s">
        <v>123</v>
      </c>
      <c r="F17" s="133" t="s">
        <v>125</v>
      </c>
      <c r="G17" s="110" t="s">
        <v>122</v>
      </c>
      <c r="M17" s="255">
        <v>41789</v>
      </c>
      <c r="N17" s="255">
        <v>41800</v>
      </c>
    </row>
    <row r="18" spans="1:14" s="110" customFormat="1" ht="15" customHeight="1">
      <c r="A18" s="1048">
        <f>H7</f>
        <v>0</v>
      </c>
      <c r="B18" s="1048"/>
      <c r="C18" s="397"/>
      <c r="D18" s="298"/>
      <c r="E18" s="112" t="s">
        <v>11</v>
      </c>
      <c r="F18" s="113" t="e">
        <f>#REF!</f>
        <v>#REF!</v>
      </c>
      <c r="M18" s="255">
        <v>41803</v>
      </c>
      <c r="N18" s="255">
        <v>41830</v>
      </c>
    </row>
    <row r="19" spans="1:14" s="110" customFormat="1" ht="15" customHeight="1">
      <c r="A19" s="1094" t="s">
        <v>205</v>
      </c>
      <c r="B19" s="1094"/>
      <c r="C19" s="1094"/>
      <c r="D19" s="1095"/>
      <c r="E19" s="112" t="s">
        <v>119</v>
      </c>
      <c r="F19" s="114">
        <f>H4</f>
        <v>0</v>
      </c>
      <c r="M19" s="255">
        <v>41820</v>
      </c>
      <c r="N19" s="255">
        <v>41830</v>
      </c>
    </row>
    <row r="20" spans="1:14" s="110" customFormat="1" ht="15" customHeight="1">
      <c r="A20" s="1049"/>
      <c r="B20" s="1049"/>
      <c r="C20" s="1049"/>
      <c r="D20" s="1050"/>
      <c r="E20" s="112" t="s">
        <v>105</v>
      </c>
      <c r="F20" s="113" t="e">
        <f>F18*F19</f>
        <v>#REF!</v>
      </c>
      <c r="G20" s="1082"/>
      <c r="H20" s="1083"/>
      <c r="I20" s="1083"/>
      <c r="J20" s="1083"/>
      <c r="M20" s="255">
        <v>41835</v>
      </c>
      <c r="N20" s="255">
        <v>41859</v>
      </c>
    </row>
    <row r="21" spans="1:14" s="110" customFormat="1" ht="15" customHeight="1">
      <c r="A21" s="1049"/>
      <c r="B21" s="1049"/>
      <c r="C21" s="1049"/>
      <c r="D21" s="1050"/>
      <c r="E21" s="112" t="s">
        <v>106</v>
      </c>
      <c r="F21" s="113" t="e">
        <f>IF(F16="有り（2ヶ月以内）",日額丙欄税額作業!B8,(IF(F16="無し（2ヶ月以内）",0,(IF(J9&lt;88000,ROUNDDOWN(J9*3.063/100,),LOOKUP(J9,'月額表（平成27年1月以降分）'!$B$13:$B$347,'月額表（平成27年1月以降分）'!$L$13:$L$347))))))</f>
        <v>#REF!</v>
      </c>
      <c r="M21" s="255">
        <v>41850</v>
      </c>
      <c r="N21" s="255">
        <v>41859</v>
      </c>
    </row>
    <row r="22" spans="1:14" s="110" customFormat="1" ht="15" customHeight="1">
      <c r="A22" s="319"/>
      <c r="B22" s="319"/>
      <c r="C22" s="319"/>
      <c r="D22" s="320"/>
      <c r="E22" s="116" t="s">
        <v>128</v>
      </c>
      <c r="F22" s="135">
        <f>IF(F17="有り",ROUNDDOWN(($F$20+$F$24)*5/1000,0),0)</f>
        <v>0</v>
      </c>
      <c r="G22" s="115"/>
      <c r="H22" s="115"/>
      <c r="I22" s="115"/>
      <c r="J22" s="115"/>
      <c r="M22" s="255">
        <v>41866</v>
      </c>
      <c r="N22" s="255">
        <v>41892</v>
      </c>
    </row>
    <row r="23" spans="1:14" s="110" customFormat="1" ht="15" customHeight="1">
      <c r="A23" s="324" t="s">
        <v>152</v>
      </c>
      <c r="B23" s="1051" t="s">
        <v>184</v>
      </c>
      <c r="C23" s="1052"/>
      <c r="D23" s="1053"/>
      <c r="E23" s="116" t="s">
        <v>211</v>
      </c>
      <c r="F23" s="117" t="e">
        <f>F20-F22-F21</f>
        <v>#REF!</v>
      </c>
      <c r="M23" s="255">
        <v>41880</v>
      </c>
      <c r="N23" s="255">
        <v>41892</v>
      </c>
    </row>
    <row r="24" spans="1:14" s="110" customFormat="1" ht="15" customHeight="1">
      <c r="A24" s="323" t="s">
        <v>22</v>
      </c>
      <c r="B24" s="1031" t="e">
        <f>#REF!</f>
        <v>#REF!</v>
      </c>
      <c r="C24" s="1032"/>
      <c r="D24" s="1033"/>
      <c r="E24" s="116" t="s">
        <v>208</v>
      </c>
      <c r="F24" s="299">
        <f>H3*H5*2</f>
        <v>0</v>
      </c>
      <c r="M24" s="255"/>
      <c r="N24" s="255"/>
    </row>
    <row r="25" spans="1:14" s="109" customFormat="1" ht="15" customHeight="1" thickBot="1">
      <c r="A25" s="260" t="s">
        <v>77</v>
      </c>
      <c r="B25" s="1031" t="e">
        <f>#REF!</f>
        <v>#REF!</v>
      </c>
      <c r="C25" s="1032"/>
      <c r="D25" s="1033"/>
      <c r="E25" s="301" t="s">
        <v>209</v>
      </c>
      <c r="F25" s="118" t="e">
        <f>F23+F24</f>
        <v>#REF!</v>
      </c>
      <c r="H25" s="108"/>
      <c r="M25" s="255">
        <v>41894</v>
      </c>
      <c r="N25" s="255">
        <v>41922</v>
      </c>
    </row>
    <row r="26" spans="1:14" s="109" customFormat="1" ht="15.75" customHeight="1" thickBot="1">
      <c r="A26" s="312" t="s">
        <v>90</v>
      </c>
      <c r="B26" s="357" t="e">
        <f>#REF!</f>
        <v>#REF!</v>
      </c>
      <c r="C26" s="1013" t="e">
        <f>#REF!</f>
        <v>#REF!</v>
      </c>
      <c r="D26" s="1014" t="e">
        <f>#REF!</f>
        <v>#REF!</v>
      </c>
      <c r="E26" s="321"/>
      <c r="F26" s="304"/>
      <c r="M26" s="255">
        <v>41912</v>
      </c>
      <c r="N26" s="255">
        <v>41922</v>
      </c>
    </row>
    <row r="27" spans="1:14" s="109" customFormat="1" ht="15" customHeight="1">
      <c r="A27" s="311" t="s">
        <v>144</v>
      </c>
      <c r="B27" s="1031" t="e">
        <f>INDEX(#REF!, MATCH($B$26,#REF!,), MATCH("研究種別",#REF!,))</f>
        <v>#REF!</v>
      </c>
      <c r="C27" s="1032"/>
      <c r="D27" s="1033"/>
      <c r="E27" s="300" t="s">
        <v>185</v>
      </c>
      <c r="F27" s="303">
        <f>H3*2</f>
        <v>0</v>
      </c>
      <c r="M27" s="255">
        <v>41927</v>
      </c>
      <c r="N27" s="255">
        <v>41953</v>
      </c>
    </row>
    <row r="28" spans="1:14" s="109" customFormat="1" ht="15" customHeight="1" thickBot="1">
      <c r="A28" s="312" t="s">
        <v>89</v>
      </c>
      <c r="B28" s="1015" t="e">
        <f>INDEX(#REF!, MATCH($B$26,#REF!,), MATCH("研究代表者",#REF!,))</f>
        <v>#REF!</v>
      </c>
      <c r="C28" s="1016"/>
      <c r="D28" s="1017"/>
      <c r="E28" s="322" t="s">
        <v>65</v>
      </c>
      <c r="F28" s="302">
        <f>H5</f>
        <v>0</v>
      </c>
      <c r="M28" s="255">
        <v>41942</v>
      </c>
      <c r="N28" s="255">
        <v>41953</v>
      </c>
    </row>
    <row r="29" spans="1:14" s="109" customFormat="1" ht="15" customHeight="1">
      <c r="A29" s="312" t="s">
        <v>186</v>
      </c>
      <c r="B29" s="1044" t="e">
        <f>#REF!</f>
        <v>#REF!</v>
      </c>
      <c r="C29" s="1045"/>
      <c r="D29" s="1046"/>
      <c r="E29" s="95"/>
      <c r="F29" s="351"/>
      <c r="M29" s="255">
        <v>41957</v>
      </c>
      <c r="N29" s="255">
        <v>41983</v>
      </c>
    </row>
    <row r="30" spans="1:14" s="109" customFormat="1" ht="15" customHeight="1">
      <c r="A30" s="340" t="s">
        <v>0</v>
      </c>
      <c r="B30" s="1015" t="e">
        <f>#REF!</f>
        <v>#REF!</v>
      </c>
      <c r="C30" s="1016" t="e">
        <f>#REF!</f>
        <v>#REF!</v>
      </c>
      <c r="D30" s="1047" t="e">
        <f>#REF!</f>
        <v>#REF!</v>
      </c>
      <c r="E30" s="95"/>
      <c r="F30" s="352"/>
      <c r="M30" s="255">
        <v>41971</v>
      </c>
      <c r="N30" s="255">
        <v>41983</v>
      </c>
    </row>
    <row r="31" spans="1:14" s="109" customFormat="1" ht="15" customHeight="1">
      <c r="A31" s="341" t="s">
        <v>92</v>
      </c>
      <c r="B31" s="1040" t="e">
        <f>#REF!</f>
        <v>#REF!</v>
      </c>
      <c r="C31" s="1040" t="e">
        <f>#REF!</f>
        <v>#REF!</v>
      </c>
      <c r="D31" s="1041" t="e">
        <f>#REF!</f>
        <v>#REF!</v>
      </c>
      <c r="E31" s="314"/>
      <c r="F31" s="353"/>
      <c r="I31" s="363"/>
      <c r="J31" s="365"/>
      <c r="M31" s="255">
        <v>41985</v>
      </c>
      <c r="N31" s="255">
        <v>42013</v>
      </c>
    </row>
    <row r="32" spans="1:14" s="109" customFormat="1" ht="15" customHeight="1">
      <c r="A32" s="1038" t="s">
        <v>78</v>
      </c>
      <c r="B32" s="1042" t="e">
        <f>B25</f>
        <v>#REF!</v>
      </c>
      <c r="C32" s="1042"/>
      <c r="D32" s="1042"/>
      <c r="E32" s="1071" t="e">
        <f>#REF!</f>
        <v>#REF!</v>
      </c>
      <c r="F32" s="1073" t="str">
        <f>"・"&amp;J2&amp;"月分・理系）"</f>
        <v>・月分・理系）</v>
      </c>
      <c r="I32" s="363"/>
      <c r="M32" s="255">
        <v>41992</v>
      </c>
      <c r="N32" s="255">
        <v>42013</v>
      </c>
    </row>
    <row r="33" spans="1:14" s="109" customFormat="1" ht="19.5" customHeight="1">
      <c r="A33" s="1039"/>
      <c r="B33" s="1043"/>
      <c r="C33" s="1043"/>
      <c r="D33" s="1043"/>
      <c r="E33" s="1072" t="e">
        <f>#REF!</f>
        <v>#REF!</v>
      </c>
      <c r="F33" s="1074"/>
      <c r="G33" s="119"/>
      <c r="I33" s="363"/>
      <c r="M33" s="255">
        <v>42019</v>
      </c>
      <c r="N33" s="255">
        <v>42045</v>
      </c>
    </row>
    <row r="34" spans="1:14" s="109" customFormat="1" ht="15" customHeight="1">
      <c r="A34" s="285" t="s">
        <v>29</v>
      </c>
      <c r="B34" s="1035">
        <f>H7</f>
        <v>0</v>
      </c>
      <c r="C34" s="1036"/>
      <c r="D34" s="1037"/>
      <c r="E34" s="308" t="s">
        <v>1</v>
      </c>
      <c r="F34" s="309" t="e">
        <f>#REF!</f>
        <v>#REF!</v>
      </c>
      <c r="H34" s="313"/>
      <c r="J34" s="364"/>
      <c r="M34" s="255">
        <v>42034</v>
      </c>
      <c r="N34" s="255">
        <v>42045</v>
      </c>
    </row>
    <row r="35" spans="1:14" s="109" customFormat="1" ht="12" customHeight="1">
      <c r="A35" s="342"/>
      <c r="B35" s="326"/>
      <c r="C35" s="327"/>
      <c r="D35" s="328"/>
      <c r="E35" s="307" t="s">
        <v>2</v>
      </c>
      <c r="F35" s="306" t="e">
        <f>#REF!</f>
        <v>#REF!</v>
      </c>
      <c r="H35" s="305"/>
      <c r="M35" s="255">
        <v>42048</v>
      </c>
      <c r="N35" s="255">
        <v>42073</v>
      </c>
    </row>
    <row r="36" spans="1:14" s="109" customFormat="1" ht="15" customHeight="1">
      <c r="A36" s="325" t="s">
        <v>30</v>
      </c>
      <c r="B36" s="1026" t="e">
        <f>H6</f>
        <v>#N/A</v>
      </c>
      <c r="C36" s="1027"/>
      <c r="D36" s="1034"/>
      <c r="E36" s="315"/>
      <c r="F36" s="316"/>
      <c r="H36" s="305"/>
      <c r="M36" s="255">
        <v>42062</v>
      </c>
      <c r="N36" s="255">
        <v>42073</v>
      </c>
    </row>
    <row r="37" spans="1:14" s="109" customFormat="1" ht="10.5" customHeight="1" thickBot="1">
      <c r="A37" s="274"/>
      <c r="B37" s="329"/>
      <c r="C37" s="330"/>
      <c r="D37" s="331"/>
      <c r="E37" s="346"/>
      <c r="F37" s="347"/>
      <c r="M37" s="255">
        <v>42076</v>
      </c>
      <c r="N37" s="255">
        <v>42104</v>
      </c>
    </row>
    <row r="38" spans="1:14" s="109" customFormat="1" ht="15" customHeight="1" thickTop="1">
      <c r="A38" s="275" t="s">
        <v>31</v>
      </c>
      <c r="B38" s="1026">
        <f>B34</f>
        <v>0</v>
      </c>
      <c r="C38" s="1027"/>
      <c r="D38" s="1028"/>
      <c r="E38" s="1003" t="s">
        <v>165</v>
      </c>
      <c r="F38" s="1070">
        <f>H8</f>
        <v>0</v>
      </c>
      <c r="M38" s="255">
        <v>42093</v>
      </c>
      <c r="N38" s="255">
        <v>42104</v>
      </c>
    </row>
    <row r="39" spans="1:14" s="109" customFormat="1" ht="10.5" customHeight="1" thickBot="1">
      <c r="A39" s="274"/>
      <c r="B39" s="329"/>
      <c r="C39" s="330"/>
      <c r="D39" s="348"/>
      <c r="E39" s="1004"/>
      <c r="F39" s="1065"/>
      <c r="H39" s="310"/>
      <c r="M39" s="255">
        <v>42109</v>
      </c>
      <c r="N39" s="255">
        <v>42132</v>
      </c>
    </row>
    <row r="40" spans="1:14" s="109" customFormat="1" ht="15" customHeight="1" thickTop="1" thickBot="1">
      <c r="A40" s="280" t="s">
        <v>145</v>
      </c>
      <c r="B40" s="1055" t="e">
        <f>#REF!</f>
        <v>#REF!</v>
      </c>
      <c r="C40" s="1056" t="e">
        <f>#REF!</f>
        <v>#REF!</v>
      </c>
      <c r="D40" s="1057" t="e">
        <f>#REF!</f>
        <v>#REF!</v>
      </c>
      <c r="E40" s="350"/>
      <c r="F40" s="354"/>
      <c r="M40" s="255">
        <v>42124</v>
      </c>
      <c r="N40" s="255">
        <v>42132</v>
      </c>
    </row>
    <row r="41" spans="1:14" s="109" customFormat="1" ht="10.5" customHeight="1" thickTop="1">
      <c r="A41" s="276"/>
      <c r="B41" s="332"/>
      <c r="C41" s="333"/>
      <c r="D41" s="349"/>
      <c r="E41" s="1066" t="s">
        <v>207</v>
      </c>
      <c r="F41" s="1064" t="e">
        <f>H9</f>
        <v>#N/A</v>
      </c>
      <c r="G41" s="120"/>
    </row>
    <row r="42" spans="1:14" s="109" customFormat="1" ht="15" customHeight="1" thickBot="1">
      <c r="A42" s="275"/>
      <c r="B42" s="1061" t="e">
        <f>#REF!</f>
        <v>#REF!</v>
      </c>
      <c r="C42" s="1059" t="e">
        <f>#REF!</f>
        <v>#REF!</v>
      </c>
      <c r="D42" s="1062" t="e">
        <f>#REF!</f>
        <v>#REF!</v>
      </c>
      <c r="E42" s="1067"/>
      <c r="F42" s="1065"/>
    </row>
    <row r="43" spans="1:14" s="109" customFormat="1" ht="15" customHeight="1" thickTop="1">
      <c r="A43" s="276"/>
      <c r="B43" s="334"/>
      <c r="C43" s="335"/>
      <c r="D43" s="336"/>
      <c r="E43" s="343"/>
      <c r="F43" s="317"/>
    </row>
    <row r="44" spans="1:14" s="109" customFormat="1" ht="15" customHeight="1">
      <c r="A44" s="275" t="s">
        <v>32</v>
      </c>
      <c r="B44" s="1058" t="e">
        <f>#REF!</f>
        <v>#REF!</v>
      </c>
      <c r="C44" s="1059"/>
      <c r="D44" s="1060"/>
      <c r="E44" s="344"/>
      <c r="F44" s="345"/>
    </row>
    <row r="45" spans="1:14" s="109" customFormat="1" ht="15" customHeight="1">
      <c r="A45" s="276"/>
      <c r="B45" s="241"/>
      <c r="C45" s="241"/>
      <c r="D45" s="259"/>
      <c r="E45" s="227" t="s">
        <v>153</v>
      </c>
      <c r="F45" s="317">
        <f>IF(F16="無し（2ヶ月以内）","1000000430",IF(F16="有り（2ヶ月以内）","1000000430",IF(F16="有り（3ヶ月以上）","1000000410",)))</f>
        <v>0</v>
      </c>
    </row>
    <row r="46" spans="1:14" s="122" customFormat="1" ht="14.25">
      <c r="A46" s="277" t="s">
        <v>21</v>
      </c>
      <c r="B46" s="1063" t="str">
        <f>IF(F16="有り（3ヶ月以上）","個別支払チェック有り",IF(F16="有り（2ヶ月以内）","個別支払チェック有り",(IF(F16="無し（2ヶ月以内）","個別支払チェック無し","　"))))</f>
        <v>　</v>
      </c>
      <c r="C46" s="1063"/>
      <c r="D46" s="297"/>
      <c r="E46" s="258" t="s">
        <v>159</v>
      </c>
      <c r="F46" s="121">
        <f>IF(F16="無し（2ヶ月以内）","日額丙（アルバイト等）",IF(F16="有り（2ヶ月以内）","日額丙（アルバイト等）",IF(F16="有り（3ヶ月以上）","月額乙（アルバイト等）",)))</f>
        <v>0</v>
      </c>
    </row>
    <row r="47" spans="1:14" ht="14.25" thickBot="1">
      <c r="A47" s="278"/>
      <c r="B47" s="337" t="s">
        <v>210</v>
      </c>
      <c r="C47" s="1068" t="s">
        <v>62</v>
      </c>
      <c r="D47" s="1069"/>
      <c r="E47" s="360" t="s">
        <v>4</v>
      </c>
      <c r="F47" s="240" t="s">
        <v>187</v>
      </c>
      <c r="H47" s="109"/>
    </row>
    <row r="48" spans="1:14" s="109" customFormat="1" ht="14.25" thickTop="1">
      <c r="A48" s="279" t="s">
        <v>94</v>
      </c>
      <c r="B48" s="262" t="s">
        <v>79</v>
      </c>
      <c r="C48" s="1009" t="s">
        <v>79</v>
      </c>
      <c r="D48" s="1010"/>
      <c r="E48" s="239" t="s">
        <v>79</v>
      </c>
      <c r="F48" s="288" t="s">
        <v>79</v>
      </c>
    </row>
    <row r="49" spans="1:11" s="109" customFormat="1">
      <c r="A49" s="280"/>
      <c r="B49" s="263"/>
      <c r="C49" s="1011"/>
      <c r="D49" s="1012"/>
      <c r="E49" s="291"/>
      <c r="F49" s="123"/>
    </row>
    <row r="50" spans="1:11" s="109" customFormat="1">
      <c r="A50" s="280" t="s">
        <v>189</v>
      </c>
      <c r="B50" s="264" t="e">
        <f>INDEX(#REF!, MATCH($B$26,#REF!,), MATCH("負担部門ｺｰﾄﾞ",#REF!,))</f>
        <v>#REF!</v>
      </c>
      <c r="C50" s="1022"/>
      <c r="D50" s="1023"/>
      <c r="E50" s="224"/>
      <c r="F50" s="289"/>
    </row>
    <row r="51" spans="1:11" s="109" customFormat="1">
      <c r="A51" s="280" t="s">
        <v>190</v>
      </c>
      <c r="B51" s="264" t="e">
        <f>INDEX(#REF!, MATCH($B$26,#REF!,), MATCH("予算科目ｺｰﾄﾞ",#REF!,))</f>
        <v>#REF!</v>
      </c>
      <c r="C51" s="1022"/>
      <c r="D51" s="1023"/>
      <c r="E51" s="224"/>
      <c r="F51" s="289"/>
    </row>
    <row r="52" spans="1:11" s="109" customFormat="1">
      <c r="A52" s="280" t="s">
        <v>191</v>
      </c>
      <c r="B52" s="403" t="e">
        <f>C26</f>
        <v>#REF!</v>
      </c>
      <c r="C52" s="1020"/>
      <c r="D52" s="1021"/>
      <c r="E52" s="234"/>
      <c r="F52" s="290"/>
    </row>
    <row r="53" spans="1:11" s="109" customFormat="1" ht="13.5" customHeight="1">
      <c r="A53" s="280" t="s">
        <v>192</v>
      </c>
      <c r="B53" s="264" t="e">
        <f>INDEX(#REF!, MATCH($B$26,#REF!,), MATCH("財源",#REF!,))</f>
        <v>#REF!</v>
      </c>
      <c r="C53" s="1022"/>
      <c r="D53" s="1023"/>
      <c r="E53" s="224"/>
      <c r="F53" s="289"/>
    </row>
    <row r="54" spans="1:11" s="109" customFormat="1">
      <c r="A54" s="280" t="s">
        <v>193</v>
      </c>
      <c r="B54" s="264" t="e">
        <f>INDEX(#REF!, MATCH($B$26,#REF!,), MATCH("業務区分（賃金）",#REF!,))</f>
        <v>#REF!</v>
      </c>
      <c r="C54" s="1022"/>
      <c r="D54" s="1023"/>
      <c r="E54" s="224"/>
      <c r="F54" s="289"/>
    </row>
    <row r="55" spans="1:11" s="109" customFormat="1">
      <c r="A55" s="281" t="s">
        <v>194</v>
      </c>
      <c r="B55" s="265" t="s">
        <v>202</v>
      </c>
      <c r="C55" s="1007" t="s">
        <v>204</v>
      </c>
      <c r="D55" s="1008"/>
      <c r="E55" s="225" t="s">
        <v>204</v>
      </c>
      <c r="F55" s="359" t="s">
        <v>203</v>
      </c>
      <c r="G55" s="358"/>
      <c r="H55" s="1054"/>
      <c r="I55" s="1054"/>
      <c r="J55" s="358"/>
      <c r="K55" s="358"/>
    </row>
    <row r="56" spans="1:11" s="109" customFormat="1">
      <c r="A56" s="281" t="s">
        <v>195</v>
      </c>
      <c r="B56" s="265" t="s">
        <v>201</v>
      </c>
      <c r="C56" s="1007" t="s">
        <v>93</v>
      </c>
      <c r="D56" s="1008"/>
      <c r="E56" s="398" t="s">
        <v>80</v>
      </c>
      <c r="F56" s="359" t="s">
        <v>200</v>
      </c>
      <c r="G56" s="358"/>
      <c r="H56" s="1054"/>
      <c r="I56" s="1054"/>
      <c r="J56" s="358"/>
      <c r="K56" s="358"/>
    </row>
    <row r="57" spans="1:11" s="109" customFormat="1">
      <c r="A57" s="281" t="s">
        <v>196</v>
      </c>
      <c r="B57" s="318" t="e">
        <f>INDEX(#REF!, MATCH($B$26,#REF!,), MATCH("コース名",#REF!,))</f>
        <v>#REF!</v>
      </c>
      <c r="C57" s="1024"/>
      <c r="D57" s="1025"/>
      <c r="E57" s="226"/>
      <c r="F57" s="222"/>
    </row>
    <row r="58" spans="1:11" s="109" customFormat="1" ht="14.25">
      <c r="A58" s="281" t="s">
        <v>197</v>
      </c>
      <c r="B58" s="266" t="e">
        <f>F23</f>
        <v>#REF!</v>
      </c>
      <c r="C58" s="1029" t="e">
        <f>F21</f>
        <v>#REF!</v>
      </c>
      <c r="D58" s="1030"/>
      <c r="E58" s="294">
        <f>F22</f>
        <v>0</v>
      </c>
      <c r="F58" s="223">
        <f>F24</f>
        <v>0</v>
      </c>
    </row>
    <row r="59" spans="1:11" s="109" customFormat="1">
      <c r="A59" s="282"/>
      <c r="B59" s="267"/>
      <c r="C59" s="1018"/>
      <c r="D59" s="1019"/>
      <c r="E59" s="295"/>
      <c r="F59" s="292"/>
    </row>
    <row r="60" spans="1:11">
      <c r="A60" s="283" t="s">
        <v>188</v>
      </c>
      <c r="B60" s="268" t="s">
        <v>158</v>
      </c>
      <c r="C60" s="997" t="s">
        <v>158</v>
      </c>
      <c r="D60" s="998"/>
      <c r="E60" s="296" t="s">
        <v>158</v>
      </c>
      <c r="F60" s="361" t="s">
        <v>198</v>
      </c>
    </row>
    <row r="61" spans="1:11">
      <c r="A61" s="284"/>
      <c r="B61" s="269"/>
      <c r="C61" s="338"/>
      <c r="D61" s="269"/>
      <c r="E61" s="237"/>
      <c r="F61" s="293"/>
    </row>
    <row r="62" spans="1:11" ht="14.25">
      <c r="A62" s="285" t="s">
        <v>66</v>
      </c>
      <c r="B62" s="270" t="e">
        <f>INDEX(#REF!, MATCH($B$26,#REF!,), MATCH("借勘定（賃金）",#REF!,))</f>
        <v>#REF!</v>
      </c>
      <c r="C62" s="999" t="e">
        <f>INDEX(#REF!, MATCH($B$26,#REF!,), MATCH("借勘定（賃金）",#REF!,))</f>
        <v>#REF!</v>
      </c>
      <c r="D62" s="1000" t="e">
        <f>INDEX(#REF!, MATCH($B$26,#REF!,), MATCH("借勘定（賃金）",#REF!,))</f>
        <v>#REF!</v>
      </c>
      <c r="E62" s="366" t="e">
        <f>INDEX(#REF!, MATCH($B$26,#REF!,), MATCH("借勘定（賃金）",#REF!,))</f>
        <v>#REF!</v>
      </c>
      <c r="F62" s="368" t="e">
        <f>INDEX(#REF!, MATCH($B$26,#REF!,), MATCH("通勤手当（借方）",#REF!,))</f>
        <v>#REF!</v>
      </c>
    </row>
    <row r="63" spans="1:11">
      <c r="A63" s="286"/>
      <c r="B63" s="271" t="s">
        <v>48</v>
      </c>
      <c r="C63" s="1005" t="s">
        <v>48</v>
      </c>
      <c r="D63" s="1006"/>
      <c r="E63" s="271" t="s">
        <v>48</v>
      </c>
      <c r="F63" s="359" t="s">
        <v>231</v>
      </c>
      <c r="H63" s="109"/>
    </row>
    <row r="64" spans="1:11" ht="14.25">
      <c r="A64" s="273" t="s">
        <v>67</v>
      </c>
      <c r="B64" s="270" t="e">
        <f>INDEX(#REF!, MATCH($B$26,#REF!,), MATCH("貸勘定（賃金）",#REF!,))</f>
        <v>#REF!</v>
      </c>
      <c r="C64" s="1001" t="s">
        <v>96</v>
      </c>
      <c r="D64" s="1002"/>
      <c r="E64" s="399" t="s">
        <v>98</v>
      </c>
      <c r="F64" s="401" t="e">
        <f>INDEX(#REF!, MATCH($B$26,#REF!,), MATCH("貸勘定（賃金）",#REF!,))</f>
        <v>#REF!</v>
      </c>
      <c r="H64" s="362"/>
      <c r="I64" s="362"/>
    </row>
    <row r="65" spans="1:6" ht="14.25">
      <c r="A65" s="287"/>
      <c r="B65" s="102"/>
      <c r="C65" s="995" t="s">
        <v>99</v>
      </c>
      <c r="D65" s="996"/>
      <c r="E65" s="400" t="s">
        <v>97</v>
      </c>
      <c r="F65" s="402"/>
    </row>
    <row r="66" spans="1:6">
      <c r="A66" s="261"/>
      <c r="B66" s="272" t="s">
        <v>47</v>
      </c>
      <c r="C66" s="339" t="s">
        <v>47</v>
      </c>
      <c r="D66" s="272"/>
      <c r="E66" s="238" t="s">
        <v>47</v>
      </c>
      <c r="F66" s="124" t="s">
        <v>47</v>
      </c>
    </row>
    <row r="67" spans="1:6" ht="18.75" customHeight="1">
      <c r="A67" s="235"/>
      <c r="B67" s="125"/>
      <c r="C67" s="125"/>
      <c r="D67" s="125"/>
      <c r="E67" s="125"/>
      <c r="F67" s="236" t="s">
        <v>9</v>
      </c>
    </row>
    <row r="68" spans="1:6" s="128" customFormat="1" ht="9">
      <c r="A68" s="126"/>
      <c r="B68" s="127"/>
      <c r="C68" s="127"/>
      <c r="D68" s="127"/>
      <c r="E68" s="126"/>
      <c r="F68" s="127"/>
    </row>
    <row r="69" spans="1:6">
      <c r="F69" s="129" t="s">
        <v>86</v>
      </c>
    </row>
    <row r="70" spans="1:6">
      <c r="F70" s="129" t="s">
        <v>7</v>
      </c>
    </row>
    <row r="71" spans="1:6">
      <c r="F71" s="129" t="s">
        <v>118</v>
      </c>
    </row>
    <row r="73" spans="1:6">
      <c r="F73" s="130" t="s">
        <v>85</v>
      </c>
    </row>
    <row r="74" spans="1:6">
      <c r="F74" s="131" t="s">
        <v>81</v>
      </c>
    </row>
    <row r="75" spans="1:6">
      <c r="F75" s="131" t="s">
        <v>154</v>
      </c>
    </row>
    <row r="76" spans="1:6">
      <c r="F76" s="131" t="s">
        <v>155</v>
      </c>
    </row>
    <row r="77" spans="1:6">
      <c r="F77" s="131" t="s">
        <v>130</v>
      </c>
    </row>
    <row r="78" spans="1:6">
      <c r="F78" s="131"/>
    </row>
    <row r="79" spans="1:6">
      <c r="F79" s="95" t="s">
        <v>124</v>
      </c>
    </row>
    <row r="80" spans="1:6">
      <c r="F80" s="95" t="s">
        <v>125</v>
      </c>
    </row>
    <row r="81" spans="6:6">
      <c r="F81" s="95" t="s">
        <v>126</v>
      </c>
    </row>
    <row r="82" spans="6:6">
      <c r="F82" s="95" t="s">
        <v>127</v>
      </c>
    </row>
    <row r="84" spans="6:6">
      <c r="F84" s="95" t="s">
        <v>230</v>
      </c>
    </row>
    <row r="85" spans="6:6">
      <c r="F85" s="95" t="s">
        <v>231</v>
      </c>
    </row>
    <row r="86" spans="6:6">
      <c r="F86" s="95" t="s">
        <v>232</v>
      </c>
    </row>
    <row r="87" spans="6:6">
      <c r="F87" s="95" t="s">
        <v>233</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A32:A33"/>
    <mergeCell ref="B31:D31"/>
    <mergeCell ref="B32:D33"/>
    <mergeCell ref="B29:D29"/>
    <mergeCell ref="B30:D30"/>
    <mergeCell ref="C26:D26"/>
    <mergeCell ref="B28:D28"/>
    <mergeCell ref="C59:D59"/>
    <mergeCell ref="C52:D52"/>
    <mergeCell ref="C53:D53"/>
    <mergeCell ref="C57:D57"/>
    <mergeCell ref="B38:D38"/>
    <mergeCell ref="C50:D50"/>
    <mergeCell ref="C58:D58"/>
    <mergeCell ref="B27:D27"/>
    <mergeCell ref="B36:D36"/>
    <mergeCell ref="C51:D51"/>
    <mergeCell ref="B34:D34"/>
    <mergeCell ref="C65:D65"/>
    <mergeCell ref="C60:D60"/>
    <mergeCell ref="C62:D62"/>
    <mergeCell ref="C64:D64"/>
    <mergeCell ref="E38:E39"/>
    <mergeCell ref="C63:D63"/>
    <mergeCell ref="C55:D55"/>
    <mergeCell ref="C56:D56"/>
    <mergeCell ref="C48:D48"/>
    <mergeCell ref="C49:D49"/>
  </mergeCells>
  <phoneticPr fontId="3"/>
  <dataValidations count="4">
    <dataValidation type="list" allowBlank="1" showInputMessage="1" showErrorMessage="1" sqref="F16">
      <formula1>$F$74:$F$77</formula1>
    </dataValidation>
    <dataValidation type="list" allowBlank="1" showInputMessage="1" showErrorMessage="1" sqref="F17">
      <formula1>$F$80:$F$82</formula1>
    </dataValidation>
    <dataValidation imeMode="hiragana" allowBlank="1" showInputMessage="1" showErrorMessage="1" sqref="E16"/>
    <dataValidation type="list" allowBlank="1" showInputMessage="1" showErrorMessage="1" sqref="F63">
      <formula1>$F$84:$F$87</formula1>
    </dataValidation>
  </dataValidations>
  <printOptions horizontalCentered="1"/>
  <pageMargins left="0.59055118110236227" right="0" top="0.19685039370078741" bottom="0" header="0.39370078740157483" footer="0"/>
  <pageSetup paperSize="9" scale="9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7</vt:i4>
      </vt:variant>
    </vt:vector>
  </HeadingPairs>
  <TitlesOfParts>
    <vt:vector size="20" baseType="lpstr">
      <vt:lpstr>【記入例】履歴書</vt:lpstr>
      <vt:lpstr>入力用　履歴書</vt:lpstr>
      <vt:lpstr>別紙　履歴書(職歴)</vt:lpstr>
      <vt:lpstr>通勤届</vt:lpstr>
      <vt:lpstr>【記入例】通勤届.</vt:lpstr>
      <vt:lpstr>入力用 外国人雇用状況届出書</vt:lpstr>
      <vt:lpstr>Sheet1</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'支給明細書　科研費支払'!Print_Area</vt:lpstr>
      <vt:lpstr>'支給明細書　財務会計支払 '!Print_Area</vt:lpstr>
      <vt:lpstr>'事務室処理用　科研費支払'!Print_Area</vt:lpstr>
      <vt:lpstr>'事務室処理用　財務会計支払'!Print_Area</vt:lpstr>
      <vt:lpstr>通勤届!Print_Area</vt:lpstr>
      <vt:lpstr>'入力用 外国人雇用状況届出書'!Print_Area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jimu</cp:lastModifiedBy>
  <cp:lastPrinted>2020-05-18T02:52:29Z</cp:lastPrinted>
  <dcterms:created xsi:type="dcterms:W3CDTF">2005-06-07T11:25:38Z</dcterms:created>
  <dcterms:modified xsi:type="dcterms:W3CDTF">2020-05-18T03:58:27Z</dcterms:modified>
</cp:coreProperties>
</file>