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18630" windowHeight="8100" tabRatio="692"/>
  </bookViews>
  <sheets>
    <sheet name="旅費支払通知" sheetId="18" r:id="rId1"/>
    <sheet name="出張報告書＆旅費精算書（両面印刷推奨）" sheetId="7" r:id="rId2"/>
    <sheet name="旅行命令簿（内国旅行）1号甲" sheetId="23" r:id="rId3"/>
    <sheet name="日帰出張　6号" sheetId="24" r:id="rId4"/>
    <sheet name="リスト" sheetId="20" state="hidden" r:id="rId5"/>
    <sheet name="予算詳細コード" sheetId="19" r:id="rId6"/>
  </sheets>
  <externalReferences>
    <externalReference r:id="rId7"/>
    <externalReference r:id="rId8"/>
  </externalReferences>
  <definedNames>
    <definedName name="_xlnm._FilterDatabase" localSheetId="4" hidden="1">リスト!$M$2:$M$4</definedName>
    <definedName name="_xlnm._FilterDatabase" localSheetId="5" hidden="1">予算詳細コード!$A$1:$A$1228</definedName>
    <definedName name="B">リスト!$Q$14</definedName>
    <definedName name="C_">リスト!$Q$16</definedName>
    <definedName name="D">リスト!$Q$17</definedName>
    <definedName name="E">リスト!$Q$18</definedName>
    <definedName name="END" localSheetId="3">'日帰出張　6号'!$A$36</definedName>
    <definedName name="END" localSheetId="2">'旅行命令簿（内国旅行）1号甲'!#REF!</definedName>
    <definedName name="HIT_ROW61" localSheetId="3">'日帰出張　6号'!#REF!</definedName>
    <definedName name="HIT_ROW61" localSheetId="2">'旅行命令簿（内国旅行）1号甲'!#REF!</definedName>
    <definedName name="HIT_ROW62" localSheetId="3">'日帰出張　6号'!#REF!</definedName>
    <definedName name="HIT_ROW62" localSheetId="2">'旅行命令簿（内国旅行）1号甲'!#REF!</definedName>
    <definedName name="HIT_ROW63" localSheetId="3">'日帰出張　6号'!#REF!</definedName>
    <definedName name="HIT_ROW63" localSheetId="2">'旅行命令簿（内国旅行）1号甲'!$R$7</definedName>
    <definedName name="HIT_ROW64" localSheetId="3">'日帰出張　6号'!#REF!</definedName>
    <definedName name="HIT_ROW64" localSheetId="2">'旅行命令簿（内国旅行）1号甲'!#REF!</definedName>
    <definedName name="HIT_ROW65" localSheetId="3">'日帰出張　6号'!#REF!</definedName>
    <definedName name="HIT_ROW65" localSheetId="2">'旅行命令簿（内国旅行）1号甲'!#REF!</definedName>
    <definedName name="HIT_ROW66" localSheetId="3">'日帰出張　6号'!#REF!</definedName>
    <definedName name="HIT_ROW66" localSheetId="2">'旅行命令簿（内国旅行）1号甲'!#REF!</definedName>
    <definedName name="HIT_ROW67" localSheetId="3">'日帰出張　6号'!#REF!</definedName>
    <definedName name="HIT_ROW67" localSheetId="2">'旅行命令簿（内国旅行）1号甲'!#REF!</definedName>
    <definedName name="HIT_ROW68" localSheetId="3">'日帰出張　6号'!#REF!</definedName>
    <definedName name="HIT_ROW68" localSheetId="2">'旅行命令簿（内国旅行）1号甲'!#REF!</definedName>
    <definedName name="HIT_ROW69" localSheetId="3">'日帰出張　6号'!#REF!</definedName>
    <definedName name="HIT_ROW69" localSheetId="2">'旅行命令簿（内国旅行）1号甲'!#REF!</definedName>
    <definedName name="HIT_ROW70" localSheetId="3">'日帰出張　6号'!#REF!</definedName>
    <definedName name="HIT_ROW70" localSheetId="2">'旅行命令簿（内国旅行）1号甲'!#REF!</definedName>
    <definedName name="HIT_ROW71" localSheetId="3">'日帰出張　6号'!#REF!</definedName>
    <definedName name="HIT_ROW71" localSheetId="2">'旅行命令簿（内国旅行）1号甲'!#REF!</definedName>
    <definedName name="HIT_ROW72" localSheetId="3">'日帰出張　6号'!#REF!</definedName>
    <definedName name="HIT_ROW72" localSheetId="2">'旅行命令簿（内国旅行）1号甲'!#REF!</definedName>
    <definedName name="HIT_ROW73" localSheetId="3">'日帰出張　6号'!#REF!</definedName>
    <definedName name="HIT_ROW73" localSheetId="2">'旅行命令簿（内国旅行）1号甲'!#REF!</definedName>
    <definedName name="HIT_ROW74" localSheetId="3">'日帰出張　6号'!#REF!</definedName>
    <definedName name="HIT_ROW74" localSheetId="2">'旅行命令簿（内国旅行）1号甲'!#REF!</definedName>
    <definedName name="HIT_ROW75" localSheetId="3">'日帰出張　6号'!#REF!</definedName>
    <definedName name="HIT_ROW75" localSheetId="2">'旅行命令簿（内国旅行）1号甲'!#REF!</definedName>
    <definedName name="HIT_ROW76" localSheetId="3">'日帰出張　6号'!$A$2</definedName>
    <definedName name="HIT_ROW76" localSheetId="2">'旅行命令簿（内国旅行）1号甲'!#REF!</definedName>
    <definedName name="HIT_ROW77" localSheetId="3">'日帰出張　6号'!$C$25</definedName>
    <definedName name="HIT_ROW77" localSheetId="2">'旅行命令簿（内国旅行）1号甲'!#REF!</definedName>
    <definedName name="ＯＵ・ヘルプロ">リスト!$G$3:$G$5</definedName>
    <definedName name="_xlnm.Print_Area" localSheetId="1">'出張報告書＆旅費精算書（両面印刷推奨）'!$A$1:$AK$100</definedName>
    <definedName name="_xlnm.Print_Area" localSheetId="3">'日帰出張　6号'!$A$1:$AB$36</definedName>
    <definedName name="_xlnm.Print_Area" localSheetId="5">予算詳細コード!$A$1093:$N$1156</definedName>
    <definedName name="_xlnm.Print_Area" localSheetId="2">'旅行命令簿（内国旅行）1号甲'!$A$1:$W$23</definedName>
    <definedName name="_xlnm.Print_Area" localSheetId="0">旅費支払通知!$A$1:$AC$55</definedName>
    <definedName name="コース" localSheetId="4">リスト!$A$2:$F$31</definedName>
    <definedName name="コース">[1]基本テーブル!$B$17:$B$22</definedName>
    <definedName name="コース名" localSheetId="4">リスト!$A$2:$F$31</definedName>
    <definedName name="コース名">#REF!</definedName>
    <definedName name="システムデザイン研究科">#REF!</definedName>
    <definedName name="ヘルプロ">リスト!$O$3:$O$10</definedName>
    <definedName name="ものづくり工学科">#REF!</definedName>
    <definedName name="化学コース">リスト!$C$3:$C$32</definedName>
    <definedName name="化学科">リスト!$C$3:$C$32</definedName>
    <definedName name="学術情報基盤センター">リスト!$I$3:$I$7</definedName>
    <definedName name="環境応用化学科" localSheetId="4">リスト!$F$2</definedName>
    <definedName name="環境応用化学科">リスト!$F$3:$F$26</definedName>
    <definedName name="観光科学科">リスト!$B$3:$B$13</definedName>
    <definedName name="機械システム工学科">リスト!$F$3:$F$23</definedName>
    <definedName name="機械工学コース">リスト!$F$7:$F$18</definedName>
    <definedName name="教育費">リスト!$V$3</definedName>
    <definedName name="教員名" localSheetId="4">リスト!$A$3:$F$31</definedName>
    <definedName name="空港">[1]×旅費計算書!$W$78:$W$131</definedName>
    <definedName name="経営学研究科">#REF!</definedName>
    <definedName name="経路表コメント">[1]基本テーブル!$F$32:$F$40</definedName>
    <definedName name="建築学科">リスト!$D$3:$D$24</definedName>
    <definedName name="建築都市コース">リスト!$D$10:$D$24</definedName>
    <definedName name="研究科名">#REF!</definedName>
    <definedName name="固定資産">リスト!$S$3:$S$7</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4">リスト!$P$2:$T$2</definedName>
    <definedName name="資産登録名">[2]リスト!$N$1:$R$1</definedName>
    <definedName name="自然・文化ツーリズムコース">リスト!$B$4:$B$12</definedName>
    <definedName name="首都大学東京">#REF!</definedName>
    <definedName name="所属" localSheetId="4">リスト!$A$2:$F$31</definedName>
    <definedName name="所属">'出張報告書＆旅費精算書（両面印刷推奨）'!$AL$103:$AM$113</definedName>
    <definedName name="少額資産">リスト!$R$3:$R$7</definedName>
    <definedName name="人間健康科学研究科">#REF!</definedName>
    <definedName name="人文科学研究科">#REF!</definedName>
    <definedName name="図書登録">リスト!$T$3:$T$7</definedName>
    <definedName name="図書登録のみ">リスト!$P$2:$Q$2</definedName>
    <definedName name="図書登録のみ明細">リスト!$R$14:$R$18</definedName>
    <definedName name="数理科学">リスト!$A$3:$A$27</definedName>
    <definedName name="数理科学コース">リスト!$A$4:$A$27</definedName>
    <definedName name="数理科学科">リスト!$A$3:$A$27</definedName>
    <definedName name="生命科学">リスト!$D$17:$D$38</definedName>
    <definedName name="生命科学コース">リスト!$D$10:$D$34</definedName>
    <definedName name="生命科学科">リスト!$D$3:$D$38</definedName>
    <definedName name="戦略研究センター">リスト!$O$3:$O$10</definedName>
    <definedName name="創造工学専攻">#REF!</definedName>
    <definedName name="大学教育センター・ヘルプロ">リスト!$H$3:$H$11</definedName>
    <definedName name="大学教育センター・情報">リスト!$M$3:$M$4</definedName>
    <definedName name="地理環境コース">リスト!$A$4:$A$16</definedName>
    <definedName name="地理環境学科">リスト!$A$3:$A$16</definedName>
    <definedName name="電気電子工学コース">リスト!$E$3:$E$38</definedName>
    <definedName name="電子情報システム工学科">リスト!$E$3:$E$20</definedName>
    <definedName name="都市システム科学域">リスト!$E$3:$E$13</definedName>
    <definedName name="都市環境科学研究科">#REF!</definedName>
    <definedName name="都市基盤環境コース">リスト!$C$3:$C$21</definedName>
    <definedName name="都市基盤環境学科">リスト!$C$3:$C$21</definedName>
    <definedName name="都市政策科学科" localSheetId="4">リスト!$E$2</definedName>
    <definedName name="都市政策科学科">リスト!$E$3:$E$43</definedName>
    <definedName name="備考欄">[1]基本テーブル!$F$2:$F$26</definedName>
    <definedName name="物理学">リスト!$B$3:$B$36</definedName>
    <definedName name="物理学コース">リスト!$B$4:$B$31</definedName>
    <definedName name="物理学科">リスト!$B$3:$B$36</definedName>
    <definedName name="分子応用化学コース">リスト!$F$7:$F$28</definedName>
    <definedName name="分子物質化学">リスト!$C$3:$C$32</definedName>
    <definedName name="法学政治学研究科">#REF!</definedName>
    <definedName name="無">リスト!$Q$3:$Q$7</definedName>
    <definedName name="無1">リスト!$Q$13:$R$18</definedName>
    <definedName name="理学研究科">#REF!</definedName>
    <definedName name="理系事務室">リスト!$K$3:$K$4</definedName>
  </definedNames>
  <calcPr calcId="145621"/>
</workbook>
</file>

<file path=xl/calcChain.xml><?xml version="1.0" encoding="utf-8"?>
<calcChain xmlns="http://schemas.openxmlformats.org/spreadsheetml/2006/main">
  <c r="B13" i="7" l="1"/>
  <c r="V7" i="18"/>
  <c r="A1" i="18" s="1"/>
  <c r="B12" i="7"/>
  <c r="C4" i="23"/>
  <c r="I13" i="24"/>
  <c r="I11" i="24"/>
  <c r="I9" i="24"/>
  <c r="Q26" i="7"/>
  <c r="Q22" i="7"/>
  <c r="Q24" i="7"/>
  <c r="K9" i="23"/>
  <c r="N27" i="18"/>
  <c r="N33" i="18"/>
  <c r="N30" i="18"/>
  <c r="C23" i="7"/>
  <c r="D23" i="7"/>
  <c r="D25" i="7"/>
  <c r="W36" i="18"/>
  <c r="H36" i="18"/>
  <c r="C27" i="7"/>
  <c r="C25" i="7"/>
  <c r="T12" i="7"/>
  <c r="K13" i="24"/>
  <c r="K11" i="24"/>
  <c r="E11" i="24"/>
  <c r="E13" i="24"/>
  <c r="K9" i="24"/>
  <c r="E9" i="24"/>
  <c r="L68" i="7"/>
  <c r="G68" i="7"/>
  <c r="G67" i="7"/>
  <c r="U70" i="7"/>
  <c r="U69" i="7"/>
  <c r="B68" i="7"/>
  <c r="L69" i="7"/>
  <c r="Y33" i="24"/>
  <c r="X38" i="18"/>
  <c r="T3" i="24"/>
  <c r="S3" i="23"/>
  <c r="Q4" i="24"/>
  <c r="Q4" i="23"/>
  <c r="L4" i="24"/>
  <c r="L4" i="23"/>
  <c r="AG19" i="7"/>
  <c r="AA23" i="18"/>
  <c r="Z23" i="18"/>
  <c r="G23" i="18"/>
  <c r="E23" i="18"/>
  <c r="A23" i="18"/>
  <c r="B18" i="7"/>
  <c r="B66" i="7"/>
  <c r="I24" i="7"/>
  <c r="I27" i="7"/>
  <c r="I26" i="7"/>
  <c r="I23" i="7"/>
  <c r="I22" i="7"/>
  <c r="I25" i="7"/>
  <c r="D24" i="7"/>
  <c r="D26" i="7"/>
  <c r="D27" i="7"/>
  <c r="D22" i="7"/>
  <c r="AC18" i="7"/>
  <c r="D14" i="7"/>
  <c r="U25" i="18"/>
  <c r="W25" i="18"/>
  <c r="M25" i="18"/>
  <c r="V19" i="23"/>
  <c r="O9" i="23"/>
  <c r="I9" i="23"/>
  <c r="V64" i="7"/>
  <c r="B65" i="7"/>
  <c r="B64" i="7"/>
  <c r="U60" i="7"/>
  <c r="O12" i="7"/>
  <c r="Q60" i="7"/>
  <c r="S18" i="7"/>
  <c r="U19" i="7"/>
  <c r="W19" i="7"/>
  <c r="R70" i="7"/>
  <c r="O70" i="7"/>
  <c r="L70" i="7"/>
  <c r="R69" i="7"/>
  <c r="O69" i="7"/>
  <c r="I10" i="23"/>
  <c r="K10" i="23"/>
  <c r="F49" i="18"/>
  <c r="F48" i="18"/>
  <c r="F47" i="18"/>
  <c r="F46" i="18"/>
  <c r="F45" i="18"/>
  <c r="F44" i="18"/>
  <c r="I10" i="18"/>
  <c r="A10" i="18"/>
  <c r="K8" i="18"/>
  <c r="K7" i="18"/>
  <c r="Q64" i="7" s="1"/>
  <c r="O10" i="23"/>
  <c r="I11" i="23"/>
  <c r="K11" i="23"/>
  <c r="B61" i="7"/>
  <c r="O11" i="23"/>
  <c r="I12" i="23"/>
  <c r="K12" i="23"/>
  <c r="O12" i="23"/>
  <c r="I13" i="23"/>
  <c r="K13" i="23"/>
  <c r="O13" i="23"/>
  <c r="B60" i="7"/>
  <c r="C4" i="24"/>
  <c r="K64" i="7" l="1"/>
  <c r="R17" i="23"/>
  <c r="R31" i="24"/>
  <c r="N51" i="18"/>
  <c r="Q47" i="18"/>
  <c r="T45" i="18"/>
  <c r="C18" i="18"/>
  <c r="C19" i="18"/>
  <c r="AA42" i="18"/>
  <c r="T43" i="18"/>
  <c r="V53" i="18"/>
  <c r="D1" i="18"/>
  <c r="T49" i="18"/>
  <c r="V47" i="18"/>
  <c r="T44" i="18"/>
  <c r="A16" i="18"/>
  <c r="Q53" i="18"/>
  <c r="T50" i="18"/>
  <c r="T51" i="18"/>
</calcChain>
</file>

<file path=xl/comments1.xml><?xml version="1.0" encoding="utf-8"?>
<comments xmlns="http://schemas.openxmlformats.org/spreadsheetml/2006/main">
  <authors>
    <author>首都大学東京</author>
    <author>JIMU</author>
    <author>jimu</author>
  </authors>
  <commentList>
    <comment ref="E3" authorId="0">
      <text>
        <r>
          <rPr>
            <b/>
            <sz val="12"/>
            <color indexed="81"/>
            <rFont val="Meiryo UI"/>
            <family val="3"/>
            <charset val="128"/>
          </rPr>
          <t>プルダウンから選択</t>
        </r>
      </text>
    </comment>
    <comment ref="A7" authorId="0">
      <text>
        <r>
          <rPr>
            <b/>
            <sz val="12"/>
            <color indexed="81"/>
            <rFont val="Meiryo UI"/>
            <family val="3"/>
            <charset val="128"/>
          </rPr>
          <t>予算コード（半角英数字）を入力</t>
        </r>
      </text>
    </comment>
    <comment ref="E21" authorId="1">
      <text>
        <r>
          <rPr>
            <sz val="14"/>
            <color indexed="81"/>
            <rFont val="Meiryo UI"/>
            <family val="3"/>
            <charset val="128"/>
          </rPr>
          <t xml:space="preserve">教員・学生：所属をプルダウンから選択してください。
</t>
        </r>
      </text>
    </comment>
    <comment ref="M21" authorId="1">
      <text>
        <r>
          <rPr>
            <sz val="14"/>
            <color indexed="81"/>
            <rFont val="Meiryo UI"/>
            <family val="3"/>
            <charset val="128"/>
          </rPr>
          <t>教　員：プルダウンから選択してください。　
プルダウンに氏名がない場合、直接氏名を入力してください。
学生・その他：直接氏名を入力してください。</t>
        </r>
        <r>
          <rPr>
            <b/>
            <sz val="14"/>
            <color indexed="81"/>
            <rFont val="Meiryo UI"/>
            <family val="3"/>
            <charset val="128"/>
          </rPr>
          <t>　　　　</t>
        </r>
      </text>
    </comment>
    <comment ref="E22" authorId="1">
      <text>
        <r>
          <rPr>
            <sz val="12"/>
            <color indexed="81"/>
            <rFont val="Meiryo UI"/>
            <family val="3"/>
            <charset val="128"/>
          </rPr>
          <t>教職員番号、学修番号、債主番号のいずれかを入力してください。(必須)</t>
        </r>
      </text>
    </comment>
    <comment ref="M22" authorId="1">
      <text>
        <r>
          <rPr>
            <sz val="9"/>
            <color indexed="81"/>
            <rFont val="Meiryo UI"/>
            <family val="3"/>
            <charset val="128"/>
          </rPr>
          <t>プルダウンから選択</t>
        </r>
      </text>
    </comment>
    <comment ref="Q22" authorId="1">
      <text>
        <r>
          <rPr>
            <sz val="9"/>
            <color indexed="81"/>
            <rFont val="Meiryo UI"/>
            <family val="3"/>
            <charset val="128"/>
          </rPr>
          <t>プルダウンから選択</t>
        </r>
      </text>
    </comment>
    <comment ref="H23" authorId="1">
      <text>
        <r>
          <rPr>
            <sz val="9"/>
            <color indexed="81"/>
            <rFont val="Meiryo UI"/>
            <family val="3"/>
            <charset val="128"/>
          </rPr>
          <t>学生・学外者など首都大に通勤していない旅行者の場合
記入不要</t>
        </r>
        <r>
          <rPr>
            <sz val="9"/>
            <color indexed="81"/>
            <rFont val="ＭＳ Ｐゴシック"/>
            <family val="3"/>
            <charset val="128"/>
          </rPr>
          <t xml:space="preserve">
</t>
        </r>
      </text>
    </comment>
    <comment ref="E25" authorId="1">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G25" authorId="2">
      <text>
        <r>
          <rPr>
            <sz val="9"/>
            <color indexed="81"/>
            <rFont val="Meiryo UI"/>
            <family val="3"/>
            <charset val="128"/>
          </rPr>
          <t>例：4/30と入力すると
４月３０日(火)と表示されます</t>
        </r>
      </text>
    </comment>
    <comment ref="AB25" authorId="1">
      <text>
        <r>
          <rPr>
            <sz val="9"/>
            <color indexed="81"/>
            <rFont val="Meiryo UI"/>
            <family val="3"/>
            <charset val="128"/>
          </rPr>
          <t>旅行期間内に機(船)中泊が含まれる場合
入力してください。</t>
        </r>
      </text>
    </comment>
    <comment ref="H26" authorId="1">
      <text>
        <r>
          <rPr>
            <sz val="9"/>
            <color indexed="81"/>
            <rFont val="Meiryo UI"/>
            <family val="3"/>
            <charset val="128"/>
          </rPr>
          <t>プルダウンから選択</t>
        </r>
      </text>
    </comment>
    <comment ref="P26" authorId="1">
      <text>
        <r>
          <rPr>
            <sz val="9"/>
            <color indexed="81"/>
            <rFont val="Meiryo UI"/>
            <family val="3"/>
            <charset val="128"/>
          </rPr>
          <t>プルダウンから選択</t>
        </r>
      </text>
    </comment>
    <comment ref="A27" authorId="1">
      <text>
        <r>
          <rPr>
            <sz val="11"/>
            <color theme="1"/>
            <rFont val="Meiryo UI"/>
            <family val="3"/>
            <charset val="128"/>
          </rPr>
          <t>日帰り出張の場合
旅行地①～③に入力した情報は旅行命令簿に反映されますが、件数が多い場合など旅行命令簿に直接入力してください。</t>
        </r>
      </text>
    </comment>
    <comment ref="H27" authorId="1">
      <text>
        <r>
          <rPr>
            <sz val="9"/>
            <color indexed="81"/>
            <rFont val="Meiryo UI"/>
            <family val="3"/>
            <charset val="128"/>
          </rPr>
          <t>例：4/30と入力すると
４月３０日(火)と表示されます</t>
        </r>
      </text>
    </comment>
    <comment ref="O27" authorId="1">
      <text>
        <r>
          <rPr>
            <sz val="9"/>
            <color indexed="81"/>
            <rFont val="Meiryo UI"/>
            <family val="3"/>
            <charset val="128"/>
          </rPr>
          <t>日帰り出張の場合　空欄
宿泊出張の場合　日付入力
例：4/30と入力すると
４月３０日(火)と表示されます</t>
        </r>
      </text>
    </comment>
    <comment ref="H28" authorId="1">
      <text>
        <r>
          <rPr>
            <sz val="9"/>
            <color indexed="81"/>
            <rFont val="Meiryo UI"/>
            <family val="3"/>
            <charset val="128"/>
          </rPr>
          <t>概要をプルダウンから選択して
詳細を右欄に記載してください。</t>
        </r>
      </text>
    </comment>
    <comment ref="K28" authorId="1">
      <text>
        <r>
          <rPr>
            <sz val="9"/>
            <color indexed="81"/>
            <rFont val="Meiryo UI"/>
            <family val="3"/>
            <charset val="128"/>
          </rPr>
          <t>【入力例】
○○学会名
○○調査詳細
○○打合せ詳細   など・・・）</t>
        </r>
      </text>
    </comment>
    <comment ref="X28" authorId="0">
      <text>
        <r>
          <rPr>
            <sz val="9"/>
            <color indexed="81"/>
            <rFont val="Meiryo UI"/>
            <family val="3"/>
            <charset val="128"/>
          </rPr>
          <t xml:space="preserve">
</t>
        </r>
      </text>
    </comment>
    <comment ref="H29" authorId="1">
      <text>
        <r>
          <rPr>
            <sz val="9"/>
            <color indexed="81"/>
            <rFont val="Meiryo UI"/>
            <family val="3"/>
            <charset val="128"/>
          </rPr>
          <t>旅行地の住所記載</t>
        </r>
        <r>
          <rPr>
            <sz val="9"/>
            <color indexed="81"/>
            <rFont val="ＭＳ Ｐゴシック"/>
            <family val="3"/>
            <charset val="128"/>
          </rPr>
          <t xml:space="preserve">
</t>
        </r>
      </text>
    </comment>
    <comment ref="X29" authorId="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H31" authorId="1">
      <text>
        <r>
          <rPr>
            <sz val="9"/>
            <color indexed="81"/>
            <rFont val="Meiryo UI"/>
            <family val="3"/>
            <charset val="128"/>
          </rPr>
          <t>概要をプルダウンから選択して
詳細を右欄に記載してください。</t>
        </r>
      </text>
    </comment>
    <comment ref="K31" authorId="1">
      <text>
        <r>
          <rPr>
            <sz val="9"/>
            <color indexed="81"/>
            <rFont val="Meiryo UI"/>
            <family val="3"/>
            <charset val="128"/>
          </rPr>
          <t>【入力例】
○○学会名
○○調査詳細
○○打合せ詳細   など・・・）</t>
        </r>
      </text>
    </comment>
    <comment ref="X31" authorId="0">
      <text>
        <r>
          <rPr>
            <b/>
            <sz val="12"/>
            <color indexed="81"/>
            <rFont val="ＭＳ Ｐゴシック"/>
            <family val="3"/>
            <charset val="128"/>
          </rPr>
          <t>【入力例】
○○大学○○キャンパス
○○山周辺
○○株式会社○○工場　　など・・・</t>
        </r>
      </text>
    </comment>
    <comment ref="H32" authorId="1">
      <text>
        <r>
          <rPr>
            <sz val="9"/>
            <color indexed="81"/>
            <rFont val="Meiryo UI"/>
            <family val="3"/>
            <charset val="128"/>
          </rPr>
          <t>旅行地の住所記載</t>
        </r>
      </text>
    </comment>
    <comment ref="X32"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1">
      <text>
        <r>
          <rPr>
            <sz val="9"/>
            <color indexed="81"/>
            <rFont val="Meiryo UI"/>
            <family val="3"/>
            <charset val="128"/>
          </rPr>
          <t>概要をプルダウンから選択して
詳細を右欄に記載してください。</t>
        </r>
      </text>
    </comment>
    <comment ref="K34" authorId="1">
      <text>
        <r>
          <rPr>
            <sz val="9"/>
            <color indexed="81"/>
            <rFont val="Meiryo UI"/>
            <family val="3"/>
            <charset val="128"/>
          </rPr>
          <t>【入力例】
○○学会名
○○調査詳細
○○打合せ詳細   など・・・）</t>
        </r>
      </text>
    </comment>
    <comment ref="X34" authorId="0">
      <text>
        <r>
          <rPr>
            <b/>
            <sz val="12"/>
            <color indexed="81"/>
            <rFont val="ＭＳ Ｐゴシック"/>
            <family val="3"/>
            <charset val="128"/>
          </rPr>
          <t>【入力例】
○○大学○○キャンパス
○○山周辺
○○株式会社○○工場　　など・・・</t>
        </r>
      </text>
    </comment>
    <comment ref="H35" authorId="1">
      <text>
        <r>
          <rPr>
            <sz val="9"/>
            <color indexed="81"/>
            <rFont val="Meiryo UI"/>
            <family val="3"/>
            <charset val="128"/>
          </rPr>
          <t>旅行地の住所記載</t>
        </r>
      </text>
    </comment>
    <comment ref="X35"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8" authorId="1">
      <text>
        <r>
          <rPr>
            <sz val="9"/>
            <color indexed="81"/>
            <rFont val="Meiryo UI"/>
            <family val="3"/>
            <charset val="128"/>
          </rPr>
          <t>他機関からの旅費支給の有無について
選択してください。</t>
        </r>
      </text>
    </comment>
  </commentList>
</comments>
</file>

<file path=xl/comments2.xml><?xml version="1.0" encoding="utf-8"?>
<comments xmlns="http://schemas.openxmlformats.org/spreadsheetml/2006/main">
  <authors>
    <author>JIMU</author>
  </authors>
  <commentList>
    <comment ref="A2" authorId="0">
      <text>
        <r>
          <rPr>
            <b/>
            <sz val="14"/>
            <color indexed="10"/>
            <rFont val="Meiryo UI"/>
            <family val="3"/>
            <charset val="128"/>
          </rPr>
          <t xml:space="preserve"> 旅行者が学生や学外研究者(その他)</t>
        </r>
        <r>
          <rPr>
            <b/>
            <sz val="14"/>
            <color indexed="8"/>
            <rFont val="Meiryo UI"/>
            <family val="3"/>
            <charset val="128"/>
          </rPr>
          <t>の場合</t>
        </r>
        <r>
          <rPr>
            <b/>
            <sz val="14"/>
            <color indexed="81"/>
            <rFont val="Meiryo UI"/>
            <family val="3"/>
            <charset val="128"/>
          </rPr>
          <t>は
 旅行を</t>
        </r>
        <r>
          <rPr>
            <b/>
            <sz val="14"/>
            <color indexed="10"/>
            <rFont val="Meiryo UI"/>
            <family val="3"/>
            <charset val="128"/>
          </rPr>
          <t>依頼した本学教員が押印</t>
        </r>
        <r>
          <rPr>
            <b/>
            <sz val="14"/>
            <color indexed="81"/>
            <rFont val="Meiryo UI"/>
            <family val="3"/>
            <charset val="128"/>
          </rPr>
          <t>のうえ
 提出してください。</t>
        </r>
      </text>
    </comment>
  </commentList>
</comments>
</file>

<file path=xl/comments3.xml><?xml version="1.0" encoding="utf-8"?>
<comments xmlns="http://schemas.openxmlformats.org/spreadsheetml/2006/main">
  <authors>
    <author>JIMU</author>
  </authors>
  <commentList>
    <comment ref="F9" authorId="0">
      <text>
        <r>
          <rPr>
            <sz val="11"/>
            <color indexed="81"/>
            <rFont val="Meiryo UI"/>
            <family val="3"/>
            <charset val="128"/>
          </rPr>
          <t>記入しない
（事務記入欄）</t>
        </r>
        <r>
          <rPr>
            <sz val="9"/>
            <color indexed="81"/>
            <rFont val="ＭＳ Ｐゴシック"/>
            <family val="3"/>
            <charset val="128"/>
          </rPr>
          <t xml:space="preserve">
</t>
        </r>
      </text>
    </comment>
  </commentList>
</comments>
</file>

<file path=xl/sharedStrings.xml><?xml version="1.0" encoding="utf-8"?>
<sst xmlns="http://schemas.openxmlformats.org/spreadsheetml/2006/main" count="10072" uniqueCount="2363">
  <si>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</si>
  <si>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</si>
  <si>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</si>
  <si>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</si>
  <si>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</si>
  <si>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</si>
  <si>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</si>
  <si>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</si>
  <si>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</si>
  <si>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</si>
  <si>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</si>
  <si>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</si>
  <si>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</si>
  <si>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</si>
  <si>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</si>
  <si>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</si>
  <si>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</si>
  <si>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</si>
  <si>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</si>
  <si>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</si>
  <si>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</si>
  <si>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</si>
  <si>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</si>
  <si>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</si>
  <si>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</si>
  <si>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</si>
  <si>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</si>
  <si>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</si>
  <si>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</si>
  <si>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</si>
  <si>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</si>
  <si>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</si>
  <si>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</si>
  <si>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</si>
  <si>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</si>
  <si>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</si>
  <si>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</si>
  <si>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</si>
  <si>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</si>
  <si>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</si>
  <si>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</si>
  <si>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</si>
  <si>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</si>
  <si>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</si>
  <si>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</si>
  <si>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</si>
  <si>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</si>
  <si>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</si>
  <si>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</si>
  <si>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</si>
  <si>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</si>
  <si>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</si>
  <si>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</si>
  <si>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</si>
  <si>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</si>
  <si>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</si>
  <si>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</si>
  <si>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</si>
  <si>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</si>
  <si>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</si>
  <si>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</si>
  <si>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</si>
  <si>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</si>
  <si>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</si>
  <si>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</si>
  <si>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</si>
  <si>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</si>
  <si>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</si>
  <si>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</si>
  <si>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</si>
  <si>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</si>
  <si>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</si>
  <si>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</si>
  <si>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</si>
  <si>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</si>
  <si>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</si>
  <si>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</si>
  <si>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</si>
  <si>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</si>
  <si>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</si>
  <si>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</si>
  <si>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</si>
  <si>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</si>
  <si>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</si>
  <si>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</si>
  <si>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</si>
  <si>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</si>
  <si>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</si>
  <si>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</si>
  <si>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</si>
  <si>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</si>
  <si>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</si>
  <si>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</si>
  <si>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</si>
  <si>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</si>
  <si>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</si>
  <si>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</si>
  <si>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予算詳細</t>
    <rPh sb="0" eb="2">
      <t>ヨサン</t>
    </rPh>
    <rPh sb="2" eb="4">
      <t>ショウサイ</t>
    </rPh>
    <phoneticPr fontId="20"/>
  </si>
  <si>
    <t>□</t>
    <phoneticPr fontId="20"/>
  </si>
  <si>
    <t>なし</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</si>
  <si>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</si>
  <si>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</si>
  <si>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</si>
  <si>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</si>
  <si>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12/12・12/13</t>
    <phoneticPr fontId="20"/>
  </si>
  <si>
    <t>12/12</t>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</si>
  <si>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</si>
  <si>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</si>
  <si>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</si>
  <si>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</si>
  <si>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</si>
  <si>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</si>
  <si>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</si>
  <si>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</si>
  <si>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</si>
  <si>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</si>
  <si>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</si>
  <si>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</si>
  <si>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</si>
  <si>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</si>
  <si>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</si>
  <si>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</si>
  <si>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</si>
  <si>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</si>
  <si>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</si>
  <si>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</si>
  <si>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</si>
  <si>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</si>
  <si>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</si>
  <si>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</si>
  <si>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</si>
  <si>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</si>
  <si>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</si>
  <si>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</si>
  <si>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</si>
  <si>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</si>
  <si>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</si>
  <si>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</si>
  <si>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</si>
  <si>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</si>
  <si>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</si>
  <si>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</si>
  <si>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</si>
  <si>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</si>
  <si>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</si>
  <si>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</si>
  <si>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t>年　度</t>
    <rPh sb="0" eb="1">
      <t>ネン</t>
    </rPh>
    <rPh sb="2" eb="3">
      <t>ド</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</si>
  <si>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</si>
  <si>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</si>
  <si>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取引番号</t>
    <rPh sb="0" eb="2">
      <t>トリヒキ</t>
    </rPh>
    <rPh sb="2" eb="4">
      <t>バンゴウ</t>
    </rPh>
    <phoneticPr fontId="27"/>
  </si>
  <si>
    <t>【支出財源】</t>
    <rPh sb="1" eb="3">
      <t>シシュツ</t>
    </rPh>
    <rPh sb="3" eb="5">
      <t>ザイゲン</t>
    </rPh>
    <phoneticPr fontId="27"/>
  </si>
  <si>
    <t>※↓『予算コード』を入力すると所属・代表者氏名・予算名称・予算種別が表示されます。</t>
    <rPh sb="3" eb="5">
      <t>ヨサン</t>
    </rPh>
    <rPh sb="10" eb="12">
      <t>ニュウリョク</t>
    </rPh>
    <rPh sb="15" eb="17">
      <t>ショゾク</t>
    </rPh>
    <rPh sb="18" eb="21">
      <t>ダイヒョウシャ</t>
    </rPh>
    <rPh sb="21" eb="23">
      <t>シメイ</t>
    </rPh>
    <rPh sb="24" eb="26">
      <t>ヨサン</t>
    </rPh>
    <rPh sb="26" eb="28">
      <t>メイショウ</t>
    </rPh>
    <rPh sb="29" eb="31">
      <t>ヨサン</t>
    </rPh>
    <rPh sb="31" eb="33">
      <t>シュベツ</t>
    </rPh>
    <rPh sb="34" eb="36">
      <t>ヒョウジ</t>
    </rPh>
    <phoneticPr fontId="27"/>
  </si>
  <si>
    <t>予算コード</t>
    <rPh sb="0" eb="2">
      <t>ヨサン</t>
    </rPh>
    <phoneticPr fontId="27"/>
  </si>
  <si>
    <t>予算名称　(執行期間）</t>
    <rPh sb="0" eb="2">
      <t>ヨサン</t>
    </rPh>
    <rPh sb="2" eb="4">
      <t>メイショウ</t>
    </rPh>
    <phoneticPr fontId="27"/>
  </si>
  <si>
    <t>予算種別</t>
    <rPh sb="0" eb="2">
      <t>ヨサン</t>
    </rPh>
    <rPh sb="2" eb="4">
      <t>シュベツ</t>
    </rPh>
    <phoneticPr fontId="27"/>
  </si>
  <si>
    <t>代 表 者　　　氏 名</t>
    <rPh sb="0" eb="1">
      <t>ダイ</t>
    </rPh>
    <rPh sb="2" eb="3">
      <t>オモテ</t>
    </rPh>
    <rPh sb="4" eb="5">
      <t>シャ</t>
    </rPh>
    <rPh sb="8" eb="9">
      <t>シ</t>
    </rPh>
    <rPh sb="10" eb="11">
      <t>メイ</t>
    </rPh>
    <phoneticPr fontId="27"/>
  </si>
  <si>
    <t>【支出計算】</t>
    <rPh sb="1" eb="3">
      <t>シシュツ</t>
    </rPh>
    <rPh sb="3" eb="5">
      <t>ケイサン</t>
    </rPh>
    <phoneticPr fontId="27"/>
  </si>
  <si>
    <t>支払区分</t>
    <rPh sb="0" eb="2">
      <t>シハライ</t>
    </rPh>
    <rPh sb="2" eb="4">
      <t>クブン</t>
    </rPh>
    <phoneticPr fontId="27"/>
  </si>
  <si>
    <t>口座振替</t>
  </si>
  <si>
    <t>支払予定日</t>
    <rPh sb="0" eb="2">
      <t>シハライ</t>
    </rPh>
    <rPh sb="2" eb="5">
      <t>ヨテイビ</t>
    </rPh>
    <phoneticPr fontId="27"/>
  </si>
  <si>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</si>
  <si>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</si>
  <si>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</si>
  <si>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</si>
  <si>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</si>
  <si>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</si>
  <si>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</si>
  <si>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</si>
  <si>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京王</t>
    <rPh sb="0" eb="2">
      <t>ケイオウ</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</si>
  <si>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</si>
  <si>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</si>
  <si>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</si>
  <si>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</si>
  <si>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</si>
  <si>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</si>
  <si>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</si>
  <si>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</si>
  <si>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</si>
  <si>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</si>
  <si>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</si>
  <si>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【仕訳】</t>
    <rPh sb="1" eb="3">
      <t>シワケ</t>
    </rPh>
    <phoneticPr fontId="27"/>
  </si>
  <si>
    <t>（前渡金）
概算払</t>
    <rPh sb="1" eb="3">
      <t>マエワタ</t>
    </rPh>
    <rPh sb="3" eb="4">
      <t>キン</t>
    </rPh>
    <phoneticPr fontId="27"/>
  </si>
  <si>
    <t>業務内容</t>
    <rPh sb="0" eb="2">
      <t>ギョウム</t>
    </rPh>
    <rPh sb="2" eb="4">
      <t>ナイヨウ</t>
    </rPh>
    <phoneticPr fontId="27"/>
  </si>
  <si>
    <t>負担部門</t>
    <rPh sb="0" eb="2">
      <t>フタン</t>
    </rPh>
    <rPh sb="2" eb="4">
      <t>ブモン</t>
    </rPh>
    <phoneticPr fontId="27"/>
  </si>
  <si>
    <t>伝票日付：</t>
    <rPh sb="0" eb="2">
      <t>デンピョウ</t>
    </rPh>
    <rPh sb="2" eb="3">
      <t>ニチ</t>
    </rPh>
    <rPh sb="3" eb="4">
      <t>ツ</t>
    </rPh>
    <phoneticPr fontId="27"/>
  </si>
  <si>
    <t>支払日</t>
    <rPh sb="0" eb="3">
      <t>シハライビ</t>
    </rPh>
    <phoneticPr fontId="27"/>
  </si>
  <si>
    <t>適用・項</t>
    <rPh sb="0" eb="2">
      <t>テキヨウ</t>
    </rPh>
    <rPh sb="3" eb="4">
      <t>コウ</t>
    </rPh>
    <phoneticPr fontId="27"/>
  </si>
  <si>
    <t>予算科目</t>
    <rPh sb="0" eb="2">
      <t>ヨサン</t>
    </rPh>
    <rPh sb="2" eb="4">
      <t>カモク</t>
    </rPh>
    <phoneticPr fontId="27"/>
  </si>
  <si>
    <t>契約日：</t>
    <rPh sb="0" eb="2">
      <t>ケイヤク</t>
    </rPh>
    <rPh sb="2" eb="3">
      <t>ニチ</t>
    </rPh>
    <phoneticPr fontId="27"/>
  </si>
  <si>
    <t>適用・目</t>
    <rPh sb="0" eb="2">
      <t>テキヨウ</t>
    </rPh>
    <rPh sb="3" eb="4">
      <t>モク</t>
    </rPh>
    <phoneticPr fontId="27"/>
  </si>
  <si>
    <t>受入期日：</t>
    <rPh sb="0" eb="2">
      <t>ウケイレ</t>
    </rPh>
    <rPh sb="2" eb="4">
      <t>キジツ</t>
    </rPh>
    <phoneticPr fontId="27"/>
  </si>
  <si>
    <t>勘定科目（借方）</t>
    <rPh sb="0" eb="2">
      <t>カンジョウ</t>
    </rPh>
    <rPh sb="2" eb="4">
      <t>カモク</t>
    </rPh>
    <rPh sb="5" eb="6">
      <t>カ</t>
    </rPh>
    <rPh sb="6" eb="7">
      <t>カタ</t>
    </rPh>
    <phoneticPr fontId="27"/>
  </si>
  <si>
    <t>勘定科目（貸方）</t>
    <rPh sb="0" eb="2">
      <t>カンジョウ</t>
    </rPh>
    <rPh sb="2" eb="4">
      <t>カモク</t>
    </rPh>
    <rPh sb="5" eb="7">
      <t>カシカタ</t>
    </rPh>
    <phoneticPr fontId="27"/>
  </si>
  <si>
    <t>財源</t>
    <rPh sb="0" eb="2">
      <t>ザイゲン</t>
    </rPh>
    <phoneticPr fontId="27"/>
  </si>
  <si>
    <t>業務区分</t>
    <rPh sb="0" eb="2">
      <t>ギョウム</t>
    </rPh>
    <rPh sb="2" eb="4">
      <t>クブン</t>
    </rPh>
    <phoneticPr fontId="27"/>
  </si>
  <si>
    <t>起案</t>
    <rPh sb="0" eb="2">
      <t>キアン</t>
    </rPh>
    <phoneticPr fontId="27"/>
  </si>
  <si>
    <t>（精算）
確定払</t>
    <rPh sb="1" eb="3">
      <t>セイサン</t>
    </rPh>
    <rPh sb="5" eb="7">
      <t>カクテイ</t>
    </rPh>
    <phoneticPr fontId="27"/>
  </si>
  <si>
    <t>旅行最終日</t>
    <rPh sb="0" eb="2">
      <t>リョコウ</t>
    </rPh>
    <rPh sb="2" eb="5">
      <t>サイシュウビ</t>
    </rPh>
    <phoneticPr fontId="27"/>
  </si>
  <si>
    <t xml:space="preserve"> 受入備考</t>
    <rPh sb="1" eb="3">
      <t>ウケイ</t>
    </rPh>
    <rPh sb="3" eb="5">
      <t>ビコウ</t>
    </rPh>
    <phoneticPr fontId="27"/>
  </si>
  <si>
    <t>予算詳細コード</t>
    <rPh sb="0" eb="2">
      <t>ヨサン</t>
    </rPh>
    <rPh sb="2" eb="4">
      <t>ショウサイ</t>
    </rPh>
    <phoneticPr fontId="27"/>
  </si>
  <si>
    <t>財源名</t>
    <rPh sb="0" eb="2">
      <t>ザイゲン</t>
    </rPh>
    <rPh sb="2" eb="3">
      <t>メイ</t>
    </rPh>
    <phoneticPr fontId="27"/>
  </si>
  <si>
    <t>予算種別（目的別）</t>
    <rPh sb="2" eb="4">
      <t>シュベツ</t>
    </rPh>
    <rPh sb="5" eb="7">
      <t>モクテキ</t>
    </rPh>
    <rPh sb="7" eb="8">
      <t>ベツ</t>
    </rPh>
    <phoneticPr fontId="27"/>
  </si>
  <si>
    <t>予算詳細名称</t>
    <rPh sb="2" eb="4">
      <t>ショウサイ</t>
    </rPh>
    <phoneticPr fontId="27"/>
  </si>
  <si>
    <t>予算科目</t>
    <rPh sb="2" eb="4">
      <t>カモク</t>
    </rPh>
    <phoneticPr fontId="27"/>
  </si>
  <si>
    <t>賃金（業務区分）</t>
    <rPh sb="0" eb="2">
      <t>チンギン</t>
    </rPh>
    <rPh sb="3" eb="5">
      <t>ギョウム</t>
    </rPh>
    <rPh sb="5" eb="7">
      <t>クブン</t>
    </rPh>
    <phoneticPr fontId="27"/>
  </si>
  <si>
    <t>予算配当額</t>
  </si>
  <si>
    <t>執行期間</t>
    <rPh sb="0" eb="2">
      <t>シッコウ</t>
    </rPh>
    <rPh sb="2" eb="4">
      <t>キカン</t>
    </rPh>
    <phoneticPr fontId="27"/>
  </si>
  <si>
    <t>コース名</t>
    <rPh sb="3" eb="4">
      <t>メイ</t>
    </rPh>
    <phoneticPr fontId="27"/>
  </si>
  <si>
    <t>研究代表者名</t>
    <rPh sb="0" eb="2">
      <t>ケンキュウ</t>
    </rPh>
    <rPh sb="2" eb="5">
      <t>ダイヒョウシャ</t>
    </rPh>
    <rPh sb="5" eb="6">
      <t>メイ</t>
    </rPh>
    <phoneticPr fontId="27"/>
  </si>
  <si>
    <t>教育費</t>
    <rPh sb="0" eb="2">
      <t>キョウイク</t>
    </rPh>
    <rPh sb="2" eb="3">
      <t>ヒ</t>
    </rPh>
    <phoneticPr fontId="27"/>
  </si>
  <si>
    <t>実験実習経費・教務経費(単価分)</t>
  </si>
  <si>
    <t>08</t>
  </si>
  <si>
    <t>要</t>
    <rPh sb="0" eb="1">
      <t>ヨウ</t>
    </rPh>
    <phoneticPr fontId="27"/>
  </si>
  <si>
    <t>建物維持管理費</t>
    <rPh sb="0" eb="2">
      <t>タテモノ</t>
    </rPh>
    <rPh sb="2" eb="4">
      <t>イジ</t>
    </rPh>
    <rPh sb="4" eb="7">
      <t>カンリヒ</t>
    </rPh>
    <phoneticPr fontId="27"/>
  </si>
  <si>
    <t>アルバイト人件費</t>
    <rPh sb="5" eb="8">
      <t>ジンケンヒ</t>
    </rPh>
    <phoneticPr fontId="27"/>
  </si>
  <si>
    <t>人件費</t>
    <rPh sb="0" eb="3">
      <t>ジンケンヒ</t>
    </rPh>
    <phoneticPr fontId="27"/>
  </si>
  <si>
    <t>基本研究費</t>
    <rPh sb="0" eb="2">
      <t>キホン</t>
    </rPh>
    <rPh sb="2" eb="4">
      <t>ケンキュウ</t>
    </rPh>
    <rPh sb="4" eb="5">
      <t>ヒ</t>
    </rPh>
    <phoneticPr fontId="27"/>
  </si>
  <si>
    <t>不要</t>
    <rPh sb="0" eb="2">
      <t>フヨウ</t>
    </rPh>
    <phoneticPr fontId="27"/>
  </si>
  <si>
    <t>010</t>
  </si>
  <si>
    <t>02</t>
  </si>
  <si>
    <t>傾斜的研究費</t>
    <rPh sb="0" eb="3">
      <t>ケイシャテキ</t>
    </rPh>
    <rPh sb="3" eb="5">
      <t>ケンキュウ</t>
    </rPh>
    <rPh sb="5" eb="6">
      <t>ヒ</t>
    </rPh>
    <phoneticPr fontId="27"/>
  </si>
  <si>
    <t>改革推進費</t>
    <rPh sb="0" eb="2">
      <t>カイカク</t>
    </rPh>
    <rPh sb="2" eb="4">
      <t>スイシン</t>
    </rPh>
    <rPh sb="4" eb="5">
      <t>ヒ</t>
    </rPh>
    <phoneticPr fontId="27"/>
  </si>
  <si>
    <t>企画政策費</t>
    <rPh sb="0" eb="2">
      <t>キカク</t>
    </rPh>
    <rPh sb="2" eb="4">
      <t>セイサク</t>
    </rPh>
    <rPh sb="4" eb="5">
      <t>ヒ</t>
    </rPh>
    <phoneticPr fontId="27"/>
  </si>
  <si>
    <t>繰越改革推進費</t>
    <rPh sb="0" eb="2">
      <t>クリコシ</t>
    </rPh>
    <rPh sb="2" eb="4">
      <t>カイカク</t>
    </rPh>
    <rPh sb="4" eb="6">
      <t>スイシン</t>
    </rPh>
    <rPh sb="6" eb="7">
      <t>ヒ</t>
    </rPh>
    <phoneticPr fontId="27"/>
  </si>
  <si>
    <t>繰越教育機器更新費</t>
    <rPh sb="0" eb="2">
      <t>クリコシ</t>
    </rPh>
    <rPh sb="2" eb="4">
      <t>キョウイク</t>
    </rPh>
    <rPh sb="4" eb="6">
      <t>キキ</t>
    </rPh>
    <rPh sb="6" eb="9">
      <t>コウシンヒ</t>
    </rPh>
    <phoneticPr fontId="27"/>
  </si>
  <si>
    <t>04</t>
  </si>
  <si>
    <t>繰越提案公募型研究費</t>
    <rPh sb="0" eb="2">
      <t>クリコシ</t>
    </rPh>
    <rPh sb="2" eb="4">
      <t>テイアン</t>
    </rPh>
    <rPh sb="4" eb="6">
      <t>コウボ</t>
    </rPh>
    <rPh sb="6" eb="7">
      <t>ガタ</t>
    </rPh>
    <rPh sb="7" eb="9">
      <t>ケンキュウ</t>
    </rPh>
    <rPh sb="9" eb="10">
      <t>ヒ</t>
    </rPh>
    <phoneticPr fontId="27"/>
  </si>
  <si>
    <t>受託研究費</t>
    <rPh sb="0" eb="2">
      <t>ジュタク</t>
    </rPh>
    <rPh sb="2" eb="4">
      <t>ケンキュウ</t>
    </rPh>
    <rPh sb="4" eb="5">
      <t>ヒ</t>
    </rPh>
    <phoneticPr fontId="27"/>
  </si>
  <si>
    <t>学術相談経費</t>
    <rPh sb="0" eb="2">
      <t>ガクジュツ</t>
    </rPh>
    <rPh sb="2" eb="4">
      <t>ソウダン</t>
    </rPh>
    <rPh sb="4" eb="6">
      <t>ケイヒ</t>
    </rPh>
    <phoneticPr fontId="27"/>
  </si>
  <si>
    <t>繰越学術相談経費</t>
    <rPh sb="0" eb="2">
      <t>クリコシ</t>
    </rPh>
    <rPh sb="2" eb="4">
      <t>ガクジュツ</t>
    </rPh>
    <rPh sb="4" eb="6">
      <t>ソウダン</t>
    </rPh>
    <rPh sb="6" eb="8">
      <t>ケイヒ</t>
    </rPh>
    <phoneticPr fontId="27"/>
  </si>
  <si>
    <t>080</t>
  </si>
  <si>
    <t>繰越特定寄附金</t>
    <rPh sb="0" eb="2">
      <t>クリコシ</t>
    </rPh>
    <rPh sb="2" eb="4">
      <t>トクテイ</t>
    </rPh>
    <rPh sb="4" eb="7">
      <t>キフキン</t>
    </rPh>
    <phoneticPr fontId="27"/>
  </si>
  <si>
    <t>寄附講座</t>
    <rPh sb="0" eb="2">
      <t>キフ</t>
    </rPh>
    <rPh sb="2" eb="4">
      <t>コウザ</t>
    </rPh>
    <phoneticPr fontId="27"/>
  </si>
  <si>
    <t>66340：給与（非職）</t>
    <rPh sb="6" eb="8">
      <t>キュウヨ</t>
    </rPh>
    <rPh sb="9" eb="10">
      <t>ヒ</t>
    </rPh>
    <rPh sb="10" eb="11">
      <t>ショク</t>
    </rPh>
    <phoneticPr fontId="27"/>
  </si>
  <si>
    <t>繰越寄附講座</t>
    <rPh sb="0" eb="2">
      <t>クリコシ</t>
    </rPh>
    <rPh sb="2" eb="4">
      <t>キフ</t>
    </rPh>
    <rPh sb="4" eb="6">
      <t>コウザ</t>
    </rPh>
    <phoneticPr fontId="27"/>
  </si>
  <si>
    <t>補助金間接経費</t>
    <rPh sb="0" eb="3">
      <t>ホジョキン</t>
    </rPh>
    <rPh sb="3" eb="5">
      <t>カンセツ</t>
    </rPh>
    <rPh sb="5" eb="7">
      <t>ケイヒ</t>
    </rPh>
    <phoneticPr fontId="27"/>
  </si>
  <si>
    <t>科研費間接経費</t>
    <rPh sb="0" eb="2">
      <t>カケン</t>
    </rPh>
    <rPh sb="2" eb="3">
      <t>ヒ</t>
    </rPh>
    <rPh sb="3" eb="5">
      <t>カンセツ</t>
    </rPh>
    <rPh sb="5" eb="7">
      <t>ケイヒ</t>
    </rPh>
    <phoneticPr fontId="27"/>
  </si>
  <si>
    <t>受託研究費等間接経費</t>
    <rPh sb="0" eb="2">
      <t>ジュタク</t>
    </rPh>
    <rPh sb="2" eb="5">
      <t>ケンキュウヒ</t>
    </rPh>
    <rPh sb="5" eb="6">
      <t>ナド</t>
    </rPh>
    <rPh sb="6" eb="8">
      <t>カンセツ</t>
    </rPh>
    <rPh sb="8" eb="10">
      <t>ケイヒ</t>
    </rPh>
    <phoneticPr fontId="27"/>
  </si>
  <si>
    <t>新学術領域研究</t>
  </si>
  <si>
    <t>K23</t>
  </si>
  <si>
    <t>13</t>
  </si>
  <si>
    <t>41510：預り科研費補助金</t>
    <rPh sb="6" eb="7">
      <t>アズカ</t>
    </rPh>
    <rPh sb="8" eb="10">
      <t>カケン</t>
    </rPh>
    <rPh sb="10" eb="11">
      <t>ヒ</t>
    </rPh>
    <rPh sb="11" eb="14">
      <t>ホジョキン</t>
    </rPh>
    <phoneticPr fontId="27"/>
  </si>
  <si>
    <t>41194：未払金（預り科研）</t>
    <rPh sb="6" eb="7">
      <t>ミ</t>
    </rPh>
    <rPh sb="7" eb="8">
      <t>バライ</t>
    </rPh>
    <rPh sb="8" eb="9">
      <t>キン</t>
    </rPh>
    <rPh sb="10" eb="11">
      <t>アズカ</t>
    </rPh>
    <rPh sb="12" eb="14">
      <t>カケン</t>
    </rPh>
    <phoneticPr fontId="27"/>
  </si>
  <si>
    <t>基盤研究(A)</t>
  </si>
  <si>
    <t>K41</t>
  </si>
  <si>
    <t>基盤研究(B)</t>
  </si>
  <si>
    <t>K51</t>
  </si>
  <si>
    <t>基盤研究(S)</t>
  </si>
  <si>
    <t>K31</t>
  </si>
  <si>
    <t>若手研究(A)</t>
  </si>
  <si>
    <t>K121</t>
  </si>
  <si>
    <t>基盤研究(C)</t>
  </si>
  <si>
    <t>K61</t>
  </si>
  <si>
    <t>K131</t>
  </si>
  <si>
    <t>基盤研究（Ｂ）</t>
  </si>
  <si>
    <t>基盤研究（Ａ）</t>
  </si>
  <si>
    <t>基盤研究（Ｃ）</t>
  </si>
  <si>
    <t>K111</t>
  </si>
  <si>
    <t>列1</t>
  </si>
  <si>
    <t>列2</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</si>
  <si>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</si>
  <si>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</si>
  <si>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</si>
  <si>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</si>
  <si>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</si>
  <si>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A</t>
    <phoneticPr fontId="27"/>
  </si>
  <si>
    <t>教</t>
    <rPh sb="0" eb="1">
      <t>キョウ</t>
    </rPh>
    <phoneticPr fontId="27"/>
  </si>
  <si>
    <t>B</t>
    <phoneticPr fontId="27"/>
  </si>
  <si>
    <t>教育研究支援費</t>
    <rPh sb="0" eb="2">
      <t>キョウイク</t>
    </rPh>
    <rPh sb="2" eb="4">
      <t>ケンキュウ</t>
    </rPh>
    <rPh sb="4" eb="6">
      <t>シエン</t>
    </rPh>
    <rPh sb="6" eb="7">
      <t>ヒ</t>
    </rPh>
    <phoneticPr fontId="27"/>
  </si>
  <si>
    <t>支</t>
    <rPh sb="0" eb="1">
      <t>シ</t>
    </rPh>
    <phoneticPr fontId="27"/>
  </si>
  <si>
    <t>C</t>
    <phoneticPr fontId="27"/>
  </si>
  <si>
    <t>改</t>
    <rPh sb="0" eb="1">
      <t>アラタ</t>
    </rPh>
    <phoneticPr fontId="27"/>
  </si>
  <si>
    <t>D</t>
    <phoneticPr fontId="27"/>
  </si>
  <si>
    <t>企</t>
    <rPh sb="0" eb="1">
      <t>クワダ</t>
    </rPh>
    <phoneticPr fontId="27"/>
  </si>
  <si>
    <t>E</t>
    <phoneticPr fontId="27"/>
  </si>
  <si>
    <t>基</t>
    <rPh sb="0" eb="1">
      <t>キ</t>
    </rPh>
    <phoneticPr fontId="27"/>
  </si>
  <si>
    <t>傾</t>
    <rPh sb="0" eb="1">
      <t>ケイ</t>
    </rPh>
    <phoneticPr fontId="27"/>
  </si>
  <si>
    <t>研究環</t>
    <rPh sb="0" eb="2">
      <t>ケンキュウ</t>
    </rPh>
    <rPh sb="2" eb="3">
      <t>カン</t>
    </rPh>
    <phoneticPr fontId="27"/>
  </si>
  <si>
    <t>環</t>
    <rPh sb="0" eb="1">
      <t>カン</t>
    </rPh>
    <phoneticPr fontId="27"/>
  </si>
  <si>
    <t>受</t>
    <rPh sb="0" eb="1">
      <t>ジュ</t>
    </rPh>
    <phoneticPr fontId="27"/>
  </si>
  <si>
    <t>特</t>
    <rPh sb="0" eb="1">
      <t>トク</t>
    </rPh>
    <phoneticPr fontId="27"/>
  </si>
  <si>
    <t>提案公募型研究費</t>
    <rPh sb="0" eb="2">
      <t>テイアン</t>
    </rPh>
    <rPh sb="2" eb="4">
      <t>コウボ</t>
    </rPh>
    <rPh sb="4" eb="5">
      <t>ガタ</t>
    </rPh>
    <rPh sb="5" eb="7">
      <t>ケンキュウ</t>
    </rPh>
    <rPh sb="7" eb="8">
      <t>ヒ</t>
    </rPh>
    <phoneticPr fontId="27"/>
  </si>
  <si>
    <t>提</t>
    <rPh sb="0" eb="1">
      <t>テイ</t>
    </rPh>
    <phoneticPr fontId="27"/>
  </si>
  <si>
    <t>共同研究費</t>
    <rPh sb="0" eb="2">
      <t>キョウドウ</t>
    </rPh>
    <rPh sb="2" eb="4">
      <t>ケンキュウ</t>
    </rPh>
    <rPh sb="4" eb="5">
      <t>ヒ</t>
    </rPh>
    <phoneticPr fontId="27"/>
  </si>
  <si>
    <t>共</t>
    <rPh sb="0" eb="1">
      <t>キョウ</t>
    </rPh>
    <phoneticPr fontId="27"/>
  </si>
  <si>
    <t>産学共同研究費</t>
    <rPh sb="0" eb="2">
      <t>サンガク</t>
    </rPh>
    <rPh sb="2" eb="4">
      <t>キョウドウ</t>
    </rPh>
    <rPh sb="4" eb="7">
      <t>ケンキュウヒ</t>
    </rPh>
    <phoneticPr fontId="27"/>
  </si>
  <si>
    <t>受託事業費等</t>
    <rPh sb="0" eb="2">
      <t>ジュタク</t>
    </rPh>
    <rPh sb="2" eb="4">
      <t>ジギョウ</t>
    </rPh>
    <rPh sb="4" eb="5">
      <t>ヒ</t>
    </rPh>
    <rPh sb="5" eb="6">
      <t>トウ</t>
    </rPh>
    <phoneticPr fontId="27"/>
  </si>
  <si>
    <t>受事</t>
    <rPh sb="0" eb="1">
      <t>ウケ</t>
    </rPh>
    <rPh sb="1" eb="2">
      <t>コト</t>
    </rPh>
    <phoneticPr fontId="27"/>
  </si>
  <si>
    <t>産学公連携推進ﾌﾟﾛｼﾞｪｸﾄ</t>
    <rPh sb="0" eb="2">
      <t>サンガク</t>
    </rPh>
    <rPh sb="2" eb="3">
      <t>コウ</t>
    </rPh>
    <rPh sb="3" eb="5">
      <t>レンケイ</t>
    </rPh>
    <rPh sb="5" eb="7">
      <t>スイシン</t>
    </rPh>
    <phoneticPr fontId="27"/>
  </si>
  <si>
    <t>産学</t>
    <rPh sb="0" eb="2">
      <t>サンガク</t>
    </rPh>
    <phoneticPr fontId="27"/>
  </si>
  <si>
    <t>大学院GP（国庫）</t>
    <rPh sb="0" eb="3">
      <t>ダイガクイン</t>
    </rPh>
    <rPh sb="6" eb="8">
      <t>コッコ</t>
    </rPh>
    <phoneticPr fontId="27"/>
  </si>
  <si>
    <t>G国</t>
    <rPh sb="1" eb="2">
      <t>クニ</t>
    </rPh>
    <phoneticPr fontId="27"/>
  </si>
  <si>
    <t>大学院GP（法人）</t>
    <rPh sb="0" eb="3">
      <t>ダイガクイン</t>
    </rPh>
    <rPh sb="6" eb="8">
      <t>ホウジン</t>
    </rPh>
    <phoneticPr fontId="27"/>
  </si>
  <si>
    <t>G法</t>
    <rPh sb="1" eb="2">
      <t>ホウ</t>
    </rPh>
    <phoneticPr fontId="27"/>
  </si>
  <si>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</si>
  <si>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</si>
  <si>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科間</t>
    <rPh sb="0" eb="1">
      <t>カ</t>
    </rPh>
    <rPh sb="1" eb="2">
      <t>アイダ</t>
    </rPh>
    <phoneticPr fontId="27"/>
  </si>
  <si>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</si>
  <si>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</si>
  <si>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</si>
  <si>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</si>
  <si>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</si>
  <si>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</si>
  <si>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</si>
  <si>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</si>
  <si>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</si>
  <si>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</si>
  <si>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</si>
  <si>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</si>
  <si>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</si>
  <si>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</si>
  <si>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</si>
  <si>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</si>
  <si>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</si>
  <si>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</si>
  <si>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</si>
  <si>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</si>
  <si>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</si>
  <si>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</si>
  <si>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</si>
  <si>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</si>
  <si>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</si>
  <si>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</si>
  <si>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</si>
  <si>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</si>
  <si>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</si>
  <si>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</si>
  <si>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</si>
  <si>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</si>
  <si>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</si>
  <si>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</si>
  <si>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</si>
  <si>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</si>
  <si>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</si>
  <si>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</si>
  <si>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</si>
  <si>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</si>
  <si>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</si>
  <si>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</si>
  <si>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</si>
  <si>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</si>
  <si>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</si>
  <si>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</si>
  <si>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予算種別2</t>
    <rPh sb="0" eb="2">
      <t>ヨサンシュベツ2</t>
    </rPh>
    <phoneticPr fontId="20"/>
  </si>
  <si>
    <t>確定払(国内)</t>
    <phoneticPr fontId="20"/>
  </si>
  <si>
    <t>バス・電車</t>
  </si>
  <si>
    <r>
      <t>↓宿泊、</t>
    </r>
    <r>
      <rPr>
        <b/>
        <sz val="12"/>
        <color indexed="10"/>
        <rFont val="ＭＳ Ｐゴシック"/>
        <family val="3"/>
        <charset val="128"/>
      </rPr>
      <t>日帰りを選択してください。</t>
    </r>
    <rPh sb="1" eb="3">
      <t>シュクハク</t>
    </rPh>
    <rPh sb="4" eb="6">
      <t>ヒガエ</t>
    </rPh>
    <rPh sb="8" eb="10">
      <t>センタク</t>
    </rPh>
    <phoneticPr fontId="27"/>
  </si>
  <si>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</si>
  <si>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</si>
  <si>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t>橋本</t>
    <rPh sb="0" eb="2">
      <t>ハシモト</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</si>
  <si>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</si>
  <si>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</si>
  <si>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</si>
  <si>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</si>
  <si>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</si>
  <si>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</si>
  <si>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</si>
  <si>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</si>
  <si>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</si>
  <si>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</si>
  <si>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</si>
  <si>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</si>
  <si>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</si>
  <si>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</si>
  <si>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</si>
  <si>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</si>
  <si>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</si>
  <si>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</si>
  <si>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</si>
  <si>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</si>
  <si>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</si>
  <si>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</si>
  <si>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</si>
  <si>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</si>
  <si>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</si>
  <si>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</si>
  <si>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</si>
  <si>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</si>
  <si>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</si>
  <si>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</si>
  <si>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</si>
  <si>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</si>
  <si>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</si>
  <si>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</si>
  <si>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</si>
  <si>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</si>
  <si>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</si>
  <si>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</si>
  <si>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</si>
  <si>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</si>
  <si>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</si>
  <si>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</si>
  <si>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</si>
  <si>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</si>
  <si>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t>
    <phoneticPr fontId="20"/>
  </si>
  <si>
    <t>・</t>
    <phoneticPr fontId="20"/>
  </si>
  <si>
    <t>・</t>
    <phoneticPr fontId="20"/>
  </si>
  <si>
    <t>数理科学科</t>
    <rPh sb="0" eb="2">
      <t>スウリ</t>
    </rPh>
    <rPh sb="2" eb="4">
      <t>カガク</t>
    </rPh>
    <rPh sb="4" eb="5">
      <t>カ</t>
    </rPh>
    <phoneticPr fontId="2"/>
  </si>
  <si>
    <t>物理学科</t>
    <rPh sb="0" eb="3">
      <t>ブツリガク</t>
    </rPh>
    <rPh sb="3" eb="4">
      <t>カ</t>
    </rPh>
    <phoneticPr fontId="2"/>
  </si>
  <si>
    <t>化学科</t>
    <rPh sb="0" eb="2">
      <t>カガク</t>
    </rPh>
    <rPh sb="2" eb="3">
      <t>カ</t>
    </rPh>
    <phoneticPr fontId="2"/>
  </si>
  <si>
    <t>生命科学科</t>
    <rPh sb="0" eb="2">
      <t>セイメイ</t>
    </rPh>
    <rPh sb="2" eb="4">
      <t>カガク</t>
    </rPh>
    <rPh sb="4" eb="5">
      <t>カ</t>
    </rPh>
    <phoneticPr fontId="2"/>
  </si>
  <si>
    <t>大学教育センター・ヘルプロ</t>
    <rPh sb="0" eb="2">
      <t>ダイガク</t>
    </rPh>
    <rPh sb="2" eb="4">
      <t>キョウイク</t>
    </rPh>
    <phoneticPr fontId="2"/>
  </si>
  <si>
    <t>学術情報基盤センター</t>
    <rPh sb="0" eb="2">
      <t>ガクジュツ</t>
    </rPh>
    <rPh sb="2" eb="4">
      <t>ジョウホウ</t>
    </rPh>
    <rPh sb="4" eb="6">
      <t>キバン</t>
    </rPh>
    <phoneticPr fontId="2"/>
  </si>
  <si>
    <t>理系事務室</t>
    <rPh sb="0" eb="2">
      <t>リケイ</t>
    </rPh>
    <rPh sb="2" eb="5">
      <t>ジムシツ</t>
    </rPh>
    <phoneticPr fontId="2"/>
  </si>
  <si>
    <t>永井正洋　（内線2622）</t>
  </si>
  <si>
    <t>伏木田稚子（内線2621）</t>
    <rPh sb="0" eb="2">
      <t>フシキ</t>
    </rPh>
    <rPh sb="2" eb="3">
      <t>タ</t>
    </rPh>
    <rPh sb="3" eb="4">
      <t>チ</t>
    </rPh>
    <rPh sb="4" eb="5">
      <t>コ</t>
    </rPh>
    <phoneticPr fontId="2"/>
  </si>
  <si>
    <t>澄川靖信（内線2536）</t>
    <rPh sb="0" eb="2">
      <t>スミカワ</t>
    </rPh>
    <rPh sb="2" eb="3">
      <t>ヤス</t>
    </rPh>
    <rPh sb="3" eb="4">
      <t>ノブ</t>
    </rPh>
    <rPh sb="5" eb="7">
      <t>ナイセン</t>
    </rPh>
    <phoneticPr fontId="2"/>
  </si>
  <si>
    <t>首藤登志夫　（内線4134）</t>
  </si>
  <si>
    <t>真鍋健一　（内線4145）</t>
  </si>
  <si>
    <t>水沼博　（内線4146）</t>
  </si>
  <si>
    <t>上條敏生　（内線4345）</t>
  </si>
  <si>
    <t>金子達司　（内線4138）</t>
  </si>
  <si>
    <t>平山尚美　（内線4282）</t>
    <rPh sb="0" eb="2">
      <t>ヒラヤマ</t>
    </rPh>
    <rPh sb="2" eb="4">
      <t>ナオミ</t>
    </rPh>
    <phoneticPr fontId="2"/>
  </si>
  <si>
    <t>奥野勉　（内線5638）</t>
    <rPh sb="0" eb="2">
      <t>オクノ</t>
    </rPh>
    <rPh sb="2" eb="3">
      <t>ツトム</t>
    </rPh>
    <phoneticPr fontId="2"/>
  </si>
  <si>
    <t>大平裕己(内線3010）</t>
    <rPh sb="0" eb="2">
      <t>オオヒラ</t>
    </rPh>
    <rPh sb="2" eb="4">
      <t>ヒロミ</t>
    </rPh>
    <phoneticPr fontId="2"/>
  </si>
  <si>
    <t>海野純子(内線3015）</t>
    <rPh sb="5" eb="7">
      <t>ナイセン</t>
    </rPh>
    <phoneticPr fontId="2"/>
  </si>
  <si>
    <t>ヘルプロ</t>
    <phoneticPr fontId="20"/>
  </si>
  <si>
    <t>ＯＵ・ヘルプロ</t>
    <phoneticPr fontId="20"/>
  </si>
  <si>
    <t>旅行命令権者</t>
    <phoneticPr fontId="20"/>
  </si>
  <si>
    <t>日程</t>
    <rPh sb="0" eb="2">
      <t>ニッテイ</t>
    </rPh>
    <phoneticPr fontId="20"/>
  </si>
  <si>
    <t>内山　成憲</t>
    <rPh sb="0" eb="1">
      <t>ウチ</t>
    </rPh>
    <rPh sb="1" eb="2">
      <t>ヤマ</t>
    </rPh>
    <rPh sb="3" eb="4">
      <t>ナ</t>
    </rPh>
    <rPh sb="4" eb="5">
      <t>ケン</t>
    </rPh>
    <phoneticPr fontId="4"/>
  </si>
  <si>
    <t>倉田　和浩</t>
  </si>
  <si>
    <t>黒田　　茂</t>
    <rPh sb="0" eb="1">
      <t>クロ</t>
    </rPh>
    <rPh sb="1" eb="2">
      <t>タ</t>
    </rPh>
    <rPh sb="4" eb="5">
      <t>シゲル</t>
    </rPh>
    <phoneticPr fontId="4"/>
  </si>
  <si>
    <t>相馬　輝彦</t>
    <rPh sb="0" eb="1">
      <t>ソウ</t>
    </rPh>
    <rPh sb="1" eb="2">
      <t>ウマ</t>
    </rPh>
    <rPh sb="3" eb="4">
      <t>テル</t>
    </rPh>
    <rPh sb="4" eb="5">
      <t>ヒコ</t>
    </rPh>
    <phoneticPr fontId="4"/>
  </si>
  <si>
    <t>高桑昇一郎</t>
  </si>
  <si>
    <t>津村　博文</t>
  </si>
  <si>
    <t>徳永　浩雄</t>
  </si>
  <si>
    <t>服部久美子</t>
    <rPh sb="0" eb="1">
      <t>フク</t>
    </rPh>
    <rPh sb="1" eb="2">
      <t>ブ</t>
    </rPh>
    <rPh sb="2" eb="5">
      <t>クミコ</t>
    </rPh>
    <phoneticPr fontId="4"/>
  </si>
  <si>
    <t>横田　佳之</t>
  </si>
  <si>
    <t>吉冨　和志</t>
    <rPh sb="0" eb="2">
      <t>ヨシトミ</t>
    </rPh>
    <phoneticPr fontId="4"/>
  </si>
  <si>
    <t>赤穂まなぶ</t>
  </si>
  <si>
    <t>石谷　謙介</t>
    <rPh sb="0" eb="2">
      <t>イシタニ</t>
    </rPh>
    <rPh sb="3" eb="5">
      <t>ケンスケ</t>
    </rPh>
    <phoneticPr fontId="4"/>
  </si>
  <si>
    <t>上原　北斗</t>
    <rPh sb="0" eb="1">
      <t>ウエ</t>
    </rPh>
    <rPh sb="1" eb="2">
      <t>ハラ</t>
    </rPh>
    <rPh sb="3" eb="4">
      <t>キタ</t>
    </rPh>
    <rPh sb="4" eb="5">
      <t>ハカル</t>
    </rPh>
    <phoneticPr fontId="4"/>
  </si>
  <si>
    <t>内田　幸寛</t>
    <rPh sb="3" eb="4">
      <t>ユキ</t>
    </rPh>
    <rPh sb="4" eb="5">
      <t>ヒロ</t>
    </rPh>
    <phoneticPr fontId="4"/>
  </si>
  <si>
    <t>小林　正典</t>
  </si>
  <si>
    <t>酒井　高司</t>
    <rPh sb="0" eb="2">
      <t>サカイ</t>
    </rPh>
    <rPh sb="3" eb="4">
      <t>タカ</t>
    </rPh>
    <rPh sb="4" eb="5">
      <t>シ</t>
    </rPh>
    <phoneticPr fontId="4"/>
  </si>
  <si>
    <t>澤野　嘉宏</t>
    <rPh sb="0" eb="1">
      <t>サワ</t>
    </rPh>
    <rPh sb="1" eb="2">
      <t>ノ</t>
    </rPh>
    <rPh sb="3" eb="5">
      <t>ヨシヒロ</t>
    </rPh>
    <phoneticPr fontId="4"/>
  </si>
  <si>
    <t>鈴木登志雄</t>
    <rPh sb="0" eb="1">
      <t>スズ</t>
    </rPh>
    <rPh sb="1" eb="2">
      <t>キ</t>
    </rPh>
    <rPh sb="2" eb="5">
      <t>トシオ</t>
    </rPh>
    <phoneticPr fontId="4"/>
  </si>
  <si>
    <t>高津　飛鳥</t>
    <rPh sb="0" eb="2">
      <t>タカツ</t>
    </rPh>
    <rPh sb="3" eb="5">
      <t>アスカ</t>
    </rPh>
    <phoneticPr fontId="4"/>
  </si>
  <si>
    <t>深谷　友宏</t>
    <rPh sb="0" eb="2">
      <t>フカヤ</t>
    </rPh>
    <rPh sb="3" eb="5">
      <t>トモヒロ</t>
    </rPh>
    <phoneticPr fontId="4"/>
  </si>
  <si>
    <t>村上　　弘</t>
  </si>
  <si>
    <t>横山　俊一</t>
    <rPh sb="3" eb="5">
      <t>シュンイチ</t>
    </rPh>
    <phoneticPr fontId="4"/>
  </si>
  <si>
    <t>川崎　　健</t>
  </si>
  <si>
    <t>田中　淳子</t>
    <rPh sb="0" eb="1">
      <t>タ</t>
    </rPh>
    <rPh sb="1" eb="2">
      <t>ナカ</t>
    </rPh>
    <phoneticPr fontId="4"/>
  </si>
  <si>
    <t>平田　雅樹</t>
  </si>
  <si>
    <t>角野　秀一</t>
    <rPh sb="0" eb="2">
      <t>カクノ</t>
    </rPh>
    <rPh sb="3" eb="5">
      <t>シュウイチ</t>
    </rPh>
    <phoneticPr fontId="4"/>
  </si>
  <si>
    <t>田沼　　肇</t>
    <rPh sb="0" eb="1">
      <t>タ</t>
    </rPh>
    <rPh sb="1" eb="2">
      <t>ヌマ</t>
    </rPh>
    <rPh sb="4" eb="5">
      <t>ハジメ</t>
    </rPh>
    <phoneticPr fontId="4"/>
  </si>
  <si>
    <t>堀田　貴嗣</t>
    <rPh sb="0" eb="2">
      <t>ホリタ</t>
    </rPh>
    <rPh sb="3" eb="4">
      <t>タカ</t>
    </rPh>
    <rPh sb="4" eb="5">
      <t>ツグ</t>
    </rPh>
    <phoneticPr fontId="4"/>
  </si>
  <si>
    <t>柳　　和宏</t>
    <rPh sb="0" eb="1">
      <t>ヤナギ</t>
    </rPh>
    <rPh sb="3" eb="5">
      <t>カズヒロ</t>
    </rPh>
    <phoneticPr fontId="4"/>
  </si>
  <si>
    <t>荒畑　恵美子</t>
    <rPh sb="0" eb="2">
      <t>アラハタ</t>
    </rPh>
    <rPh sb="3" eb="6">
      <t>エミコ</t>
    </rPh>
    <phoneticPr fontId="4"/>
  </si>
  <si>
    <t>江副祐一郎</t>
    <rPh sb="0" eb="2">
      <t>エゾエ</t>
    </rPh>
    <rPh sb="2" eb="5">
      <t>ユウイチロウ</t>
    </rPh>
    <phoneticPr fontId="4"/>
  </si>
  <si>
    <t>兵藤　哲雄</t>
    <rPh sb="0" eb="2">
      <t>ヒョウドウ</t>
    </rPh>
    <rPh sb="3" eb="5">
      <t>テツオ</t>
    </rPh>
    <phoneticPr fontId="4"/>
  </si>
  <si>
    <t>服部　一匡</t>
    <rPh sb="0" eb="2">
      <t>ハットリ</t>
    </rPh>
    <rPh sb="3" eb="5">
      <t>カズマサ</t>
    </rPh>
    <phoneticPr fontId="4"/>
  </si>
  <si>
    <t>水口　佳一</t>
    <rPh sb="0" eb="2">
      <t>ミズグチ</t>
    </rPh>
    <rPh sb="3" eb="4">
      <t>ヨシ</t>
    </rPh>
    <rPh sb="4" eb="5">
      <t>イチ</t>
    </rPh>
    <phoneticPr fontId="5"/>
  </si>
  <si>
    <t>飯田　進平</t>
    <rPh sb="0" eb="2">
      <t>イイダ</t>
    </rPh>
    <rPh sb="3" eb="5">
      <t>シンペイ</t>
    </rPh>
    <phoneticPr fontId="4"/>
  </si>
  <si>
    <t>後藤　陽介</t>
    <rPh sb="0" eb="2">
      <t>ゴトウ</t>
    </rPh>
    <rPh sb="3" eb="5">
      <t>ヨウスケ</t>
    </rPh>
    <phoneticPr fontId="4"/>
  </si>
  <si>
    <t>谷　茉莉</t>
    <rPh sb="0" eb="1">
      <t>タニ</t>
    </rPh>
    <rPh sb="2" eb="4">
      <t>マリ</t>
    </rPh>
    <phoneticPr fontId="4"/>
  </si>
  <si>
    <t>中西　勇介</t>
    <rPh sb="0" eb="2">
      <t>ナカニシ</t>
    </rPh>
    <rPh sb="3" eb="5">
      <t>ユウスケ</t>
    </rPh>
    <phoneticPr fontId="4"/>
  </si>
  <si>
    <t>東中　隆二</t>
    <rPh sb="0" eb="2">
      <t>ヒガシナカ</t>
    </rPh>
    <rPh sb="3" eb="5">
      <t>リュウジ</t>
    </rPh>
    <phoneticPr fontId="4"/>
  </si>
  <si>
    <t>山田　真也</t>
    <rPh sb="3" eb="5">
      <t>シンヤ</t>
    </rPh>
    <phoneticPr fontId="4"/>
  </si>
  <si>
    <t>蓬田　陽平</t>
    <rPh sb="0" eb="2">
      <t>ヨモギダ</t>
    </rPh>
    <rPh sb="3" eb="5">
      <t>ヨウヘイ</t>
    </rPh>
    <phoneticPr fontId="4"/>
  </si>
  <si>
    <t>青木　勇二</t>
  </si>
  <si>
    <t>首藤　　啓</t>
  </si>
  <si>
    <t>政井　邦昭</t>
  </si>
  <si>
    <t>真庭　　豊</t>
  </si>
  <si>
    <t>森　　弘之</t>
  </si>
  <si>
    <t>安田　　修</t>
  </si>
  <si>
    <t>石﨑　欣尚</t>
  </si>
  <si>
    <t>門脇　広明</t>
  </si>
  <si>
    <t>栗田　　玲</t>
  </si>
  <si>
    <t>セルゲイケトフ</t>
  </si>
  <si>
    <t>松田　達磨</t>
  </si>
  <si>
    <t>宮田　耕充</t>
  </si>
  <si>
    <t>大塚　博巳</t>
  </si>
  <si>
    <t>北澤　敬章</t>
  </si>
  <si>
    <t>汲田　哲郎</t>
  </si>
  <si>
    <t>坂本　浩一</t>
  </si>
  <si>
    <t>佐々木　伸</t>
  </si>
  <si>
    <t>田中　篤司</t>
  </si>
  <si>
    <t>伊藤　　隆</t>
    <rPh sb="0" eb="1">
      <t>イ</t>
    </rPh>
    <rPh sb="1" eb="2">
      <t>フジ</t>
    </rPh>
    <rPh sb="4" eb="5">
      <t>タカシ</t>
    </rPh>
    <phoneticPr fontId="4"/>
  </si>
  <si>
    <t>菊地　耕一</t>
    <rPh sb="0" eb="1">
      <t>キク</t>
    </rPh>
    <rPh sb="1" eb="2">
      <t>チ</t>
    </rPh>
    <rPh sb="3" eb="4">
      <t>コウ</t>
    </rPh>
    <rPh sb="4" eb="5">
      <t>イチ</t>
    </rPh>
    <phoneticPr fontId="4"/>
  </si>
  <si>
    <t>清水　敏夫</t>
  </si>
  <si>
    <t>城丸　春夫</t>
  </si>
  <si>
    <t>杉浦　健一</t>
  </si>
  <si>
    <t>竹川　暢之</t>
    <rPh sb="0" eb="2">
      <t>タケガワ</t>
    </rPh>
    <rPh sb="3" eb="5">
      <t>ノブユキ</t>
    </rPh>
    <phoneticPr fontId="4"/>
  </si>
  <si>
    <t>野村　琴広</t>
    <rPh sb="0" eb="2">
      <t>ノムラ</t>
    </rPh>
    <rPh sb="3" eb="4">
      <t>コト</t>
    </rPh>
    <rPh sb="4" eb="5">
      <t>ヒロ</t>
    </rPh>
    <phoneticPr fontId="4"/>
  </si>
  <si>
    <t>波田　雅彦</t>
  </si>
  <si>
    <t>廣田　耕志</t>
    <rPh sb="0" eb="2">
      <t>ヒロタ</t>
    </rPh>
    <rPh sb="3" eb="4">
      <t>タガヤ</t>
    </rPh>
    <rPh sb="4" eb="5">
      <t>ココロザシ</t>
    </rPh>
    <phoneticPr fontId="4"/>
  </si>
  <si>
    <t>山添　誠司</t>
    <rPh sb="0" eb="2">
      <t>ヤマゾエ</t>
    </rPh>
    <rPh sb="3" eb="5">
      <t>セイジ</t>
    </rPh>
    <phoneticPr fontId="4"/>
  </si>
  <si>
    <t>稲垣　昭子</t>
  </si>
  <si>
    <t>大浦　泰嗣</t>
  </si>
  <si>
    <t>久冨木志郎</t>
    <rPh sb="0" eb="1">
      <t>ク</t>
    </rPh>
    <rPh sb="1" eb="2">
      <t>トミ</t>
    </rPh>
    <rPh sb="2" eb="3">
      <t>キ</t>
    </rPh>
    <rPh sb="3" eb="5">
      <t>シロウ</t>
    </rPh>
    <phoneticPr fontId="4"/>
  </si>
  <si>
    <t>好村　滋行</t>
  </si>
  <si>
    <t>兒玉　　健</t>
  </si>
  <si>
    <t>佐藤　総一</t>
    <rPh sb="0" eb="1">
      <t>サ</t>
    </rPh>
    <rPh sb="1" eb="2">
      <t>フジ</t>
    </rPh>
    <rPh sb="3" eb="4">
      <t>フサ</t>
    </rPh>
    <rPh sb="4" eb="5">
      <t>イチ</t>
    </rPh>
    <phoneticPr fontId="4"/>
  </si>
  <si>
    <t>田岡　万悟</t>
  </si>
  <si>
    <t>中谷　直輝</t>
    <rPh sb="0" eb="2">
      <t>ナカタニ</t>
    </rPh>
    <rPh sb="3" eb="5">
      <t>ナオキ</t>
    </rPh>
    <phoneticPr fontId="4"/>
  </si>
  <si>
    <t>西長　　亨</t>
    <rPh sb="0" eb="1">
      <t>ニシ</t>
    </rPh>
    <rPh sb="1" eb="2">
      <t>ナガ</t>
    </rPh>
    <rPh sb="4" eb="5">
      <t>トオル</t>
    </rPh>
    <phoneticPr fontId="4"/>
  </si>
  <si>
    <t>三島　正規</t>
    <rPh sb="0" eb="1">
      <t>サン</t>
    </rPh>
    <rPh sb="1" eb="2">
      <t>シマ</t>
    </rPh>
    <rPh sb="3" eb="4">
      <t>セイ</t>
    </rPh>
    <rPh sb="4" eb="5">
      <t>キ</t>
    </rPh>
    <phoneticPr fontId="4"/>
  </si>
  <si>
    <t>秋山　和彦</t>
    <rPh sb="0" eb="1">
      <t>アキ</t>
    </rPh>
    <rPh sb="1" eb="2">
      <t>ヤマ</t>
    </rPh>
    <rPh sb="3" eb="4">
      <t>ワ</t>
    </rPh>
    <rPh sb="4" eb="5">
      <t>ヒコ</t>
    </rPh>
    <phoneticPr fontId="4"/>
  </si>
  <si>
    <t>阿部　拓也</t>
    <rPh sb="0" eb="2">
      <t>アベ</t>
    </rPh>
    <rPh sb="3" eb="5">
      <t>タクヤ</t>
    </rPh>
    <phoneticPr fontId="4"/>
  </si>
  <si>
    <t>阿部　穣里</t>
    <rPh sb="0" eb="2">
      <t>アベ</t>
    </rPh>
    <rPh sb="3" eb="4">
      <t>ジョウ</t>
    </rPh>
    <rPh sb="4" eb="5">
      <t>リ</t>
    </rPh>
    <phoneticPr fontId="4"/>
  </si>
  <si>
    <t>池谷　鉄兵</t>
    <rPh sb="0" eb="2">
      <t>イケタニ</t>
    </rPh>
    <rPh sb="3" eb="4">
      <t>テツ</t>
    </rPh>
    <rPh sb="4" eb="5">
      <t>ヘイ</t>
    </rPh>
    <phoneticPr fontId="4"/>
  </si>
  <si>
    <t>川端　庸平</t>
  </si>
  <si>
    <t>芝本　幸平</t>
    <rPh sb="0" eb="1">
      <t>シバ</t>
    </rPh>
    <rPh sb="1" eb="2">
      <t>モト</t>
    </rPh>
    <rPh sb="3" eb="4">
      <t>サイワイ</t>
    </rPh>
    <rPh sb="4" eb="5">
      <t>ヒラ</t>
    </rPh>
    <phoneticPr fontId="4"/>
  </si>
  <si>
    <t>白井　直樹</t>
    <rPh sb="0" eb="2">
      <t>シライ</t>
    </rPh>
    <rPh sb="3" eb="5">
      <t>ナオキ</t>
    </rPh>
    <phoneticPr fontId="4"/>
  </si>
  <si>
    <t>平林　一徳</t>
  </si>
  <si>
    <t>松本　　淳</t>
    <rPh sb="0" eb="1">
      <t>マツ</t>
    </rPh>
    <rPh sb="1" eb="2">
      <t>モト</t>
    </rPh>
    <rPh sb="4" eb="5">
      <t>ジュン</t>
    </rPh>
    <phoneticPr fontId="4"/>
  </si>
  <si>
    <t>三澤　健太郎</t>
    <rPh sb="0" eb="2">
      <t>ミサワ</t>
    </rPh>
    <rPh sb="3" eb="6">
      <t>ケンタロウ</t>
    </rPh>
    <phoneticPr fontId="4"/>
  </si>
  <si>
    <t>加藤　潤一</t>
    <phoneticPr fontId="27"/>
  </si>
  <si>
    <t>川原　裕之</t>
    <rPh sb="0" eb="2">
      <t>カワハラ</t>
    </rPh>
    <rPh sb="3" eb="5">
      <t>ヒロユキ</t>
    </rPh>
    <phoneticPr fontId="27"/>
  </si>
  <si>
    <t>田村浩一郎</t>
  </si>
  <si>
    <t>花田　智</t>
    <rPh sb="0" eb="2">
      <t>ハナダ</t>
    </rPh>
    <rPh sb="3" eb="4">
      <t>サトシ</t>
    </rPh>
    <phoneticPr fontId="27"/>
  </si>
  <si>
    <t>春田　　伸</t>
    <rPh sb="0" eb="1">
      <t>ハル</t>
    </rPh>
    <rPh sb="1" eb="2">
      <t>タ</t>
    </rPh>
    <rPh sb="4" eb="5">
      <t>シン</t>
    </rPh>
    <phoneticPr fontId="27"/>
  </si>
  <si>
    <t>村上　哲明</t>
    <rPh sb="0" eb="1">
      <t>ムラ</t>
    </rPh>
    <rPh sb="1" eb="2">
      <t>ジョウ</t>
    </rPh>
    <rPh sb="3" eb="4">
      <t>テツ</t>
    </rPh>
    <rPh sb="4" eb="5">
      <t>メイ</t>
    </rPh>
    <phoneticPr fontId="27"/>
  </si>
  <si>
    <t>安藤　香奈絵</t>
    <rPh sb="0" eb="2">
      <t>アンドウ</t>
    </rPh>
    <rPh sb="3" eb="5">
      <t>カナ</t>
    </rPh>
    <rPh sb="5" eb="6">
      <t>エ</t>
    </rPh>
    <phoneticPr fontId="27"/>
  </si>
  <si>
    <t>江口　克之</t>
    <rPh sb="0" eb="2">
      <t>エグチ</t>
    </rPh>
    <rPh sb="3" eb="5">
      <t>カツユキ</t>
    </rPh>
    <phoneticPr fontId="27"/>
  </si>
  <si>
    <t>岡田　泰和</t>
    <rPh sb="3" eb="5">
      <t>ヤスカズ</t>
    </rPh>
    <phoneticPr fontId="27"/>
  </si>
  <si>
    <t>坂井　貴臣</t>
    <rPh sb="0" eb="1">
      <t>サカ</t>
    </rPh>
    <rPh sb="1" eb="2">
      <t>セイ</t>
    </rPh>
    <rPh sb="3" eb="4">
      <t>キ</t>
    </rPh>
    <rPh sb="4" eb="5">
      <t>シン</t>
    </rPh>
    <phoneticPr fontId="27"/>
  </si>
  <si>
    <t>菅原　　敬</t>
    <phoneticPr fontId="27"/>
  </si>
  <si>
    <t>髙鳥　直士</t>
    <rPh sb="0" eb="1">
      <t>タカイ</t>
    </rPh>
    <rPh sb="1" eb="2">
      <t>トリ</t>
    </rPh>
    <rPh sb="3" eb="4">
      <t>ナオ</t>
    </rPh>
    <rPh sb="4" eb="5">
      <t>シ</t>
    </rPh>
    <phoneticPr fontId="27"/>
  </si>
  <si>
    <t>髙橋　　文</t>
    <phoneticPr fontId="27"/>
  </si>
  <si>
    <t>福田　公子</t>
    <phoneticPr fontId="27"/>
  </si>
  <si>
    <t>Vera Thiel</t>
    <phoneticPr fontId="27"/>
  </si>
  <si>
    <t>Marcus Tank</t>
    <phoneticPr fontId="27"/>
  </si>
  <si>
    <t>淺田　明子</t>
    <phoneticPr fontId="27"/>
  </si>
  <si>
    <t>朝野　維起</t>
    <phoneticPr fontId="27"/>
  </si>
  <si>
    <t>加藤　英寿</t>
    <phoneticPr fontId="27"/>
  </si>
  <si>
    <t>木下　温子</t>
    <rPh sb="3" eb="5">
      <t>アツコ</t>
    </rPh>
    <phoneticPr fontId="27"/>
  </si>
  <si>
    <t>斎藤　太郎</t>
    <phoneticPr fontId="27"/>
  </si>
  <si>
    <t>清水　　晃</t>
    <phoneticPr fontId="27"/>
  </si>
  <si>
    <t>武尾　里美</t>
    <rPh sb="0" eb="1">
      <t>タケ</t>
    </rPh>
    <rPh sb="1" eb="2">
      <t>オ</t>
    </rPh>
    <rPh sb="3" eb="5">
      <t>サトミ</t>
    </rPh>
    <phoneticPr fontId="27"/>
  </si>
  <si>
    <t>立木　佑弥</t>
    <rPh sb="0" eb="2">
      <t>タチキ</t>
    </rPh>
    <rPh sb="3" eb="5">
      <t>ユウヤ</t>
    </rPh>
    <phoneticPr fontId="27"/>
  </si>
  <si>
    <t>野澤　昌文</t>
    <rPh sb="0" eb="2">
      <t>ノザワ</t>
    </rPh>
    <rPh sb="3" eb="5">
      <t>マサフミ</t>
    </rPh>
    <phoneticPr fontId="27"/>
  </si>
  <si>
    <t>古川　聡子</t>
    <phoneticPr fontId="27"/>
  </si>
  <si>
    <t>横田　直人</t>
    <rPh sb="3" eb="5">
      <t>ナオト</t>
    </rPh>
    <phoneticPr fontId="90"/>
  </si>
  <si>
    <t>相垣　敏郎</t>
    <phoneticPr fontId="27"/>
  </si>
  <si>
    <t>岡本　龍史</t>
    <phoneticPr fontId="27"/>
  </si>
  <si>
    <t>鈴木準一郎</t>
    <phoneticPr fontId="27"/>
  </si>
  <si>
    <t>林　　文男</t>
    <phoneticPr fontId="27"/>
  </si>
  <si>
    <t>Adam Link Cronin</t>
    <phoneticPr fontId="27"/>
  </si>
  <si>
    <t>得平　茂樹</t>
    <phoneticPr fontId="27"/>
  </si>
  <si>
    <t>角川　洋子</t>
    <phoneticPr fontId="27"/>
  </si>
  <si>
    <t>鐘ヶ江　健</t>
    <phoneticPr fontId="27"/>
  </si>
  <si>
    <t>黒川　　信</t>
    <phoneticPr fontId="27"/>
  </si>
  <si>
    <t>小口　俊樹</t>
    <phoneticPr fontId="27"/>
  </si>
  <si>
    <t>筧　　幸次</t>
    <phoneticPr fontId="27"/>
  </si>
  <si>
    <t>小林　訓史</t>
    <phoneticPr fontId="27"/>
  </si>
  <si>
    <t>長谷　和徳</t>
    <rPh sb="0" eb="2">
      <t>ハセ</t>
    </rPh>
    <rPh sb="3" eb="5">
      <t>カズノリ</t>
    </rPh>
    <phoneticPr fontId="27"/>
  </si>
  <si>
    <t>藤江　裕道</t>
    <rPh sb="0" eb="2">
      <t>フジエ</t>
    </rPh>
    <rPh sb="3" eb="5">
      <t>ヒロミチ</t>
    </rPh>
    <phoneticPr fontId="27"/>
  </si>
  <si>
    <t>吉村　卓也</t>
    <rPh sb="0" eb="1">
      <t>ヨシ</t>
    </rPh>
    <phoneticPr fontId="27"/>
  </si>
  <si>
    <t>若山　修一</t>
    <phoneticPr fontId="27"/>
  </si>
  <si>
    <t>伊井　仁志</t>
    <rPh sb="0" eb="2">
      <t>イイ</t>
    </rPh>
    <rPh sb="3" eb="5">
      <t>ヒトシ</t>
    </rPh>
    <phoneticPr fontId="27"/>
  </si>
  <si>
    <t>小方　　聡</t>
    <phoneticPr fontId="27"/>
  </si>
  <si>
    <t>小原　弘道</t>
    <phoneticPr fontId="27"/>
  </si>
  <si>
    <t>角田　直人</t>
    <rPh sb="3" eb="5">
      <t>ナオト</t>
    </rPh>
    <phoneticPr fontId="27"/>
  </si>
  <si>
    <t>坂元　尚哉</t>
    <rPh sb="0" eb="2">
      <t>サカモト</t>
    </rPh>
    <rPh sb="3" eb="5">
      <t>ナオヤ</t>
    </rPh>
    <phoneticPr fontId="27"/>
  </si>
  <si>
    <t>髙橋　　智</t>
    <phoneticPr fontId="27"/>
  </si>
  <si>
    <t>本田　　智</t>
    <phoneticPr fontId="27"/>
  </si>
  <si>
    <t>三好　洋美</t>
    <rPh sb="0" eb="2">
      <t>ミヨシ</t>
    </rPh>
    <rPh sb="3" eb="5">
      <t>ヒロミ</t>
    </rPh>
    <phoneticPr fontId="27"/>
  </si>
  <si>
    <t>玉置　　元</t>
    <phoneticPr fontId="27"/>
  </si>
  <si>
    <t>林　祐一郎</t>
    <rPh sb="2" eb="5">
      <t>ユウイチロウ</t>
    </rPh>
    <phoneticPr fontId="27"/>
  </si>
  <si>
    <t>松枝　剛広</t>
    <rPh sb="0" eb="2">
      <t>マツエダ</t>
    </rPh>
    <rPh sb="3" eb="5">
      <t>タカヒロ</t>
    </rPh>
    <phoneticPr fontId="27"/>
  </si>
  <si>
    <t>村上　和彦</t>
    <phoneticPr fontId="27"/>
  </si>
  <si>
    <t>鎗光　清道</t>
    <rPh sb="0" eb="2">
      <t>ヤリミツ</t>
    </rPh>
    <rPh sb="3" eb="5">
      <t>キヨミチ</t>
    </rPh>
    <phoneticPr fontId="27"/>
  </si>
  <si>
    <t>吉田　　真</t>
    <phoneticPr fontId="27"/>
  </si>
  <si>
    <t>内田　　諭</t>
    <phoneticPr fontId="27"/>
  </si>
  <si>
    <t>清水　敏久</t>
    <phoneticPr fontId="27"/>
  </si>
  <si>
    <t>鈴木　敬久</t>
    <phoneticPr fontId="27"/>
  </si>
  <si>
    <t>須原　理彦</t>
    <phoneticPr fontId="27"/>
  </si>
  <si>
    <t>杤久保文嘉</t>
  </si>
  <si>
    <t>三浦　大介</t>
    <phoneticPr fontId="27"/>
  </si>
  <si>
    <t>安田恵一郎</t>
  </si>
  <si>
    <t>渡部　泰明</t>
    <phoneticPr fontId="27"/>
  </si>
  <si>
    <t>五箇　繁善</t>
    <phoneticPr fontId="27"/>
  </si>
  <si>
    <t>相馬　隆郎</t>
    <phoneticPr fontId="27"/>
  </si>
  <si>
    <t>中村　成志</t>
    <phoneticPr fontId="27"/>
  </si>
  <si>
    <t>和田　圭二</t>
    <rPh sb="0" eb="1">
      <t>ワ</t>
    </rPh>
    <rPh sb="1" eb="2">
      <t>タ</t>
    </rPh>
    <rPh sb="3" eb="4">
      <t>ケイ</t>
    </rPh>
    <rPh sb="4" eb="5">
      <t>ニ</t>
    </rPh>
    <phoneticPr fontId="27"/>
  </si>
  <si>
    <t>エル　キック　アルフレード</t>
  </si>
  <si>
    <t>斉藤　光史</t>
    <rPh sb="0" eb="2">
      <t>サイトウ</t>
    </rPh>
    <rPh sb="3" eb="4">
      <t>ミツ</t>
    </rPh>
    <rPh sb="4" eb="5">
      <t>シ</t>
    </rPh>
    <phoneticPr fontId="27"/>
  </si>
  <si>
    <t>佐藤　隆幸</t>
    <phoneticPr fontId="27"/>
  </si>
  <si>
    <t>田村　健一</t>
    <rPh sb="0" eb="2">
      <t>タムラ</t>
    </rPh>
    <rPh sb="3" eb="5">
      <t>ケンイチ</t>
    </rPh>
    <phoneticPr fontId="27"/>
  </si>
  <si>
    <t>土屋　淳一</t>
    <phoneticPr fontId="27"/>
  </si>
  <si>
    <t>中川　雄介</t>
    <rPh sb="0" eb="2">
      <t>ナカガワ</t>
    </rPh>
    <rPh sb="3" eb="5">
      <t>ユウスケ</t>
    </rPh>
    <phoneticPr fontId="27"/>
  </si>
  <si>
    <t>電子情報システム工学科</t>
    <rPh sb="0" eb="2">
      <t>デンシ</t>
    </rPh>
    <rPh sb="2" eb="4">
      <t>ジョウホウ</t>
    </rPh>
    <rPh sb="8" eb="11">
      <t>コウガクカ</t>
    </rPh>
    <phoneticPr fontId="2"/>
  </si>
  <si>
    <t>機械システム工学科</t>
    <rPh sb="0" eb="2">
      <t>キカイ</t>
    </rPh>
    <rPh sb="6" eb="9">
      <t>コウガクカ</t>
    </rPh>
    <phoneticPr fontId="2"/>
  </si>
  <si>
    <t>大学教育センター・情報
入れない</t>
    <rPh sb="0" eb="2">
      <t>ダイガク</t>
    </rPh>
    <rPh sb="2" eb="4">
      <t>キョウイク</t>
    </rPh>
    <rPh sb="12" eb="13">
      <t>イ</t>
    </rPh>
    <phoneticPr fontId="2"/>
  </si>
  <si>
    <t>立花　宏　⇒　環境応用化学科</t>
    <rPh sb="0" eb="2">
      <t>タチバナ</t>
    </rPh>
    <rPh sb="3" eb="4">
      <t>ヒロシ</t>
    </rPh>
    <rPh sb="7" eb="14">
      <t>オウ</t>
    </rPh>
    <phoneticPr fontId="2"/>
  </si>
  <si>
    <t>北　　一郎</t>
    <phoneticPr fontId="27"/>
  </si>
  <si>
    <t>樋口　貴広</t>
    <rPh sb="0" eb="1">
      <t>トイ</t>
    </rPh>
    <rPh sb="1" eb="2">
      <t>クチ</t>
    </rPh>
    <rPh sb="3" eb="4">
      <t>キ</t>
    </rPh>
    <rPh sb="4" eb="5">
      <t>ヒロ</t>
    </rPh>
    <phoneticPr fontId="27"/>
  </si>
  <si>
    <t>藤井　宣晴</t>
    <rPh sb="0" eb="2">
      <t>フジイ</t>
    </rPh>
    <rPh sb="3" eb="5">
      <t>ノブハル</t>
    </rPh>
    <phoneticPr fontId="27"/>
  </si>
  <si>
    <t>眞鍋　康子</t>
    <rPh sb="0" eb="2">
      <t>マナベ</t>
    </rPh>
    <rPh sb="3" eb="5">
      <t>ヤスコ</t>
    </rPh>
    <phoneticPr fontId="27"/>
  </si>
  <si>
    <t>山内潤一郎</t>
    <rPh sb="0" eb="2">
      <t>ヤマウチ</t>
    </rPh>
    <rPh sb="2" eb="5">
      <t>ジュンイチロウ</t>
    </rPh>
    <phoneticPr fontId="27"/>
  </si>
  <si>
    <t>西島　　壮</t>
    <rPh sb="0" eb="2">
      <t>ニシジマ</t>
    </rPh>
    <rPh sb="4" eb="5">
      <t>ソウ</t>
    </rPh>
    <phoneticPr fontId="27"/>
  </si>
  <si>
    <t>井村　祥子</t>
    <rPh sb="0" eb="2">
      <t>イムラ</t>
    </rPh>
    <rPh sb="3" eb="5">
      <t>ショウコ</t>
    </rPh>
    <phoneticPr fontId="27"/>
  </si>
  <si>
    <t>福原　和伸</t>
    <rPh sb="0" eb="2">
      <t>フクハラ</t>
    </rPh>
    <rPh sb="3" eb="4">
      <t>ワ</t>
    </rPh>
    <rPh sb="4" eb="5">
      <t>ノ</t>
    </rPh>
    <phoneticPr fontId="27"/>
  </si>
  <si>
    <t>古市　泰郎</t>
    <phoneticPr fontId="27"/>
  </si>
  <si>
    <t>篠田　粧子</t>
    <phoneticPr fontId="27"/>
  </si>
  <si>
    <t>古市　泰郎</t>
    <phoneticPr fontId="27"/>
  </si>
  <si>
    <t>篠田　粧子</t>
    <phoneticPr fontId="27"/>
  </si>
  <si>
    <t>畠山　久</t>
    <rPh sb="0" eb="2">
      <t>ハタケヤマ</t>
    </rPh>
    <rPh sb="3" eb="4">
      <t>ヒサ</t>
    </rPh>
    <phoneticPr fontId="27"/>
  </si>
  <si>
    <t>岩崎　一彦</t>
    <phoneticPr fontId="27"/>
  </si>
  <si>
    <t>藤吉　正明</t>
    <phoneticPr fontId="27"/>
  </si>
  <si>
    <t>史　　虹波</t>
    <phoneticPr fontId="27"/>
  </si>
  <si>
    <t>渡邉　美紀</t>
    <phoneticPr fontId="27"/>
  </si>
  <si>
    <t>理学部</t>
    <rPh sb="0" eb="1">
      <t>リ</t>
    </rPh>
    <rPh sb="1" eb="3">
      <t>ガクブ</t>
    </rPh>
    <phoneticPr fontId="20"/>
  </si>
  <si>
    <t>システムデザイン学部</t>
    <rPh sb="8" eb="10">
      <t>ガクブ</t>
    </rPh>
    <phoneticPr fontId="20"/>
  </si>
  <si>
    <t>ＯＵ・ヘルプロ</t>
  </si>
  <si>
    <t xml:space="preserve"> </t>
    <phoneticPr fontId="20"/>
  </si>
  <si>
    <t>所属リスト</t>
    <rPh sb="0" eb="2">
      <t>ショゾク</t>
    </rPh>
    <phoneticPr fontId="20"/>
  </si>
  <si>
    <t>学会参加</t>
  </si>
  <si>
    <t>他機関からの
旅費の支給</t>
    <phoneticPr fontId="20"/>
  </si>
  <si>
    <t>↓選択下さい！</t>
    <rPh sb="1" eb="3">
      <t>センタク</t>
    </rPh>
    <rPh sb="3" eb="4">
      <t>クダ</t>
    </rPh>
    <phoneticPr fontId="27"/>
  </si>
  <si>
    <t>減額</t>
  </si>
  <si>
    <t>東京駅</t>
    <rPh sb="0" eb="3">
      <t>トウキョウエキ</t>
    </rPh>
    <phoneticPr fontId="20"/>
  </si>
  <si>
    <t>東京国際フォーラム</t>
    <rPh sb="0" eb="2">
      <t>トウキョウ</t>
    </rPh>
    <rPh sb="2" eb="4">
      <t>コクサイ</t>
    </rPh>
    <phoneticPr fontId="20"/>
  </si>
  <si>
    <t>所　　属</t>
    <rPh sb="0" eb="1">
      <t>ショ</t>
    </rPh>
    <rPh sb="3" eb="4">
      <t>ゾク</t>
    </rPh>
    <phoneticPr fontId="27"/>
  </si>
  <si>
    <t>担   当   教   員   名</t>
    <rPh sb="0" eb="1">
      <t>タン</t>
    </rPh>
    <rPh sb="4" eb="5">
      <t>トウ</t>
    </rPh>
    <rPh sb="8" eb="9">
      <t>キョウ</t>
    </rPh>
    <rPh sb="12" eb="13">
      <t>イン</t>
    </rPh>
    <rPh sb="16" eb="17">
      <t>メイ</t>
    </rPh>
    <phoneticPr fontId="27"/>
  </si>
  <si>
    <r>
      <rPr>
        <sz val="10"/>
        <rFont val="ＭＳ Ｐゴシック"/>
        <family val="3"/>
        <charset val="128"/>
      </rPr>
      <t>研　究　課　題</t>
    </r>
    <r>
      <rPr>
        <sz val="9"/>
        <rFont val="ＭＳ Ｐゴシック"/>
        <family val="3"/>
        <charset val="128"/>
      </rPr>
      <t xml:space="preserve">
</t>
    </r>
    <r>
      <rPr>
        <sz val="8"/>
        <rFont val="ＭＳ Ｐゴシック"/>
        <family val="3"/>
        <charset val="128"/>
      </rPr>
      <t>（設定されている場合）</t>
    </r>
    <rPh sb="0" eb="1">
      <t>ケン</t>
    </rPh>
    <rPh sb="2" eb="3">
      <t>キワム</t>
    </rPh>
    <rPh sb="4" eb="5">
      <t>カ</t>
    </rPh>
    <rPh sb="6" eb="7">
      <t>ダイ</t>
    </rPh>
    <rPh sb="9" eb="11">
      <t>セッテイ</t>
    </rPh>
    <phoneticPr fontId="20"/>
  </si>
  <si>
    <t>出発・帰着</t>
    <rPh sb="0" eb="2">
      <t>シュッパツ</t>
    </rPh>
    <rPh sb="3" eb="5">
      <t>キチャク</t>
    </rPh>
    <phoneticPr fontId="20"/>
  </si>
  <si>
    <t>なし</t>
  </si>
  <si>
    <t>青森県青森市長嶋１-１</t>
    <rPh sb="0" eb="3">
      <t>アオモリケン</t>
    </rPh>
    <rPh sb="3" eb="6">
      <t>アオモリシ</t>
    </rPh>
    <rPh sb="6" eb="8">
      <t>ナガシマ</t>
    </rPh>
    <phoneticPr fontId="20"/>
  </si>
  <si>
    <t>一般財源</t>
    <rPh sb="0" eb="2">
      <t>イッパン</t>
    </rPh>
    <rPh sb="2" eb="3">
      <t>ザイ</t>
    </rPh>
    <rPh sb="3" eb="4">
      <t>ゲン</t>
    </rPh>
    <phoneticPr fontId="27"/>
  </si>
  <si>
    <t>基本研究費</t>
    <rPh sb="0" eb="2">
      <t>キホン</t>
    </rPh>
    <phoneticPr fontId="27"/>
  </si>
  <si>
    <t>理工・基本共通</t>
    <rPh sb="0" eb="2">
      <t>リコウ</t>
    </rPh>
    <rPh sb="3" eb="4">
      <t>モト</t>
    </rPh>
    <rPh sb="4" eb="5">
      <t>ホン</t>
    </rPh>
    <rPh sb="5" eb="7">
      <t>キョウツウ</t>
    </rPh>
    <phoneticPr fontId="27"/>
  </si>
  <si>
    <t>要</t>
  </si>
  <si>
    <t>理系事務室</t>
    <rPh sb="0" eb="2">
      <t>リケイ</t>
    </rPh>
    <rPh sb="2" eb="5">
      <t>ジムシツ</t>
    </rPh>
    <phoneticPr fontId="27"/>
  </si>
  <si>
    <t>大平裕己</t>
    <rPh sb="0" eb="2">
      <t>オオヒラ</t>
    </rPh>
    <rPh sb="2" eb="4">
      <t>ヒロミ</t>
    </rPh>
    <phoneticPr fontId="27"/>
  </si>
  <si>
    <t>教育費</t>
  </si>
  <si>
    <t>D0100</t>
  </si>
  <si>
    <t>教育単価・数理</t>
  </si>
  <si>
    <t>D0101</t>
  </si>
  <si>
    <t>教育単価・物理学</t>
  </si>
  <si>
    <t>D0102</t>
  </si>
  <si>
    <t>教育単価・化学</t>
  </si>
  <si>
    <t>化学科</t>
    <rPh sb="2" eb="3">
      <t>カ</t>
    </rPh>
    <phoneticPr fontId="27"/>
  </si>
  <si>
    <t>D0103</t>
  </si>
  <si>
    <t>教育単価・生命</t>
  </si>
  <si>
    <t>D0104</t>
  </si>
  <si>
    <t>教育単価・電気</t>
  </si>
  <si>
    <t>三浦大介</t>
    <rPh sb="0" eb="2">
      <t>ミウラ</t>
    </rPh>
    <rPh sb="2" eb="3">
      <t>オオ</t>
    </rPh>
    <rPh sb="3" eb="4">
      <t>スケ</t>
    </rPh>
    <phoneticPr fontId="27"/>
  </si>
  <si>
    <t>教育単価・機械</t>
  </si>
  <si>
    <t>小口俊樹</t>
    <rPh sb="0" eb="2">
      <t>オグチ</t>
    </rPh>
    <rPh sb="2" eb="4">
      <t>トシキ</t>
    </rPh>
    <phoneticPr fontId="27"/>
  </si>
  <si>
    <t>教育単価・身体</t>
    <rPh sb="5" eb="7">
      <t>シンタイ</t>
    </rPh>
    <phoneticPr fontId="27"/>
  </si>
  <si>
    <t>工作施設</t>
    <rPh sb="0" eb="2">
      <t>コウサク</t>
    </rPh>
    <rPh sb="2" eb="4">
      <t>シセツ</t>
    </rPh>
    <phoneticPr fontId="27"/>
  </si>
  <si>
    <t>理工学術派遣・数理</t>
    <rPh sb="0" eb="2">
      <t>リコウ</t>
    </rPh>
    <rPh sb="2" eb="4">
      <t>ガクジュツ</t>
    </rPh>
    <rPh sb="4" eb="6">
      <t>ハケン</t>
    </rPh>
    <rPh sb="7" eb="9">
      <t>スウリ</t>
    </rPh>
    <phoneticPr fontId="27"/>
  </si>
  <si>
    <t>66341：給与（通勤手当）</t>
    <rPh sb="6" eb="8">
      <t>キュウヨ</t>
    </rPh>
    <rPh sb="9" eb="11">
      <t>ツウキン</t>
    </rPh>
    <rPh sb="11" eb="13">
      <t>テアテ</t>
    </rPh>
    <phoneticPr fontId="27"/>
  </si>
  <si>
    <t>41180：未払金（人件費）</t>
    <rPh sb="6" eb="8">
      <t>ミハラ</t>
    </rPh>
    <rPh sb="8" eb="9">
      <t>キン</t>
    </rPh>
    <rPh sb="10" eb="13">
      <t>ジンケンヒ</t>
    </rPh>
    <phoneticPr fontId="27"/>
  </si>
  <si>
    <t>理工学術派遣・物理学</t>
    <rPh sb="0" eb="2">
      <t>リコウ</t>
    </rPh>
    <rPh sb="2" eb="4">
      <t>ガクジュツ</t>
    </rPh>
    <rPh sb="4" eb="6">
      <t>ハケン</t>
    </rPh>
    <rPh sb="7" eb="9">
      <t>ブツリ</t>
    </rPh>
    <rPh sb="9" eb="10">
      <t>ガク</t>
    </rPh>
    <phoneticPr fontId="27"/>
  </si>
  <si>
    <t>安田修</t>
    <rPh sb="0" eb="2">
      <t>ヤスダ</t>
    </rPh>
    <rPh sb="2" eb="3">
      <t>オサム</t>
    </rPh>
    <phoneticPr fontId="27"/>
  </si>
  <si>
    <t>理工学術派遣・化学</t>
    <rPh sb="0" eb="2">
      <t>リコウ</t>
    </rPh>
    <rPh sb="2" eb="4">
      <t>ガクジュツ</t>
    </rPh>
    <rPh sb="4" eb="6">
      <t>ハケン</t>
    </rPh>
    <rPh sb="7" eb="9">
      <t>カガク</t>
    </rPh>
    <phoneticPr fontId="27"/>
  </si>
  <si>
    <t>理工学術派遣・生命</t>
    <rPh sb="0" eb="2">
      <t>リコウ</t>
    </rPh>
    <rPh sb="2" eb="4">
      <t>ガクジュツ</t>
    </rPh>
    <rPh sb="4" eb="6">
      <t>ハケン</t>
    </rPh>
    <rPh sb="7" eb="9">
      <t>セイメイ</t>
    </rPh>
    <phoneticPr fontId="27"/>
  </si>
  <si>
    <t>理工学術派遣・機械</t>
    <rPh sb="0" eb="6">
      <t>リコウガクジュツハケン</t>
    </rPh>
    <rPh sb="7" eb="9">
      <t>キカイ</t>
    </rPh>
    <phoneticPr fontId="27"/>
  </si>
  <si>
    <t>理工学術派遣・電気</t>
    <rPh sb="0" eb="6">
      <t>リコウガクジュツハケン</t>
    </rPh>
    <rPh sb="7" eb="9">
      <t>デンキ</t>
    </rPh>
    <phoneticPr fontId="27"/>
  </si>
  <si>
    <t>都市教養Ｐ・黒川</t>
    <rPh sb="0" eb="2">
      <t>トシ</t>
    </rPh>
    <rPh sb="2" eb="4">
      <t>キョウヨウ</t>
    </rPh>
    <rPh sb="6" eb="8">
      <t>クロカワ</t>
    </rPh>
    <phoneticPr fontId="27"/>
  </si>
  <si>
    <t>黒川信</t>
  </si>
  <si>
    <t>ＧＰ継続・生命</t>
    <rPh sb="2" eb="4">
      <t>ケイゾク</t>
    </rPh>
    <rPh sb="5" eb="7">
      <t>セイメイ</t>
    </rPh>
    <phoneticPr fontId="27"/>
  </si>
  <si>
    <t>鈴木準一郎</t>
    <rPh sb="0" eb="2">
      <t>スズキ</t>
    </rPh>
    <rPh sb="2" eb="5">
      <t>ジュンイチロウ</t>
    </rPh>
    <phoneticPr fontId="27"/>
  </si>
  <si>
    <t>ＧＰ継続・機械ものづくり</t>
    <rPh sb="2" eb="4">
      <t>ケイゾク</t>
    </rPh>
    <rPh sb="5" eb="7">
      <t>キカイ</t>
    </rPh>
    <phoneticPr fontId="27"/>
  </si>
  <si>
    <t>小林訓史</t>
    <rPh sb="2" eb="3">
      <t>クン</t>
    </rPh>
    <rPh sb="3" eb="4">
      <t>シ</t>
    </rPh>
    <phoneticPr fontId="27"/>
  </si>
  <si>
    <t>ＧＰ継続・数電機</t>
    <rPh sb="2" eb="4">
      <t>ケイゾク</t>
    </rPh>
    <rPh sb="5" eb="6">
      <t>スウ</t>
    </rPh>
    <rPh sb="6" eb="8">
      <t>デンキ</t>
    </rPh>
    <phoneticPr fontId="27"/>
  </si>
  <si>
    <t>ＧＰ継続・物理学</t>
    <rPh sb="2" eb="4">
      <t>ケイゾク</t>
    </rPh>
    <rPh sb="5" eb="7">
      <t>ブツリ</t>
    </rPh>
    <rPh sb="7" eb="8">
      <t>ガク</t>
    </rPh>
    <phoneticPr fontId="27"/>
  </si>
  <si>
    <t>ＧＰ継続・化学</t>
    <rPh sb="2" eb="4">
      <t>ケイゾク</t>
    </rPh>
    <rPh sb="5" eb="7">
      <t>カガク</t>
    </rPh>
    <phoneticPr fontId="27"/>
  </si>
  <si>
    <t>製作加工経費</t>
    <rPh sb="0" eb="2">
      <t>セイサク</t>
    </rPh>
    <rPh sb="2" eb="4">
      <t>カコウ</t>
    </rPh>
    <rPh sb="4" eb="6">
      <t>ケイヒ</t>
    </rPh>
    <phoneticPr fontId="27"/>
  </si>
  <si>
    <t>都市環境学部の教育費（実験実習経費・教務経費（単価分））</t>
    <rPh sb="0" eb="2">
      <t>トシ</t>
    </rPh>
    <rPh sb="2" eb="4">
      <t>カンキョウ</t>
    </rPh>
    <rPh sb="4" eb="6">
      <t>ガクブ</t>
    </rPh>
    <rPh sb="7" eb="10">
      <t>キョウイクヒ</t>
    </rPh>
    <rPh sb="11" eb="13">
      <t>ジッケン</t>
    </rPh>
    <rPh sb="13" eb="15">
      <t>ジッシュウ</t>
    </rPh>
    <rPh sb="15" eb="17">
      <t>ケイヒ</t>
    </rPh>
    <rPh sb="18" eb="20">
      <t>キョウム</t>
    </rPh>
    <rPh sb="20" eb="22">
      <t>ケイヒ</t>
    </rPh>
    <rPh sb="23" eb="25">
      <t>タンカ</t>
    </rPh>
    <rPh sb="25" eb="26">
      <t>ブン</t>
    </rPh>
    <phoneticPr fontId="27"/>
  </si>
  <si>
    <t>ｼｽﾃﾑﾃﾞｻﾞｲﾝ学部の教育費（実験実習経費・教務経費（単価分））</t>
    <rPh sb="10" eb="12">
      <t>ガクブ</t>
    </rPh>
    <rPh sb="13" eb="16">
      <t>キョウイクヒ</t>
    </rPh>
    <rPh sb="17" eb="19">
      <t>ジッケン</t>
    </rPh>
    <rPh sb="19" eb="21">
      <t>ジッシュウ</t>
    </rPh>
    <rPh sb="21" eb="23">
      <t>ケイヒ</t>
    </rPh>
    <rPh sb="24" eb="26">
      <t>キョウム</t>
    </rPh>
    <rPh sb="26" eb="28">
      <t>ケイヒ</t>
    </rPh>
    <rPh sb="29" eb="31">
      <t>タンカ</t>
    </rPh>
    <rPh sb="31" eb="32">
      <t>ブン</t>
    </rPh>
    <phoneticPr fontId="27"/>
  </si>
  <si>
    <t>健康福祉学部の教育費（実験実習経費・教務経費（単価分））</t>
    <rPh sb="0" eb="2">
      <t>ケンコウ</t>
    </rPh>
    <rPh sb="2" eb="4">
      <t>フクシ</t>
    </rPh>
    <rPh sb="4" eb="6">
      <t>ガクブ</t>
    </rPh>
    <rPh sb="7" eb="10">
      <t>キョウイクヒ</t>
    </rPh>
    <rPh sb="11" eb="13">
      <t>ジッケン</t>
    </rPh>
    <rPh sb="13" eb="15">
      <t>ジッシュウ</t>
    </rPh>
    <rPh sb="15" eb="17">
      <t>ケイヒ</t>
    </rPh>
    <rPh sb="18" eb="20">
      <t>キョウム</t>
    </rPh>
    <rPh sb="20" eb="22">
      <t>ケイヒ</t>
    </rPh>
    <rPh sb="23" eb="25">
      <t>タンカ</t>
    </rPh>
    <rPh sb="25" eb="26">
      <t>ブン</t>
    </rPh>
    <phoneticPr fontId="27"/>
  </si>
  <si>
    <t>大学教育ｾﾝﾀｰ（入試）の教育費（入試経費）</t>
    <rPh sb="9" eb="11">
      <t>ニュウシ</t>
    </rPh>
    <rPh sb="13" eb="16">
      <t>キョウイクヒ</t>
    </rPh>
    <rPh sb="17" eb="19">
      <t>ニュウシ</t>
    </rPh>
    <rPh sb="19" eb="21">
      <t>ケイヒ</t>
    </rPh>
    <phoneticPr fontId="27"/>
  </si>
  <si>
    <t>健康福祉学部の教育費（ＴＡ経費）</t>
    <rPh sb="0" eb="2">
      <t>ケンコウ</t>
    </rPh>
    <rPh sb="2" eb="4">
      <t>フクシ</t>
    </rPh>
    <rPh sb="4" eb="6">
      <t>ガクブ</t>
    </rPh>
    <rPh sb="7" eb="10">
      <t>キョウイクヒ</t>
    </rPh>
    <rPh sb="13" eb="15">
      <t>ケイヒ</t>
    </rPh>
    <phoneticPr fontId="27"/>
  </si>
  <si>
    <t>健康福祉学部の教育費（研究生・研修員関係費）</t>
    <rPh sb="0" eb="2">
      <t>ケンコウ</t>
    </rPh>
    <rPh sb="2" eb="4">
      <t>フクシ</t>
    </rPh>
    <rPh sb="4" eb="6">
      <t>ガクブ</t>
    </rPh>
    <rPh sb="7" eb="10">
      <t>キョウイクヒ</t>
    </rPh>
    <rPh sb="11" eb="14">
      <t>ケンキュウセイ</t>
    </rPh>
    <rPh sb="15" eb="18">
      <t>ケンシュウイン</t>
    </rPh>
    <rPh sb="18" eb="21">
      <t>カンケイヒ</t>
    </rPh>
    <phoneticPr fontId="27"/>
  </si>
  <si>
    <t>健康福祉学部の教育費（その他教育費（副専攻実験実習経費））</t>
    <rPh sb="0" eb="2">
      <t>ケンコウ</t>
    </rPh>
    <rPh sb="2" eb="4">
      <t>フクシ</t>
    </rPh>
    <rPh sb="4" eb="6">
      <t>ガクブ</t>
    </rPh>
    <rPh sb="7" eb="10">
      <t>キョウイクヒ</t>
    </rPh>
    <rPh sb="13" eb="14">
      <t>ホカ</t>
    </rPh>
    <rPh sb="14" eb="17">
      <t>キョウイクヒ</t>
    </rPh>
    <rPh sb="18" eb="21">
      <t>フクセンコウ</t>
    </rPh>
    <rPh sb="21" eb="23">
      <t>ジッケン</t>
    </rPh>
    <rPh sb="23" eb="25">
      <t>ジッシュウ</t>
    </rPh>
    <rPh sb="25" eb="27">
      <t>ケイヒ</t>
    </rPh>
    <phoneticPr fontId="27"/>
  </si>
  <si>
    <t>研究生・数理</t>
    <rPh sb="0" eb="3">
      <t>ケンキュウセイ</t>
    </rPh>
    <rPh sb="4" eb="6">
      <t>スウリ</t>
    </rPh>
    <phoneticPr fontId="27"/>
  </si>
  <si>
    <t>研究生・物理</t>
    <rPh sb="0" eb="3">
      <t>ケンキュウセイ</t>
    </rPh>
    <rPh sb="4" eb="6">
      <t>ブツリ</t>
    </rPh>
    <phoneticPr fontId="27"/>
  </si>
  <si>
    <t>研究生・化学</t>
    <rPh sb="0" eb="3">
      <t>ケンキュウセイ</t>
    </rPh>
    <rPh sb="4" eb="6">
      <t>カガク</t>
    </rPh>
    <phoneticPr fontId="27"/>
  </si>
  <si>
    <t>研究生・生命</t>
    <rPh sb="0" eb="3">
      <t>ケンキュウセイ</t>
    </rPh>
    <rPh sb="4" eb="6">
      <t>セイメイ</t>
    </rPh>
    <phoneticPr fontId="27"/>
  </si>
  <si>
    <t>研究生・機械</t>
    <rPh sb="0" eb="3">
      <t>ケンキュウセイ</t>
    </rPh>
    <rPh sb="4" eb="6">
      <t>キカイ</t>
    </rPh>
    <phoneticPr fontId="27"/>
  </si>
  <si>
    <t>研究生・電気</t>
    <rPh sb="0" eb="3">
      <t>ケンキュウセイ</t>
    </rPh>
    <rPh sb="4" eb="6">
      <t>デンキ</t>
    </rPh>
    <phoneticPr fontId="27"/>
  </si>
  <si>
    <t>センター数・澤野</t>
    <rPh sb="4" eb="5">
      <t>スウ</t>
    </rPh>
    <rPh sb="6" eb="8">
      <t>サワノ</t>
    </rPh>
    <phoneticPr fontId="27"/>
  </si>
  <si>
    <t>教育研究支援費</t>
  </si>
  <si>
    <t>標本館等運営費</t>
  </si>
  <si>
    <t>10226D</t>
  </si>
  <si>
    <t>その他教育研究支援費</t>
  </si>
  <si>
    <t>一般事務費</t>
    <rPh sb="0" eb="2">
      <t>イッパン</t>
    </rPh>
    <rPh sb="2" eb="5">
      <t>ジムヒ</t>
    </rPh>
    <phoneticPr fontId="27"/>
  </si>
  <si>
    <t>総務部の一般管理費（人事・給与関係費）</t>
    <rPh sb="0" eb="2">
      <t>ソウム</t>
    </rPh>
    <rPh sb="2" eb="3">
      <t>ブ</t>
    </rPh>
    <rPh sb="4" eb="6">
      <t>イッパン</t>
    </rPh>
    <rPh sb="6" eb="9">
      <t>カンリヒ</t>
    </rPh>
    <rPh sb="10" eb="12">
      <t>ジンジ</t>
    </rPh>
    <rPh sb="13" eb="15">
      <t>キュウヨ</t>
    </rPh>
    <rPh sb="15" eb="18">
      <t>カンケイヒ</t>
    </rPh>
    <phoneticPr fontId="27"/>
  </si>
  <si>
    <t>建物維持管理費</t>
    <rPh sb="0" eb="2">
      <t>タテモノ</t>
    </rPh>
    <rPh sb="2" eb="4">
      <t>イジ</t>
    </rPh>
    <rPh sb="4" eb="6">
      <t>カンリ</t>
    </rPh>
    <rPh sb="6" eb="7">
      <t>ヒ</t>
    </rPh>
    <phoneticPr fontId="27"/>
  </si>
  <si>
    <t>設備保守運転監視経費</t>
    <rPh sb="0" eb="2">
      <t>セツビ</t>
    </rPh>
    <rPh sb="2" eb="4">
      <t>ホシュ</t>
    </rPh>
    <rPh sb="4" eb="6">
      <t>ウンテン</t>
    </rPh>
    <rPh sb="6" eb="8">
      <t>カンシ</t>
    </rPh>
    <rPh sb="8" eb="10">
      <t>ケイヒ</t>
    </rPh>
    <phoneticPr fontId="27"/>
  </si>
  <si>
    <t>廃棄物処理経費</t>
    <rPh sb="0" eb="3">
      <t>ハイキブツ</t>
    </rPh>
    <rPh sb="3" eb="5">
      <t>ショリ</t>
    </rPh>
    <rPh sb="5" eb="7">
      <t>ケイヒ</t>
    </rPh>
    <phoneticPr fontId="27"/>
  </si>
  <si>
    <t>不要</t>
  </si>
  <si>
    <t>数理・基本共通</t>
    <rPh sb="0" eb="2">
      <t>スウリ</t>
    </rPh>
    <rPh sb="3" eb="4">
      <t>モト</t>
    </rPh>
    <rPh sb="4" eb="5">
      <t>ホン</t>
    </rPh>
    <rPh sb="5" eb="7">
      <t>キョウツウ</t>
    </rPh>
    <phoneticPr fontId="27"/>
  </si>
  <si>
    <t>数理・内山成憲</t>
    <rPh sb="0" eb="1">
      <t>スウ</t>
    </rPh>
    <rPh sb="1" eb="2">
      <t>リ</t>
    </rPh>
    <rPh sb="3" eb="5">
      <t>ウチヤマ</t>
    </rPh>
    <phoneticPr fontId="27"/>
  </si>
  <si>
    <t>内山成憲</t>
  </si>
  <si>
    <t>DA004</t>
  </si>
  <si>
    <t>数理・倉田和浩</t>
    <rPh sb="1" eb="2">
      <t>リ</t>
    </rPh>
    <phoneticPr fontId="27"/>
  </si>
  <si>
    <t>DA005</t>
  </si>
  <si>
    <t>DA006</t>
  </si>
  <si>
    <t>相馬輝彦</t>
  </si>
  <si>
    <t>DA007</t>
  </si>
  <si>
    <t>DA008</t>
  </si>
  <si>
    <t>津村博文</t>
  </si>
  <si>
    <t>DA009</t>
  </si>
  <si>
    <t>徳永浩雄</t>
  </si>
  <si>
    <t>DA010</t>
  </si>
  <si>
    <t>服部久美子</t>
  </si>
  <si>
    <t>数理・横田佳之</t>
    <rPh sb="0" eb="2">
      <t>スウリ</t>
    </rPh>
    <rPh sb="3" eb="5">
      <t>ヨコタ</t>
    </rPh>
    <phoneticPr fontId="27"/>
  </si>
  <si>
    <t>横田佳之</t>
  </si>
  <si>
    <t>数理・赤穂まなぶ</t>
    <rPh sb="0" eb="2">
      <t>スウリ</t>
    </rPh>
    <rPh sb="3" eb="5">
      <t>アカホ</t>
    </rPh>
    <phoneticPr fontId="27"/>
  </si>
  <si>
    <t>数理・石谷謙介</t>
    <rPh sb="0" eb="2">
      <t>スウリ</t>
    </rPh>
    <rPh sb="3" eb="5">
      <t>イシタニ</t>
    </rPh>
    <rPh sb="5" eb="7">
      <t>ケンスケ</t>
    </rPh>
    <phoneticPr fontId="27"/>
  </si>
  <si>
    <t>数理・上原北斗</t>
    <rPh sb="0" eb="2">
      <t>スウリ</t>
    </rPh>
    <rPh sb="3" eb="5">
      <t>ウエハラ</t>
    </rPh>
    <phoneticPr fontId="27"/>
  </si>
  <si>
    <t>上原北斗</t>
  </si>
  <si>
    <t>数理・内田幸寛</t>
    <rPh sb="0" eb="2">
      <t>スウリ</t>
    </rPh>
    <rPh sb="3" eb="5">
      <t>ウチダ</t>
    </rPh>
    <phoneticPr fontId="27"/>
  </si>
  <si>
    <t>内田幸寛</t>
  </si>
  <si>
    <t>数理・小林正典</t>
    <rPh sb="0" eb="2">
      <t>スウリ</t>
    </rPh>
    <rPh sb="3" eb="5">
      <t>コバヤシ</t>
    </rPh>
    <phoneticPr fontId="27"/>
  </si>
  <si>
    <t>小林正典</t>
  </si>
  <si>
    <t>数理・酒井高司</t>
    <rPh sb="0" eb="2">
      <t>スウリ</t>
    </rPh>
    <rPh sb="3" eb="5">
      <t>サカイ</t>
    </rPh>
    <phoneticPr fontId="27"/>
  </si>
  <si>
    <t>酒井高司</t>
  </si>
  <si>
    <t>数理・澤野嘉宏</t>
    <rPh sb="0" eb="2">
      <t>スウリ</t>
    </rPh>
    <rPh sb="3" eb="5">
      <t>サワノ</t>
    </rPh>
    <phoneticPr fontId="27"/>
  </si>
  <si>
    <t>澤野嘉宏</t>
  </si>
  <si>
    <t>数理・鈴木登志雄</t>
    <rPh sb="0" eb="2">
      <t>スウリ</t>
    </rPh>
    <rPh sb="3" eb="5">
      <t>スズキ</t>
    </rPh>
    <phoneticPr fontId="27"/>
  </si>
  <si>
    <t>鈴木登志雄</t>
  </si>
  <si>
    <t>高津飛鳥</t>
  </si>
  <si>
    <t>数理・深谷友宏</t>
    <rPh sb="3" eb="5">
      <t>フカヤ</t>
    </rPh>
    <rPh sb="5" eb="7">
      <t>トモヒロ</t>
    </rPh>
    <phoneticPr fontId="27"/>
  </si>
  <si>
    <t>数理・川崎健</t>
    <rPh sb="0" eb="2">
      <t>スウリ</t>
    </rPh>
    <rPh sb="3" eb="5">
      <t>カワサキ</t>
    </rPh>
    <phoneticPr fontId="27"/>
  </si>
  <si>
    <t>川崎健</t>
  </si>
  <si>
    <t>数理・平田雅樹</t>
    <rPh sb="0" eb="2">
      <t>スウリ</t>
    </rPh>
    <rPh sb="3" eb="5">
      <t>ヒラタ</t>
    </rPh>
    <phoneticPr fontId="27"/>
  </si>
  <si>
    <t>平田雅樹</t>
  </si>
  <si>
    <t>電・内田諭</t>
    <rPh sb="0" eb="1">
      <t>デン</t>
    </rPh>
    <phoneticPr fontId="27"/>
  </si>
  <si>
    <t>内田諭</t>
  </si>
  <si>
    <t>電・清水敏久</t>
    <rPh sb="0" eb="1">
      <t>デン</t>
    </rPh>
    <phoneticPr fontId="27"/>
  </si>
  <si>
    <t>清水敏久</t>
  </si>
  <si>
    <t>電・鈴木敬久</t>
    <rPh sb="0" eb="1">
      <t>デン</t>
    </rPh>
    <phoneticPr fontId="27"/>
  </si>
  <si>
    <t>鈴木敬久</t>
  </si>
  <si>
    <t>電・須原理彦</t>
    <rPh sb="0" eb="1">
      <t>デン</t>
    </rPh>
    <phoneticPr fontId="27"/>
  </si>
  <si>
    <t>須原理彦</t>
  </si>
  <si>
    <t>電・杤久保文嘉</t>
    <rPh sb="0" eb="1">
      <t>デン</t>
    </rPh>
    <phoneticPr fontId="27"/>
  </si>
  <si>
    <t>電・三浦大介</t>
    <rPh sb="0" eb="1">
      <t>デン</t>
    </rPh>
    <rPh sb="2" eb="4">
      <t>ミウラ</t>
    </rPh>
    <rPh sb="4" eb="5">
      <t>オオ</t>
    </rPh>
    <rPh sb="5" eb="6">
      <t>スケ</t>
    </rPh>
    <phoneticPr fontId="27"/>
  </si>
  <si>
    <t>三浦大介</t>
    <rPh sb="2" eb="4">
      <t>ダイスケ</t>
    </rPh>
    <phoneticPr fontId="27"/>
  </si>
  <si>
    <t>電・安田恵一郎</t>
    <rPh sb="0" eb="1">
      <t>デン</t>
    </rPh>
    <phoneticPr fontId="27"/>
  </si>
  <si>
    <t>電・渡部泰明</t>
    <rPh sb="0" eb="1">
      <t>デン</t>
    </rPh>
    <phoneticPr fontId="27"/>
  </si>
  <si>
    <t>渡部泰明</t>
  </si>
  <si>
    <t>電・五箇繁善</t>
    <rPh sb="0" eb="1">
      <t>デン</t>
    </rPh>
    <phoneticPr fontId="27"/>
  </si>
  <si>
    <t>五箇繁善</t>
  </si>
  <si>
    <t>電・相馬隆郎</t>
    <rPh sb="0" eb="1">
      <t>デン</t>
    </rPh>
    <phoneticPr fontId="27"/>
  </si>
  <si>
    <t>相馬隆郎</t>
  </si>
  <si>
    <t>電・中村成志</t>
    <rPh sb="0" eb="1">
      <t>デン</t>
    </rPh>
    <rPh sb="2" eb="4">
      <t>ナカムラ</t>
    </rPh>
    <rPh sb="4" eb="5">
      <t>セイジ</t>
    </rPh>
    <rPh sb="5" eb="6">
      <t>ココロザシ</t>
    </rPh>
    <phoneticPr fontId="103"/>
  </si>
  <si>
    <t>中村成志</t>
  </si>
  <si>
    <t>電・和田圭二</t>
    <rPh sb="0" eb="1">
      <t>デン</t>
    </rPh>
    <phoneticPr fontId="27"/>
  </si>
  <si>
    <t>和田圭二</t>
  </si>
  <si>
    <t>電・斉藤光史</t>
    <rPh sb="0" eb="1">
      <t>デン</t>
    </rPh>
    <rPh sb="2" eb="4">
      <t>サイトウ</t>
    </rPh>
    <rPh sb="4" eb="5">
      <t>ミツ</t>
    </rPh>
    <rPh sb="5" eb="6">
      <t>シ</t>
    </rPh>
    <phoneticPr fontId="103"/>
  </si>
  <si>
    <t>斉藤光史</t>
  </si>
  <si>
    <t>電・佐藤隆幸</t>
    <rPh sb="0" eb="1">
      <t>デン</t>
    </rPh>
    <phoneticPr fontId="27"/>
  </si>
  <si>
    <t>佐藤隆幸</t>
  </si>
  <si>
    <t>電・田村健一</t>
    <rPh sb="0" eb="1">
      <t>デン</t>
    </rPh>
    <rPh sb="2" eb="3">
      <t>タ</t>
    </rPh>
    <rPh sb="3" eb="4">
      <t>ムラ</t>
    </rPh>
    <rPh sb="4" eb="6">
      <t>ケンイチ</t>
    </rPh>
    <phoneticPr fontId="103"/>
  </si>
  <si>
    <t>田村健一</t>
  </si>
  <si>
    <t>電・土屋淳一</t>
    <rPh sb="0" eb="1">
      <t>デン</t>
    </rPh>
    <phoneticPr fontId="27"/>
  </si>
  <si>
    <t>土屋淳一</t>
  </si>
  <si>
    <t>電・中川雄介</t>
    <rPh sb="0" eb="1">
      <t>デン</t>
    </rPh>
    <rPh sb="2" eb="4">
      <t>ナカガワ</t>
    </rPh>
    <rPh sb="4" eb="6">
      <t>ユウスケ</t>
    </rPh>
    <phoneticPr fontId="27"/>
  </si>
  <si>
    <t>機・小口俊樹</t>
    <rPh sb="0" eb="1">
      <t>キ</t>
    </rPh>
    <phoneticPr fontId="27"/>
  </si>
  <si>
    <t>機・筧幸次</t>
    <rPh sb="0" eb="1">
      <t>キ</t>
    </rPh>
    <phoneticPr fontId="27"/>
  </si>
  <si>
    <t>筧幸次</t>
  </si>
  <si>
    <t>機・小林訓史</t>
    <rPh sb="0" eb="1">
      <t>キ</t>
    </rPh>
    <rPh sb="2" eb="4">
      <t>コバヤシ</t>
    </rPh>
    <rPh sb="4" eb="5">
      <t>クン</t>
    </rPh>
    <rPh sb="5" eb="6">
      <t>シ</t>
    </rPh>
    <phoneticPr fontId="27"/>
  </si>
  <si>
    <t>長谷和徳</t>
  </si>
  <si>
    <t>機･藤江裕道</t>
    <rPh sb="2" eb="4">
      <t>フジエ</t>
    </rPh>
    <rPh sb="4" eb="6">
      <t>ヒロミチ</t>
    </rPh>
    <phoneticPr fontId="27"/>
  </si>
  <si>
    <t>藤江裕道</t>
    <rPh sb="0" eb="2">
      <t>フジエ</t>
    </rPh>
    <rPh sb="2" eb="4">
      <t>ヒロミチ</t>
    </rPh>
    <phoneticPr fontId="27"/>
  </si>
  <si>
    <t>機・小方聡</t>
    <rPh sb="0" eb="1">
      <t>キ</t>
    </rPh>
    <phoneticPr fontId="27"/>
  </si>
  <si>
    <t>機・角田直人</t>
    <rPh sb="0" eb="1">
      <t>キ</t>
    </rPh>
    <rPh sb="2" eb="4">
      <t>カクタ</t>
    </rPh>
    <rPh sb="4" eb="6">
      <t>ナオト</t>
    </rPh>
    <phoneticPr fontId="27"/>
  </si>
  <si>
    <t>角田直人</t>
  </si>
  <si>
    <t>機・坂元尚哉</t>
    <rPh sb="0" eb="1">
      <t>キ</t>
    </rPh>
    <rPh sb="2" eb="4">
      <t>サカモト</t>
    </rPh>
    <rPh sb="4" eb="6">
      <t>ナオヤ</t>
    </rPh>
    <phoneticPr fontId="27"/>
  </si>
  <si>
    <t>機・高橋智</t>
    <rPh sb="0" eb="1">
      <t>キ</t>
    </rPh>
    <phoneticPr fontId="27"/>
  </si>
  <si>
    <t>高橋智</t>
  </si>
  <si>
    <t>機・本田智</t>
    <rPh sb="0" eb="1">
      <t>キ</t>
    </rPh>
    <phoneticPr fontId="27"/>
  </si>
  <si>
    <t>本田智</t>
  </si>
  <si>
    <t>機・三好洋美</t>
    <rPh sb="0" eb="1">
      <t>キ</t>
    </rPh>
    <rPh sb="2" eb="4">
      <t>ミヨシ</t>
    </rPh>
    <rPh sb="4" eb="6">
      <t>ヒロミ</t>
    </rPh>
    <phoneticPr fontId="27"/>
  </si>
  <si>
    <t>機・林祐一郎</t>
    <rPh sb="0" eb="1">
      <t>キ</t>
    </rPh>
    <rPh sb="2" eb="3">
      <t>ハヤシ</t>
    </rPh>
    <rPh sb="3" eb="6">
      <t>ユウイチロウ</t>
    </rPh>
    <phoneticPr fontId="27"/>
  </si>
  <si>
    <t>林祐一郎</t>
  </si>
  <si>
    <t>機・村上和彦</t>
    <rPh sb="0" eb="1">
      <t>キ</t>
    </rPh>
    <phoneticPr fontId="27"/>
  </si>
  <si>
    <t>村上和彦</t>
  </si>
  <si>
    <t>機・鎗光清道</t>
    <rPh sb="0" eb="1">
      <t>キ</t>
    </rPh>
    <phoneticPr fontId="27"/>
  </si>
  <si>
    <t>機・吉田真</t>
    <rPh sb="0" eb="1">
      <t>キ</t>
    </rPh>
    <phoneticPr fontId="27"/>
  </si>
  <si>
    <t>吉田真</t>
  </si>
  <si>
    <t>物理・基本共通</t>
    <rPh sb="0" eb="2">
      <t>ブツリ</t>
    </rPh>
    <rPh sb="3" eb="5">
      <t>キホン</t>
    </rPh>
    <rPh sb="5" eb="7">
      <t>キョウツウ</t>
    </rPh>
    <phoneticPr fontId="27"/>
  </si>
  <si>
    <t>化学・基本共通</t>
    <rPh sb="0" eb="2">
      <t>カガク</t>
    </rPh>
    <rPh sb="3" eb="5">
      <t>キホン</t>
    </rPh>
    <rPh sb="5" eb="7">
      <t>キョウツウ</t>
    </rPh>
    <phoneticPr fontId="27"/>
  </si>
  <si>
    <t>生命・基本共通</t>
    <rPh sb="0" eb="2">
      <t>セイメイ</t>
    </rPh>
    <rPh sb="3" eb="5">
      <t>キホン</t>
    </rPh>
    <rPh sb="5" eb="7">
      <t>キョウツウ</t>
    </rPh>
    <phoneticPr fontId="27"/>
  </si>
  <si>
    <t>工作施設（基本）</t>
    <rPh sb="0" eb="2">
      <t>コウサク</t>
    </rPh>
    <rPh sb="2" eb="4">
      <t>シセツ</t>
    </rPh>
    <rPh sb="5" eb="7">
      <t>キホン</t>
    </rPh>
    <phoneticPr fontId="27"/>
  </si>
  <si>
    <t>ヘルプロ共通</t>
    <rPh sb="4" eb="6">
      <t>キョウツウ</t>
    </rPh>
    <phoneticPr fontId="27"/>
  </si>
  <si>
    <t>大学教育センター・ヘルプロ</t>
    <rPh sb="0" eb="2">
      <t>ダイガク</t>
    </rPh>
    <rPh sb="2" eb="4">
      <t>キョウイク</t>
    </rPh>
    <phoneticPr fontId="27"/>
  </si>
  <si>
    <t>大教身・井村祥子</t>
    <rPh sb="2" eb="3">
      <t>シン</t>
    </rPh>
    <rPh sb="4" eb="6">
      <t>イムラ</t>
    </rPh>
    <rPh sb="6" eb="8">
      <t>ショウコ</t>
    </rPh>
    <phoneticPr fontId="27"/>
  </si>
  <si>
    <t>大教身・北　一郎</t>
    <rPh sb="0" eb="1">
      <t>ダイ</t>
    </rPh>
    <rPh sb="1" eb="2">
      <t>キョウ</t>
    </rPh>
    <phoneticPr fontId="27"/>
  </si>
  <si>
    <t>大教身・藤井宣晴</t>
    <rPh sb="0" eb="1">
      <t>ダイ</t>
    </rPh>
    <rPh sb="1" eb="2">
      <t>キョウ</t>
    </rPh>
    <rPh sb="2" eb="3">
      <t>ミ</t>
    </rPh>
    <phoneticPr fontId="27"/>
  </si>
  <si>
    <t>藤井宣晴</t>
  </si>
  <si>
    <t>大教身・樋口貴広</t>
    <rPh sb="0" eb="1">
      <t>ダイ</t>
    </rPh>
    <rPh sb="1" eb="2">
      <t>キョウ</t>
    </rPh>
    <phoneticPr fontId="27"/>
  </si>
  <si>
    <t>樋口貴広</t>
  </si>
  <si>
    <t>大教身・眞鍋康子</t>
    <rPh sb="0" eb="1">
      <t>ダイ</t>
    </rPh>
    <rPh sb="1" eb="2">
      <t>キョウ</t>
    </rPh>
    <phoneticPr fontId="27"/>
  </si>
  <si>
    <t>眞鍋康子</t>
  </si>
  <si>
    <t>大教身・山内潤一郎</t>
    <rPh sb="0" eb="1">
      <t>ダイ</t>
    </rPh>
    <rPh sb="1" eb="2">
      <t>キョウ</t>
    </rPh>
    <phoneticPr fontId="27"/>
  </si>
  <si>
    <t>山内潤一郎</t>
  </si>
  <si>
    <t>大教身・西島壮</t>
    <rPh sb="0" eb="1">
      <t>ダイ</t>
    </rPh>
    <rPh sb="1" eb="2">
      <t>キョウ</t>
    </rPh>
    <phoneticPr fontId="27"/>
  </si>
  <si>
    <t>西島壮</t>
  </si>
  <si>
    <t>大教身・福原和伸</t>
    <rPh sb="0" eb="1">
      <t>ダイ</t>
    </rPh>
    <rPh sb="1" eb="2">
      <t>キョウ</t>
    </rPh>
    <phoneticPr fontId="27"/>
  </si>
  <si>
    <t>福原和伸</t>
  </si>
  <si>
    <t>DA115</t>
  </si>
  <si>
    <t>大教身・古市泰郎</t>
    <rPh sb="0" eb="1">
      <t>ダイ</t>
    </rPh>
    <rPh sb="1" eb="2">
      <t>キョウ</t>
    </rPh>
    <rPh sb="4" eb="5">
      <t>フル</t>
    </rPh>
    <rPh sb="6" eb="8">
      <t>ヤスロウ</t>
    </rPh>
    <phoneticPr fontId="27"/>
  </si>
  <si>
    <t>古市泰郎</t>
  </si>
  <si>
    <t>篠田粧子</t>
  </si>
  <si>
    <t>学・岩崎一彦</t>
    <rPh sb="0" eb="1">
      <t>ガク</t>
    </rPh>
    <rPh sb="2" eb="4">
      <t>イワサキ</t>
    </rPh>
    <rPh sb="4" eb="6">
      <t>カズヒコ</t>
    </rPh>
    <phoneticPr fontId="27"/>
  </si>
  <si>
    <t>学術情報基盤センター</t>
  </si>
  <si>
    <t>岩崎一彦</t>
  </si>
  <si>
    <t>学・史虹波</t>
    <rPh sb="0" eb="1">
      <t>ガク</t>
    </rPh>
    <rPh sb="2" eb="3">
      <t>フミ</t>
    </rPh>
    <rPh sb="3" eb="4">
      <t>ニジ</t>
    </rPh>
    <rPh sb="4" eb="5">
      <t>ナミ</t>
    </rPh>
    <phoneticPr fontId="27"/>
  </si>
  <si>
    <t>史虹波</t>
  </si>
  <si>
    <t>学・藤吉正明</t>
    <rPh sb="0" eb="1">
      <t>ガク</t>
    </rPh>
    <rPh sb="2" eb="4">
      <t>フジヨシ</t>
    </rPh>
    <rPh sb="4" eb="6">
      <t>マサアキ</t>
    </rPh>
    <phoneticPr fontId="27"/>
  </si>
  <si>
    <t>学・畠山久</t>
    <rPh sb="0" eb="1">
      <t>ガク</t>
    </rPh>
    <rPh sb="2" eb="4">
      <t>ハタケヤマ</t>
    </rPh>
    <rPh sb="4" eb="5">
      <t>ヒサシ</t>
    </rPh>
    <phoneticPr fontId="27"/>
  </si>
  <si>
    <t>傾斜的研究費</t>
    <rPh sb="0" eb="2">
      <t>ケイシャ</t>
    </rPh>
    <rPh sb="2" eb="3">
      <t>テキ</t>
    </rPh>
    <rPh sb="3" eb="6">
      <t>ケンキュウヒ</t>
    </rPh>
    <phoneticPr fontId="27"/>
  </si>
  <si>
    <t>傾全研究セ物・水口</t>
    <rPh sb="0" eb="1">
      <t>カタム</t>
    </rPh>
    <rPh sb="1" eb="2">
      <t>ゼン</t>
    </rPh>
    <rPh sb="2" eb="4">
      <t>ケンキュウ</t>
    </rPh>
    <rPh sb="5" eb="6">
      <t>ブツ</t>
    </rPh>
    <rPh sb="7" eb="9">
      <t>ミズグチ</t>
    </rPh>
    <phoneticPr fontId="27"/>
  </si>
  <si>
    <t>傾全研究セ機・藤江</t>
    <rPh sb="0" eb="1">
      <t>カタム</t>
    </rPh>
    <rPh sb="1" eb="2">
      <t>ゼン</t>
    </rPh>
    <rPh sb="2" eb="4">
      <t>ケンキュウ</t>
    </rPh>
    <rPh sb="5" eb="6">
      <t>キ</t>
    </rPh>
    <rPh sb="7" eb="9">
      <t>フジエ</t>
    </rPh>
    <phoneticPr fontId="27"/>
  </si>
  <si>
    <t>傾全研究セ電・清水</t>
    <rPh sb="0" eb="1">
      <t>カタム</t>
    </rPh>
    <rPh sb="1" eb="2">
      <t>ゼン</t>
    </rPh>
    <rPh sb="2" eb="4">
      <t>ケンキュウ</t>
    </rPh>
    <rPh sb="5" eb="6">
      <t>デン</t>
    </rPh>
    <rPh sb="7" eb="9">
      <t>シミズ</t>
    </rPh>
    <phoneticPr fontId="27"/>
  </si>
  <si>
    <t>傾全国際生・田村</t>
    <rPh sb="0" eb="1">
      <t>カタム</t>
    </rPh>
    <rPh sb="1" eb="2">
      <t>ゼン</t>
    </rPh>
    <rPh sb="2" eb="4">
      <t>コクサイ</t>
    </rPh>
    <rPh sb="4" eb="5">
      <t>セイ</t>
    </rPh>
    <rPh sb="6" eb="8">
      <t>タムラ</t>
    </rPh>
    <phoneticPr fontId="27"/>
  </si>
  <si>
    <t>傾全環物・田沼</t>
    <rPh sb="0" eb="1">
      <t>カタム</t>
    </rPh>
    <rPh sb="1" eb="2">
      <t>ゼン</t>
    </rPh>
    <rPh sb="2" eb="3">
      <t>ワ</t>
    </rPh>
    <rPh sb="3" eb="4">
      <t>ブツ</t>
    </rPh>
    <rPh sb="5" eb="7">
      <t>タヌマ</t>
    </rPh>
    <phoneticPr fontId="27"/>
  </si>
  <si>
    <t>物理学科</t>
    <rPh sb="0" eb="2">
      <t>ブツリ</t>
    </rPh>
    <rPh sb="2" eb="4">
      <t>ガッカ</t>
    </rPh>
    <phoneticPr fontId="27"/>
  </si>
  <si>
    <t>田沼肇</t>
    <rPh sb="0" eb="2">
      <t>タヌマ</t>
    </rPh>
    <rPh sb="2" eb="3">
      <t>ハジメ</t>
    </rPh>
    <phoneticPr fontId="27"/>
  </si>
  <si>
    <t>傾全環化・杉浦</t>
    <rPh sb="0" eb="1">
      <t>カタム</t>
    </rPh>
    <rPh sb="1" eb="2">
      <t>ゼン</t>
    </rPh>
    <rPh sb="2" eb="3">
      <t>ワ</t>
    </rPh>
    <rPh sb="3" eb="4">
      <t>カ</t>
    </rPh>
    <rPh sb="5" eb="7">
      <t>スギウラ</t>
    </rPh>
    <phoneticPr fontId="27"/>
  </si>
  <si>
    <t>化学科</t>
    <rPh sb="0" eb="2">
      <t>カガク</t>
    </rPh>
    <rPh sb="2" eb="3">
      <t>カ</t>
    </rPh>
    <phoneticPr fontId="27"/>
  </si>
  <si>
    <t>杉浦健一</t>
    <rPh sb="0" eb="2">
      <t>スギウラ</t>
    </rPh>
    <rPh sb="2" eb="4">
      <t>ケンイチ</t>
    </rPh>
    <phoneticPr fontId="27"/>
  </si>
  <si>
    <t>傾全環生・春田</t>
    <rPh sb="0" eb="1">
      <t>カタム</t>
    </rPh>
    <rPh sb="1" eb="2">
      <t>ゼン</t>
    </rPh>
    <rPh sb="2" eb="3">
      <t>ワ</t>
    </rPh>
    <rPh sb="3" eb="4">
      <t>セイ</t>
    </rPh>
    <rPh sb="5" eb="7">
      <t>ハルタ</t>
    </rPh>
    <phoneticPr fontId="27"/>
  </si>
  <si>
    <t>傾全環化・廣田</t>
    <rPh sb="0" eb="1">
      <t>カタム</t>
    </rPh>
    <rPh sb="1" eb="2">
      <t>ゼン</t>
    </rPh>
    <rPh sb="2" eb="3">
      <t>ワ</t>
    </rPh>
    <rPh sb="3" eb="4">
      <t>カ</t>
    </rPh>
    <rPh sb="5" eb="7">
      <t>ヒロタ</t>
    </rPh>
    <phoneticPr fontId="27"/>
  </si>
  <si>
    <t>傾全都連生・安藤</t>
    <rPh sb="0" eb="1">
      <t>カタム</t>
    </rPh>
    <rPh sb="1" eb="2">
      <t>ゼン</t>
    </rPh>
    <rPh sb="3" eb="5">
      <t>レンセイ</t>
    </rPh>
    <rPh sb="6" eb="8">
      <t>アンドウ</t>
    </rPh>
    <phoneticPr fontId="27"/>
  </si>
  <si>
    <t>安藤香奈絵</t>
    <rPh sb="0" eb="2">
      <t>アンドウ</t>
    </rPh>
    <phoneticPr fontId="27"/>
  </si>
  <si>
    <t>傾全都連機・藤江</t>
    <rPh sb="0" eb="1">
      <t>カタム</t>
    </rPh>
    <rPh sb="1" eb="2">
      <t>ゼン</t>
    </rPh>
    <rPh sb="4" eb="5">
      <t>キ</t>
    </rPh>
    <rPh sb="6" eb="8">
      <t>フジエ</t>
    </rPh>
    <phoneticPr fontId="27"/>
  </si>
  <si>
    <t>傾全都連電・鈴木</t>
    <rPh sb="0" eb="1">
      <t>カタム</t>
    </rPh>
    <rPh sb="1" eb="2">
      <t>ゼン</t>
    </rPh>
    <rPh sb="4" eb="5">
      <t>デン</t>
    </rPh>
    <rPh sb="6" eb="8">
      <t>スズキ</t>
    </rPh>
    <phoneticPr fontId="27"/>
  </si>
  <si>
    <t>鈴木敬久</t>
    <rPh sb="0" eb="2">
      <t>スズキ</t>
    </rPh>
    <rPh sb="2" eb="3">
      <t>ケイ</t>
    </rPh>
    <rPh sb="3" eb="4">
      <t>ヒサ</t>
    </rPh>
    <phoneticPr fontId="27"/>
  </si>
  <si>
    <t>傾全社連生・黒川</t>
    <rPh sb="0" eb="1">
      <t>カタム</t>
    </rPh>
    <rPh sb="1" eb="2">
      <t>ゼン</t>
    </rPh>
    <rPh sb="3" eb="4">
      <t>レン</t>
    </rPh>
    <rPh sb="4" eb="5">
      <t>セイ</t>
    </rPh>
    <rPh sb="6" eb="8">
      <t>クロカワ</t>
    </rPh>
    <phoneticPr fontId="27"/>
  </si>
  <si>
    <t>傾全上物・江副</t>
    <rPh sb="3" eb="4">
      <t>ブツ</t>
    </rPh>
    <rPh sb="5" eb="7">
      <t>エゾエ</t>
    </rPh>
    <phoneticPr fontId="27"/>
  </si>
  <si>
    <t>江副祐一郎</t>
    <rPh sb="0" eb="2">
      <t>エゾエ</t>
    </rPh>
    <rPh sb="2" eb="5">
      <t>ユウイチロウ</t>
    </rPh>
    <phoneticPr fontId="27"/>
  </si>
  <si>
    <t>DC004</t>
  </si>
  <si>
    <t>DC005</t>
  </si>
  <si>
    <t>大平裕己</t>
  </si>
  <si>
    <t>傾・工作施設</t>
    <rPh sb="0" eb="1">
      <t>ナダレ</t>
    </rPh>
    <rPh sb="2" eb="4">
      <t>コウサク</t>
    </rPh>
    <rPh sb="4" eb="6">
      <t>シセツ</t>
    </rPh>
    <phoneticPr fontId="27"/>
  </si>
  <si>
    <t>傾部裁ス物・後藤</t>
    <rPh sb="4" eb="5">
      <t>ブツ</t>
    </rPh>
    <rPh sb="6" eb="8">
      <t>ゴトウ</t>
    </rPh>
    <phoneticPr fontId="27"/>
  </si>
  <si>
    <t>後藤陽介</t>
    <rPh sb="0" eb="2">
      <t>ゴトウ</t>
    </rPh>
    <rPh sb="2" eb="4">
      <t>ヨウスケ</t>
    </rPh>
    <phoneticPr fontId="27"/>
  </si>
  <si>
    <t>傾部裁ス生・岡田</t>
    <rPh sb="4" eb="5">
      <t>セイ</t>
    </rPh>
    <rPh sb="6" eb="8">
      <t>オカダ</t>
    </rPh>
    <phoneticPr fontId="27"/>
  </si>
  <si>
    <t>傾部裁ス生・立木</t>
    <rPh sb="4" eb="5">
      <t>セイ</t>
    </rPh>
    <rPh sb="6" eb="8">
      <t>タチキ</t>
    </rPh>
    <phoneticPr fontId="27"/>
  </si>
  <si>
    <t>立木佑弥</t>
    <rPh sb="0" eb="2">
      <t>タチキ</t>
    </rPh>
    <rPh sb="2" eb="3">
      <t>ユウ</t>
    </rPh>
    <rPh sb="3" eb="4">
      <t>ヤ</t>
    </rPh>
    <phoneticPr fontId="27"/>
  </si>
  <si>
    <t>傾部裁ス物・中西</t>
    <rPh sb="4" eb="5">
      <t>ブツ</t>
    </rPh>
    <rPh sb="6" eb="8">
      <t>ナカニシ</t>
    </rPh>
    <phoneticPr fontId="27"/>
  </si>
  <si>
    <t>傾部裁・研究村上</t>
    <rPh sb="0" eb="1">
      <t>ケイ</t>
    </rPh>
    <rPh sb="1" eb="2">
      <t>ブ</t>
    </rPh>
    <rPh sb="2" eb="3">
      <t>サイ</t>
    </rPh>
    <rPh sb="4" eb="6">
      <t>ケンキュウ</t>
    </rPh>
    <rPh sb="6" eb="8">
      <t>ムラカミ</t>
    </rPh>
    <phoneticPr fontId="27"/>
  </si>
  <si>
    <t>傾部裁・ＦＤ村上</t>
    <rPh sb="0" eb="1">
      <t>ケイ</t>
    </rPh>
    <rPh sb="1" eb="2">
      <t>ブ</t>
    </rPh>
    <rPh sb="2" eb="3">
      <t>サイ</t>
    </rPh>
    <rPh sb="6" eb="8">
      <t>ムラカミ</t>
    </rPh>
    <phoneticPr fontId="27"/>
  </si>
  <si>
    <t>傾部競・理工</t>
    <rPh sb="0" eb="1">
      <t>カタム</t>
    </rPh>
    <rPh sb="1" eb="2">
      <t>ブ</t>
    </rPh>
    <rPh sb="2" eb="3">
      <t>セリ</t>
    </rPh>
    <rPh sb="4" eb="6">
      <t>リコウ</t>
    </rPh>
    <phoneticPr fontId="27"/>
  </si>
  <si>
    <t>傾部競・物・青木</t>
    <rPh sb="4" eb="5">
      <t>ブツ</t>
    </rPh>
    <rPh sb="6" eb="8">
      <t>アオキ</t>
    </rPh>
    <phoneticPr fontId="27"/>
  </si>
  <si>
    <t>傾部競・物・石崎</t>
    <rPh sb="4" eb="5">
      <t>ブツ</t>
    </rPh>
    <rPh sb="6" eb="8">
      <t>イシザキ</t>
    </rPh>
    <phoneticPr fontId="27"/>
  </si>
  <si>
    <t>石崎欣尚</t>
    <rPh sb="0" eb="2">
      <t>イシザキ</t>
    </rPh>
    <rPh sb="2" eb="3">
      <t>キン</t>
    </rPh>
    <rPh sb="3" eb="4">
      <t>ナオ</t>
    </rPh>
    <phoneticPr fontId="27"/>
  </si>
  <si>
    <t>傾部競・物・江副</t>
    <rPh sb="4" eb="5">
      <t>ブツ</t>
    </rPh>
    <rPh sb="6" eb="8">
      <t>エゾエ</t>
    </rPh>
    <phoneticPr fontId="27"/>
  </si>
  <si>
    <t>傾部競・物・後藤</t>
    <rPh sb="4" eb="5">
      <t>ブツ</t>
    </rPh>
    <rPh sb="6" eb="8">
      <t>ゴトウ</t>
    </rPh>
    <phoneticPr fontId="27"/>
  </si>
  <si>
    <t>傾部競・生・加藤</t>
    <rPh sb="4" eb="5">
      <t>セイ</t>
    </rPh>
    <rPh sb="6" eb="8">
      <t>カトウ</t>
    </rPh>
    <phoneticPr fontId="27"/>
  </si>
  <si>
    <t>加藤潤一</t>
    <rPh sb="0" eb="2">
      <t>カトウ</t>
    </rPh>
    <rPh sb="2" eb="4">
      <t>ジュンイチ</t>
    </rPh>
    <phoneticPr fontId="27"/>
  </si>
  <si>
    <t>傾部競・生・江口</t>
    <rPh sb="6" eb="8">
      <t>エグチ</t>
    </rPh>
    <phoneticPr fontId="27"/>
  </si>
  <si>
    <t>江口克之</t>
    <rPh sb="0" eb="2">
      <t>エグチ</t>
    </rPh>
    <rPh sb="2" eb="4">
      <t>カツユキ</t>
    </rPh>
    <phoneticPr fontId="27"/>
  </si>
  <si>
    <t>傾部競・生・得平</t>
    <rPh sb="6" eb="7">
      <t>エ</t>
    </rPh>
    <rPh sb="7" eb="8">
      <t>ヒラ</t>
    </rPh>
    <phoneticPr fontId="27"/>
  </si>
  <si>
    <t>傾部競・物・山田</t>
    <rPh sb="4" eb="5">
      <t>ブツ</t>
    </rPh>
    <rPh sb="6" eb="8">
      <t>ヤマダ</t>
    </rPh>
    <phoneticPr fontId="27"/>
  </si>
  <si>
    <t>傾部競・化・廣田</t>
    <rPh sb="0" eb="1">
      <t>カタム</t>
    </rPh>
    <rPh sb="1" eb="2">
      <t>ブ</t>
    </rPh>
    <rPh sb="2" eb="3">
      <t>セリ</t>
    </rPh>
    <rPh sb="4" eb="5">
      <t>カ</t>
    </rPh>
    <rPh sb="6" eb="8">
      <t>ヒロタ</t>
    </rPh>
    <phoneticPr fontId="27"/>
  </si>
  <si>
    <t>傾部競・生・安藤</t>
    <rPh sb="4" eb="5">
      <t>セイ</t>
    </rPh>
    <rPh sb="6" eb="8">
      <t>アンドウ</t>
    </rPh>
    <phoneticPr fontId="27"/>
  </si>
  <si>
    <t>傾部競・生・野澤</t>
    <rPh sb="4" eb="5">
      <t>セイ</t>
    </rPh>
    <rPh sb="6" eb="8">
      <t>ノザワ</t>
    </rPh>
    <phoneticPr fontId="27"/>
  </si>
  <si>
    <t>傾部若・物・栗田</t>
    <rPh sb="4" eb="5">
      <t>ブツ</t>
    </rPh>
    <rPh sb="6" eb="8">
      <t>クリタ</t>
    </rPh>
    <phoneticPr fontId="27"/>
  </si>
  <si>
    <t>傾部若・物・水口</t>
    <rPh sb="4" eb="5">
      <t>ブツ</t>
    </rPh>
    <rPh sb="6" eb="8">
      <t>ミズグチ</t>
    </rPh>
    <phoneticPr fontId="27"/>
  </si>
  <si>
    <t>傾部若・物・蓬田</t>
    <rPh sb="6" eb="7">
      <t>ヨモギ</t>
    </rPh>
    <rPh sb="7" eb="8">
      <t>タ</t>
    </rPh>
    <phoneticPr fontId="27"/>
  </si>
  <si>
    <t>蓬田陽平</t>
    <rPh sb="0" eb="2">
      <t>ヨモギダ</t>
    </rPh>
    <phoneticPr fontId="27"/>
  </si>
  <si>
    <t>傾部若・化・山添</t>
    <rPh sb="4" eb="5">
      <t>カ</t>
    </rPh>
    <rPh sb="6" eb="8">
      <t>ヤマゾエ</t>
    </rPh>
    <phoneticPr fontId="27"/>
  </si>
  <si>
    <t>傾部若・化・白井</t>
    <rPh sb="4" eb="5">
      <t>カ</t>
    </rPh>
    <rPh sb="6" eb="8">
      <t>シライ</t>
    </rPh>
    <phoneticPr fontId="27"/>
  </si>
  <si>
    <t>傾部若・生・武尾</t>
    <rPh sb="4" eb="5">
      <t>セイ</t>
    </rPh>
    <rPh sb="6" eb="8">
      <t>タケオ</t>
    </rPh>
    <phoneticPr fontId="27"/>
  </si>
  <si>
    <t>武尾里美</t>
    <rPh sb="0" eb="2">
      <t>タケオ</t>
    </rPh>
    <rPh sb="2" eb="4">
      <t>サトミ</t>
    </rPh>
    <phoneticPr fontId="27"/>
  </si>
  <si>
    <t>傾部裁大教・永井</t>
    <rPh sb="0" eb="1">
      <t>カタム</t>
    </rPh>
    <rPh sb="1" eb="2">
      <t>ブ</t>
    </rPh>
    <rPh sb="2" eb="3">
      <t>サイ</t>
    </rPh>
    <rPh sb="3" eb="5">
      <t>ダイキョウ</t>
    </rPh>
    <rPh sb="6" eb="8">
      <t>ナガイ</t>
    </rPh>
    <phoneticPr fontId="27"/>
  </si>
  <si>
    <t>大学教育センター・情報</t>
  </si>
  <si>
    <t>永井正洋</t>
  </si>
  <si>
    <t>伏木田稚子</t>
    <rPh sb="3" eb="4">
      <t>チ</t>
    </rPh>
    <rPh sb="4" eb="5">
      <t>コ</t>
    </rPh>
    <phoneticPr fontId="27"/>
  </si>
  <si>
    <t>傾部競大教・樋１</t>
    <rPh sb="0" eb="1">
      <t>カタム</t>
    </rPh>
    <rPh sb="1" eb="2">
      <t>ブ</t>
    </rPh>
    <rPh sb="2" eb="3">
      <t>セリ</t>
    </rPh>
    <rPh sb="3" eb="5">
      <t>ダイキョウ</t>
    </rPh>
    <rPh sb="6" eb="7">
      <t>トイ</t>
    </rPh>
    <phoneticPr fontId="27"/>
  </si>
  <si>
    <t>傾部競大教・北</t>
    <rPh sb="0" eb="1">
      <t>カタム</t>
    </rPh>
    <rPh sb="1" eb="2">
      <t>ブ</t>
    </rPh>
    <rPh sb="2" eb="3">
      <t>セリ</t>
    </rPh>
    <rPh sb="3" eb="5">
      <t>ダイキョウ</t>
    </rPh>
    <rPh sb="6" eb="7">
      <t>キタ</t>
    </rPh>
    <phoneticPr fontId="27"/>
  </si>
  <si>
    <t>傾部競大教・樋２</t>
    <rPh sb="0" eb="1">
      <t>カタム</t>
    </rPh>
    <rPh sb="1" eb="2">
      <t>ブ</t>
    </rPh>
    <rPh sb="2" eb="3">
      <t>セリ</t>
    </rPh>
    <rPh sb="3" eb="5">
      <t>ダイキョウ</t>
    </rPh>
    <phoneticPr fontId="27"/>
  </si>
  <si>
    <t>傾部競大教・古市</t>
    <rPh sb="0" eb="1">
      <t>カタム</t>
    </rPh>
    <rPh sb="1" eb="2">
      <t>ブ</t>
    </rPh>
    <rPh sb="2" eb="3">
      <t>セリ</t>
    </rPh>
    <rPh sb="3" eb="5">
      <t>ダイキョウ</t>
    </rPh>
    <rPh sb="6" eb="7">
      <t>フル</t>
    </rPh>
    <rPh sb="7" eb="8">
      <t>イチ</t>
    </rPh>
    <phoneticPr fontId="27"/>
  </si>
  <si>
    <t>予備</t>
    <rPh sb="0" eb="2">
      <t>ヨビ</t>
    </rPh>
    <phoneticPr fontId="27"/>
  </si>
  <si>
    <t>傾部競大教・西島</t>
    <rPh sb="0" eb="1">
      <t>カタム</t>
    </rPh>
    <rPh sb="1" eb="2">
      <t>ブ</t>
    </rPh>
    <rPh sb="2" eb="3">
      <t>セリ</t>
    </rPh>
    <rPh sb="3" eb="5">
      <t>ダイキョウ</t>
    </rPh>
    <rPh sb="6" eb="8">
      <t>ニシジマ</t>
    </rPh>
    <phoneticPr fontId="27"/>
  </si>
  <si>
    <t>傾部競大教・福原</t>
    <rPh sb="0" eb="1">
      <t>カタム</t>
    </rPh>
    <rPh sb="1" eb="2">
      <t>ブ</t>
    </rPh>
    <rPh sb="2" eb="3">
      <t>セリ</t>
    </rPh>
    <rPh sb="3" eb="5">
      <t>ダイキョウ</t>
    </rPh>
    <rPh sb="6" eb="8">
      <t>フクハラ</t>
    </rPh>
    <phoneticPr fontId="27"/>
  </si>
  <si>
    <t>傾部競大教・井村</t>
    <rPh sb="0" eb="1">
      <t>カタム</t>
    </rPh>
    <rPh sb="1" eb="2">
      <t>ブ</t>
    </rPh>
    <rPh sb="2" eb="3">
      <t>セリ</t>
    </rPh>
    <rPh sb="3" eb="5">
      <t>ダイキョウ</t>
    </rPh>
    <rPh sb="6" eb="8">
      <t>イムラ</t>
    </rPh>
    <phoneticPr fontId="27"/>
  </si>
  <si>
    <t>傾部競ス大教・井村</t>
    <rPh sb="0" eb="1">
      <t>ナダレ</t>
    </rPh>
    <rPh sb="1" eb="2">
      <t>ブ</t>
    </rPh>
    <rPh sb="2" eb="3">
      <t>セル</t>
    </rPh>
    <rPh sb="4" eb="6">
      <t>ダイキョウ</t>
    </rPh>
    <rPh sb="7" eb="9">
      <t>イムラ</t>
    </rPh>
    <phoneticPr fontId="27"/>
  </si>
  <si>
    <t>研究部局共通学情</t>
    <rPh sb="0" eb="2">
      <t>ケンキュウ</t>
    </rPh>
    <rPh sb="4" eb="6">
      <t>キョウツウ</t>
    </rPh>
    <rPh sb="6" eb="7">
      <t>ガク</t>
    </rPh>
    <rPh sb="7" eb="8">
      <t>ジョウ</t>
    </rPh>
    <phoneticPr fontId="27"/>
  </si>
  <si>
    <t>傾部裁学術・岩崎・史</t>
    <rPh sb="0" eb="1">
      <t>カタム</t>
    </rPh>
    <rPh sb="1" eb="2">
      <t>ブ</t>
    </rPh>
    <rPh sb="2" eb="3">
      <t>サバ</t>
    </rPh>
    <rPh sb="3" eb="5">
      <t>ガクジュツ</t>
    </rPh>
    <rPh sb="6" eb="8">
      <t>イワサキ</t>
    </rPh>
    <rPh sb="9" eb="10">
      <t>シ</t>
    </rPh>
    <phoneticPr fontId="27"/>
  </si>
  <si>
    <t>傾部裁学術・藤吉・畠山</t>
    <rPh sb="0" eb="1">
      <t>カタム</t>
    </rPh>
    <rPh sb="1" eb="2">
      <t>ブ</t>
    </rPh>
    <rPh sb="2" eb="3">
      <t>サバ</t>
    </rPh>
    <rPh sb="3" eb="5">
      <t>ガクジュツ</t>
    </rPh>
    <rPh sb="6" eb="8">
      <t>フジヨシ</t>
    </rPh>
    <rPh sb="9" eb="11">
      <t>ハタケヤマ</t>
    </rPh>
    <phoneticPr fontId="27"/>
  </si>
  <si>
    <t>学術情報基盤センター</t>
    <rPh sb="0" eb="2">
      <t>ガクジュツ</t>
    </rPh>
    <rPh sb="2" eb="4">
      <t>ジョウホウ</t>
    </rPh>
    <rPh sb="4" eb="6">
      <t>キバン</t>
    </rPh>
    <phoneticPr fontId="27"/>
  </si>
  <si>
    <t>藤吉正明</t>
  </si>
  <si>
    <t>傾部裁学術・渡邉</t>
    <rPh sb="0" eb="1">
      <t>カタム</t>
    </rPh>
    <rPh sb="1" eb="2">
      <t>ブ</t>
    </rPh>
    <rPh sb="2" eb="3">
      <t>サバ</t>
    </rPh>
    <rPh sb="3" eb="5">
      <t>ガクジュツ</t>
    </rPh>
    <rPh sb="6" eb="8">
      <t>ワタナベ</t>
    </rPh>
    <phoneticPr fontId="27"/>
  </si>
  <si>
    <t>渡邉美紀</t>
  </si>
  <si>
    <t>傾部裁大教・井村</t>
    <rPh sb="6" eb="8">
      <t>イムラ</t>
    </rPh>
    <phoneticPr fontId="27"/>
  </si>
  <si>
    <t>研究費</t>
    <rPh sb="0" eb="3">
      <t>ケンキュウヒ</t>
    </rPh>
    <phoneticPr fontId="27"/>
  </si>
  <si>
    <t>DF002</t>
  </si>
  <si>
    <t>DF003</t>
  </si>
  <si>
    <t>DF004</t>
  </si>
  <si>
    <t>DF005</t>
  </si>
  <si>
    <t>岡本龍史</t>
    <rPh sb="0" eb="2">
      <t>オカモト</t>
    </rPh>
    <phoneticPr fontId="27"/>
  </si>
  <si>
    <t>シンポジウム開催支援（超伝導センター）</t>
    <rPh sb="11" eb="14">
      <t>チョウデンドウ</t>
    </rPh>
    <phoneticPr fontId="27"/>
  </si>
  <si>
    <t>企画政策費</t>
    <rPh sb="0" eb="2">
      <t>キカク</t>
    </rPh>
    <rPh sb="2" eb="5">
      <t>セイサクヒ</t>
    </rPh>
    <phoneticPr fontId="27"/>
  </si>
  <si>
    <t>D0001</t>
  </si>
  <si>
    <t>波田雅彦</t>
    <rPh sb="2" eb="4">
      <t>マサヒコ</t>
    </rPh>
    <phoneticPr fontId="27"/>
  </si>
  <si>
    <t>高度研究・久冨木</t>
    <rPh sb="5" eb="6">
      <t>ク</t>
    </rPh>
    <rPh sb="6" eb="7">
      <t>フ</t>
    </rPh>
    <rPh sb="7" eb="8">
      <t>キ</t>
    </rPh>
    <phoneticPr fontId="27"/>
  </si>
  <si>
    <t>高度研究・水口</t>
    <rPh sb="5" eb="7">
      <t>ミズグチ</t>
    </rPh>
    <phoneticPr fontId="27"/>
  </si>
  <si>
    <t>教育機器更新費</t>
    <rPh sb="0" eb="2">
      <t>キョウイク</t>
    </rPh>
    <rPh sb="2" eb="4">
      <t>キキ</t>
    </rPh>
    <rPh sb="4" eb="7">
      <t>コウシンヒ</t>
    </rPh>
    <phoneticPr fontId="27"/>
  </si>
  <si>
    <t>その他老朽化備品</t>
    <rPh sb="2" eb="3">
      <t>ホカ</t>
    </rPh>
    <rPh sb="3" eb="6">
      <t>ロウキュウカ</t>
    </rPh>
    <rPh sb="6" eb="8">
      <t>ビヒン</t>
    </rPh>
    <phoneticPr fontId="27"/>
  </si>
  <si>
    <t>外部資金財源</t>
    <rPh sb="0" eb="2">
      <t>ガイブ</t>
    </rPh>
    <rPh sb="2" eb="4">
      <t>シキン</t>
    </rPh>
    <rPh sb="4" eb="6">
      <t>ザイゲン</t>
    </rPh>
    <phoneticPr fontId="27"/>
  </si>
  <si>
    <t>相垣敏郎</t>
    <rPh sb="0" eb="2">
      <t>アイガキ</t>
    </rPh>
    <rPh sb="2" eb="4">
      <t>トシロウ</t>
    </rPh>
    <phoneticPr fontId="27"/>
  </si>
  <si>
    <t>繰越外部資金財源</t>
    <rPh sb="0" eb="2">
      <t>クリコシ</t>
    </rPh>
    <rPh sb="2" eb="4">
      <t>ガイブ</t>
    </rPh>
    <rPh sb="4" eb="6">
      <t>シキン</t>
    </rPh>
    <rPh sb="6" eb="8">
      <t>ザイゲン</t>
    </rPh>
    <phoneticPr fontId="27"/>
  </si>
  <si>
    <t>繰越共同研究費</t>
    <rPh sb="0" eb="2">
      <t>クリコシ</t>
    </rPh>
    <rPh sb="2" eb="4">
      <t>キョウドウ</t>
    </rPh>
    <rPh sb="4" eb="7">
      <t>ケンキュウヒ</t>
    </rPh>
    <phoneticPr fontId="27"/>
  </si>
  <si>
    <t>相垣敏郎</t>
    <rPh sb="0" eb="2">
      <t>アイガキ</t>
    </rPh>
    <phoneticPr fontId="27"/>
  </si>
  <si>
    <t>100</t>
  </si>
  <si>
    <t>DI201</t>
  </si>
  <si>
    <t>提案公募型研究費</t>
    <rPh sb="0" eb="2">
      <t>テイアン</t>
    </rPh>
    <rPh sb="2" eb="4">
      <t>コウボ</t>
    </rPh>
    <rPh sb="4" eb="5">
      <t>カタ</t>
    </rPh>
    <rPh sb="5" eb="8">
      <t>ケンキュウヒ</t>
    </rPh>
    <phoneticPr fontId="27"/>
  </si>
  <si>
    <t>19提物水口CREST</t>
  </si>
  <si>
    <t>2019.4.1-2020.3.31</t>
  </si>
  <si>
    <t>DI202</t>
  </si>
  <si>
    <t>19提物柳CREST</t>
  </si>
  <si>
    <t>DI203</t>
  </si>
  <si>
    <t>19提物宮田CREST</t>
  </si>
  <si>
    <t>宮田耕充</t>
    <rPh sb="2" eb="3">
      <t>コウ</t>
    </rPh>
    <rPh sb="3" eb="4">
      <t>ミツル</t>
    </rPh>
    <phoneticPr fontId="27"/>
  </si>
  <si>
    <t>DI301</t>
  </si>
  <si>
    <t>19提化山添CREST</t>
  </si>
  <si>
    <t>礒辺俊明</t>
    <rPh sb="0" eb="2">
      <t>イソベ</t>
    </rPh>
    <rPh sb="2" eb="4">
      <t>トシアキ</t>
    </rPh>
    <phoneticPr fontId="27"/>
  </si>
  <si>
    <t>伊藤隆</t>
    <rPh sb="0" eb="2">
      <t>イトウ</t>
    </rPh>
    <phoneticPr fontId="27"/>
  </si>
  <si>
    <t>DI304</t>
  </si>
  <si>
    <t>19提化竹川ERCA</t>
  </si>
  <si>
    <t>DI403</t>
  </si>
  <si>
    <t>19提生立木未来</t>
  </si>
  <si>
    <t>DI501</t>
  </si>
  <si>
    <t>DI610</t>
  </si>
  <si>
    <t>19提機筧ALCA</t>
  </si>
  <si>
    <t>繰越提案公募型研究費</t>
    <rPh sb="0" eb="2">
      <t>クリコシ</t>
    </rPh>
    <rPh sb="2" eb="4">
      <t>テイアン</t>
    </rPh>
    <rPh sb="4" eb="7">
      <t>コウボガタ</t>
    </rPh>
    <rPh sb="7" eb="10">
      <t>ケンキュウヒ</t>
    </rPh>
    <phoneticPr fontId="27"/>
  </si>
  <si>
    <t>29提物水口CREST</t>
  </si>
  <si>
    <t>29提物柳CREST</t>
  </si>
  <si>
    <t>29提化竹川ERCA</t>
  </si>
  <si>
    <t>29提化礒辺CREST</t>
  </si>
  <si>
    <t>29提生安藤ISMMS3</t>
  </si>
  <si>
    <t>受託事業費等</t>
    <rPh sb="0" eb="2">
      <t>ジュタク</t>
    </rPh>
    <rPh sb="2" eb="6">
      <t>ジギョウヒトウ</t>
    </rPh>
    <phoneticPr fontId="27"/>
  </si>
  <si>
    <t>特定研究寄附金</t>
    <rPh sb="0" eb="2">
      <t>トクテイ</t>
    </rPh>
    <rPh sb="2" eb="4">
      <t>ケンキュウ</t>
    </rPh>
    <rPh sb="4" eb="7">
      <t>キフキン</t>
    </rPh>
    <phoneticPr fontId="27"/>
  </si>
  <si>
    <t>DQ301</t>
  </si>
  <si>
    <t>19助化野村小笠原</t>
  </si>
  <si>
    <t>DQ302</t>
  </si>
  <si>
    <t>DQ303</t>
  </si>
  <si>
    <t>19助化山添矢崎科学</t>
  </si>
  <si>
    <t>春田伸</t>
    <rPh sb="0" eb="2">
      <t>ハルタ</t>
    </rPh>
    <rPh sb="2" eb="3">
      <t>シン</t>
    </rPh>
    <phoneticPr fontId="27"/>
  </si>
  <si>
    <t>化学科</t>
  </si>
  <si>
    <t>30.4.1～31.3.31</t>
  </si>
  <si>
    <t>繰越特定研究寄附金</t>
    <rPh sb="0" eb="2">
      <t>クリコシ</t>
    </rPh>
    <rPh sb="2" eb="4">
      <t>トクテイ</t>
    </rPh>
    <rPh sb="4" eb="6">
      <t>ケンキュウ</t>
    </rPh>
    <rPh sb="6" eb="9">
      <t>キフキン</t>
    </rPh>
    <phoneticPr fontId="27"/>
  </si>
  <si>
    <t>特数福永</t>
    <rPh sb="0" eb="1">
      <t>トク</t>
    </rPh>
    <rPh sb="1" eb="2">
      <t>スウ</t>
    </rPh>
    <rPh sb="2" eb="4">
      <t>フクナガ</t>
    </rPh>
    <phoneticPr fontId="27"/>
  </si>
  <si>
    <t>特数石谷</t>
    <rPh sb="0" eb="1">
      <t>トク</t>
    </rPh>
    <rPh sb="1" eb="2">
      <t>スウ</t>
    </rPh>
    <rPh sb="2" eb="4">
      <t>イシタニ</t>
    </rPh>
    <phoneticPr fontId="27"/>
  </si>
  <si>
    <t>特物森</t>
    <rPh sb="0" eb="1">
      <t>トク</t>
    </rPh>
    <rPh sb="1" eb="2">
      <t>ブツ</t>
    </rPh>
    <rPh sb="2" eb="3">
      <t>モリ</t>
    </rPh>
    <phoneticPr fontId="27"/>
  </si>
  <si>
    <t>特物青木</t>
    <rPh sb="0" eb="1">
      <t>トク</t>
    </rPh>
    <rPh sb="1" eb="2">
      <t>ブツ</t>
    </rPh>
    <rPh sb="2" eb="4">
      <t>アオキ</t>
    </rPh>
    <phoneticPr fontId="27"/>
  </si>
  <si>
    <t>特物柳</t>
    <rPh sb="0" eb="1">
      <t>トク</t>
    </rPh>
    <rPh sb="1" eb="2">
      <t>ブツ</t>
    </rPh>
    <rPh sb="2" eb="3">
      <t>ヤナギ</t>
    </rPh>
    <phoneticPr fontId="27"/>
  </si>
  <si>
    <t>特化廣田山田科学</t>
  </si>
  <si>
    <t>特化野村1</t>
  </si>
  <si>
    <t>特化廣田</t>
  </si>
  <si>
    <t>特化稲垣1</t>
  </si>
  <si>
    <t>特化稲垣2</t>
  </si>
  <si>
    <t>特化野村2</t>
  </si>
  <si>
    <t>特化波田</t>
  </si>
  <si>
    <t>特化久富木</t>
  </si>
  <si>
    <t>特化西長</t>
  </si>
  <si>
    <t>特化佐藤</t>
  </si>
  <si>
    <t>特化杉浦</t>
  </si>
  <si>
    <t>特化阿部上原</t>
  </si>
  <si>
    <t>特生得平発酵研究所</t>
  </si>
  <si>
    <t>特生安藤1</t>
  </si>
  <si>
    <t>特生江口旭硝子財団</t>
  </si>
  <si>
    <t>特生山﨑日本生</t>
  </si>
  <si>
    <t>特生安藤2</t>
  </si>
  <si>
    <t>特生安藤武田</t>
  </si>
  <si>
    <t>特生坂井</t>
  </si>
  <si>
    <t>特生川原上原記念</t>
  </si>
  <si>
    <t>特生春田</t>
  </si>
  <si>
    <t>特生川原</t>
  </si>
  <si>
    <t>特生田村</t>
  </si>
  <si>
    <t>特大藤井上原</t>
  </si>
  <si>
    <t>特大藤井</t>
  </si>
  <si>
    <t>41180：未払金（人件費）</t>
  </si>
  <si>
    <t>科研費間接経費財源</t>
    <rPh sb="0" eb="2">
      <t>カケン</t>
    </rPh>
    <rPh sb="2" eb="3">
      <t>ヒ</t>
    </rPh>
    <rPh sb="3" eb="5">
      <t>カンセツ</t>
    </rPh>
    <rPh sb="5" eb="7">
      <t>ケイヒ</t>
    </rPh>
    <rPh sb="7" eb="9">
      <t>ザイゲン</t>
    </rPh>
    <phoneticPr fontId="27"/>
  </si>
  <si>
    <t>999</t>
  </si>
  <si>
    <t>数理科学科</t>
  </si>
  <si>
    <t>服部久美子</t>
    <rPh sb="0" eb="2">
      <t>ハットリ</t>
    </rPh>
    <rPh sb="2" eb="5">
      <t>クミコ</t>
    </rPh>
    <phoneticPr fontId="27"/>
  </si>
  <si>
    <t>安田修</t>
    <rPh sb="0" eb="2">
      <t>ヤスダ</t>
    </rPh>
    <phoneticPr fontId="27"/>
  </si>
  <si>
    <t>生命科学科</t>
  </si>
  <si>
    <t>受託研究費等間接経費</t>
  </si>
  <si>
    <t>間接提案・数理</t>
  </si>
  <si>
    <t>間接提案・物理学</t>
  </si>
  <si>
    <t>提案間接・化学</t>
  </si>
  <si>
    <t>間接提案・生命</t>
  </si>
  <si>
    <t>間接提案・電気</t>
  </si>
  <si>
    <t>間接提案・機械</t>
  </si>
  <si>
    <t>理学部の補助金間接経費財源費（部局分）</t>
    <rPh sb="4" eb="7">
      <t>ホジョキン</t>
    </rPh>
    <rPh sb="7" eb="9">
      <t>カンセツ</t>
    </rPh>
    <rPh sb="9" eb="11">
      <t>ケイヒ</t>
    </rPh>
    <rPh sb="11" eb="13">
      <t>ザイゲン</t>
    </rPh>
    <rPh sb="13" eb="14">
      <t>ヒ</t>
    </rPh>
    <rPh sb="15" eb="17">
      <t>ブキョク</t>
    </rPh>
    <rPh sb="17" eb="18">
      <t>ブン</t>
    </rPh>
    <phoneticPr fontId="27"/>
  </si>
  <si>
    <t>繰越一般財源</t>
    <rPh sb="0" eb="2">
      <t>クリコシ</t>
    </rPh>
    <rPh sb="2" eb="4">
      <t>イッパン</t>
    </rPh>
    <rPh sb="4" eb="5">
      <t>ザイ</t>
    </rPh>
    <rPh sb="5" eb="6">
      <t>ゲン</t>
    </rPh>
    <phoneticPr fontId="27"/>
  </si>
  <si>
    <t>学・渡邉美紀</t>
    <rPh sb="0" eb="1">
      <t>ガク</t>
    </rPh>
    <rPh sb="2" eb="4">
      <t>ワタナベ</t>
    </rPh>
    <rPh sb="4" eb="6">
      <t>ミキ</t>
    </rPh>
    <phoneticPr fontId="27"/>
  </si>
  <si>
    <t>授業英語化（生命科学科）</t>
    <rPh sb="0" eb="2">
      <t>ジュギョウ</t>
    </rPh>
    <rPh sb="2" eb="5">
      <t>エイゴカ</t>
    </rPh>
    <phoneticPr fontId="27"/>
  </si>
  <si>
    <t>ブランド力構築の推進</t>
    <rPh sb="4" eb="5">
      <t>リョク</t>
    </rPh>
    <rPh sb="5" eb="7">
      <t>コウチク</t>
    </rPh>
    <rPh sb="8" eb="10">
      <t>スイシン</t>
    </rPh>
    <phoneticPr fontId="27"/>
  </si>
  <si>
    <t>挑戦的研究（開拓）</t>
  </si>
  <si>
    <t>特別研究員奨励費</t>
  </si>
  <si>
    <t>K151</t>
  </si>
  <si>
    <t>国際共同研究加速基金</t>
  </si>
  <si>
    <t>K500</t>
  </si>
  <si>
    <t>ダミー予算（理系・分担金配当・挑戦的萌芽研究）</t>
  </si>
  <si>
    <t>K90111</t>
  </si>
  <si>
    <t>KD90121</t>
  </si>
  <si>
    <t>若手研究（Ａ）</t>
  </si>
  <si>
    <t>ダミー予算（理系・分担金配当・若手研究（Ａ））</t>
  </si>
  <si>
    <t>K90121</t>
  </si>
  <si>
    <t>KD90131</t>
  </si>
  <si>
    <t>ダミー予算（理系・分担金配当・若手研究（Ｂ））</t>
  </si>
  <si>
    <t>K90131</t>
  </si>
  <si>
    <t>KD90141</t>
  </si>
  <si>
    <t>研究活動スタート支援</t>
  </si>
  <si>
    <t>ダミー予算（理系・分担金配当・研究活動スタート支援）</t>
  </si>
  <si>
    <t>K141</t>
  </si>
  <si>
    <t>K90141</t>
  </si>
  <si>
    <t>KD90151</t>
  </si>
  <si>
    <t>ダミー予算（理系・分担金配当・特別研究員奨励費）</t>
  </si>
  <si>
    <t>K90151</t>
  </si>
  <si>
    <t>KD9023</t>
  </si>
  <si>
    <t>ダミー予算（理系・分担金配当・新学術領域研究）</t>
  </si>
  <si>
    <t>K9023</t>
  </si>
  <si>
    <t>KD9031</t>
  </si>
  <si>
    <t>基盤研究（Ｓ）</t>
  </si>
  <si>
    <t>ダミー予算（理系・分担金配当・基盤研究（Ｓ））</t>
  </si>
  <si>
    <t>K9031</t>
  </si>
  <si>
    <t>KD9041</t>
  </si>
  <si>
    <t>ダミー予算（理系・分担金配当・基盤研究（Ａ））</t>
  </si>
  <si>
    <t>K9041</t>
  </si>
  <si>
    <t>KD9051</t>
  </si>
  <si>
    <t>ダミー予算（理系・分担金配当・基盤研究（Ｂ））</t>
  </si>
  <si>
    <t>K9051</t>
  </si>
  <si>
    <t>KD9061</t>
  </si>
  <si>
    <t>ダミー予算（理系・分担金配当・基盤研究（Ｃ））</t>
  </si>
  <si>
    <t>K9061</t>
  </si>
  <si>
    <t>K112</t>
  </si>
  <si>
    <t>112</t>
  </si>
  <si>
    <t>64423：給与（非常勤職員）（受託研究）</t>
    <rPh sb="6" eb="8">
      <t>キュウヨ</t>
    </rPh>
    <rPh sb="9" eb="12">
      <t>ヒジョウキン</t>
    </rPh>
    <rPh sb="12" eb="14">
      <t>ショクイン</t>
    </rPh>
    <rPh sb="16" eb="18">
      <t>ジュタク</t>
    </rPh>
    <rPh sb="18" eb="20">
      <t>ケンキュウ</t>
    </rPh>
    <phoneticPr fontId="114"/>
  </si>
  <si>
    <t>64424：給与（通勤手当）（非常勤職員）（受託研究）</t>
    <rPh sb="6" eb="8">
      <t>キュウヨ</t>
    </rPh>
    <rPh sb="9" eb="11">
      <t>ツウキン</t>
    </rPh>
    <rPh sb="11" eb="13">
      <t>テアテ</t>
    </rPh>
    <rPh sb="15" eb="18">
      <t>ヒジョウキン</t>
    </rPh>
    <rPh sb="18" eb="20">
      <t>ショクイン</t>
    </rPh>
    <rPh sb="22" eb="24">
      <t>ジュタク</t>
    </rPh>
    <rPh sb="24" eb="26">
      <t>ケンキュウ</t>
    </rPh>
    <phoneticPr fontId="114"/>
  </si>
  <si>
    <t>64423：給与（非常勤職員）（受託研究）</t>
    <rPh sb="6" eb="8">
      <t>キュウヨ</t>
    </rPh>
    <rPh sb="9" eb="12">
      <t>ヒジョウキン</t>
    </rPh>
    <rPh sb="12" eb="14">
      <t>ショクイン</t>
    </rPh>
    <rPh sb="16" eb="18">
      <t>ジュタク</t>
    </rPh>
    <rPh sb="18" eb="20">
      <t>ケンキュウ</t>
    </rPh>
    <phoneticPr fontId="60"/>
  </si>
  <si>
    <t>64623：給与（非常勤職員）（受託事業）</t>
    <rPh sb="6" eb="8">
      <t>キュウヨ</t>
    </rPh>
    <rPh sb="9" eb="12">
      <t>ヒジョウキン</t>
    </rPh>
    <rPh sb="12" eb="14">
      <t>ショクイン</t>
    </rPh>
    <rPh sb="16" eb="18">
      <t>ジュタク</t>
    </rPh>
    <rPh sb="18" eb="20">
      <t>ジギョウ</t>
    </rPh>
    <phoneticPr fontId="114"/>
  </si>
  <si>
    <t>64624：給与（通勤手当）（非常勤職員）（受託事業）</t>
    <rPh sb="6" eb="8">
      <t>キュウヨ</t>
    </rPh>
    <rPh sb="9" eb="11">
      <t>ツウキン</t>
    </rPh>
    <rPh sb="11" eb="13">
      <t>テアテ</t>
    </rPh>
    <rPh sb="15" eb="18">
      <t>ヒジョウキン</t>
    </rPh>
    <rPh sb="18" eb="20">
      <t>ショクイン</t>
    </rPh>
    <rPh sb="22" eb="24">
      <t>ジュタク</t>
    </rPh>
    <rPh sb="24" eb="26">
      <t>ジギョウ</t>
    </rPh>
    <phoneticPr fontId="114"/>
  </si>
  <si>
    <t>64424：給与（通勤手当）（非常勤職員）（受託研究）</t>
    <rPh sb="6" eb="8">
      <t>キュウヨ</t>
    </rPh>
    <rPh sb="9" eb="11">
      <t>ツウキン</t>
    </rPh>
    <rPh sb="11" eb="13">
      <t>テアテ</t>
    </rPh>
    <rPh sb="15" eb="18">
      <t>ヒジョウキン</t>
    </rPh>
    <rPh sb="18" eb="20">
      <t>ショクイン</t>
    </rPh>
    <rPh sb="22" eb="24">
      <t>ジュタク</t>
    </rPh>
    <rPh sb="24" eb="26">
      <t>ケンキュウ</t>
    </rPh>
    <phoneticPr fontId="60"/>
  </si>
  <si>
    <t>教授</t>
  </si>
  <si>
    <t>情報収集</t>
  </si>
  <si>
    <t xml:space="preserve">   </t>
    <phoneticPr fontId="20"/>
  </si>
  <si>
    <t>　</t>
    <phoneticPr fontId="20"/>
  </si>
  <si>
    <t>　</t>
    <phoneticPr fontId="20"/>
  </si>
  <si>
    <t>　</t>
    <phoneticPr fontId="20"/>
  </si>
  <si>
    <r>
      <t xml:space="preserve">31年度
</t>
    </r>
    <r>
      <rPr>
        <sz val="9"/>
        <rFont val="ＭＳ Ｐゴシック"/>
        <family val="3"/>
        <charset val="128"/>
      </rPr>
      <t>(2019年度)</t>
    </r>
    <rPh sb="2" eb="4">
      <t>ネンド</t>
    </rPh>
    <rPh sb="10" eb="12">
      <t>ネンド</t>
    </rPh>
    <phoneticPr fontId="27"/>
  </si>
  <si>
    <t>借方勘定(賃金）</t>
    <rPh sb="0" eb="1">
      <t>シャク</t>
    </rPh>
    <rPh sb="1" eb="2">
      <t>カタ</t>
    </rPh>
    <rPh sb="2" eb="4">
      <t>カンジョウ</t>
    </rPh>
    <rPh sb="5" eb="7">
      <t>チンギン</t>
    </rPh>
    <phoneticPr fontId="27"/>
  </si>
  <si>
    <t>通勤手当(賃金）</t>
    <rPh sb="0" eb="2">
      <t>ツウキン</t>
    </rPh>
    <rPh sb="2" eb="4">
      <t>テアテ</t>
    </rPh>
    <rPh sb="5" eb="7">
      <t>チンギン</t>
    </rPh>
    <phoneticPr fontId="27"/>
  </si>
  <si>
    <t>貸方勘定（賃金）</t>
    <rPh sb="0" eb="1">
      <t>カシ</t>
    </rPh>
    <rPh sb="1" eb="2">
      <t>カタ</t>
    </rPh>
    <rPh sb="2" eb="4">
      <t>カンジョウ</t>
    </rPh>
    <rPh sb="5" eb="7">
      <t>チンギン</t>
    </rPh>
    <phoneticPr fontId="27"/>
  </si>
  <si>
    <t>数理科学科</t>
    <rPh sb="4" eb="5">
      <t>カ</t>
    </rPh>
    <phoneticPr fontId="27"/>
  </si>
  <si>
    <t>物理学科</t>
    <rPh sb="3" eb="4">
      <t>カ</t>
    </rPh>
    <phoneticPr fontId="27"/>
  </si>
  <si>
    <t>安田修</t>
    <rPh sb="2" eb="3">
      <t>オサム</t>
    </rPh>
    <phoneticPr fontId="27"/>
  </si>
  <si>
    <t>生命科学科</t>
    <rPh sb="4" eb="5">
      <t>カ</t>
    </rPh>
    <phoneticPr fontId="27"/>
  </si>
  <si>
    <t>岡本龍史</t>
    <rPh sb="0" eb="2">
      <t>オカモト</t>
    </rPh>
    <rPh sb="2" eb="4">
      <t>タツシ</t>
    </rPh>
    <phoneticPr fontId="27"/>
  </si>
  <si>
    <t>電子情報システム工学科</t>
  </si>
  <si>
    <t>機械システム工学科</t>
  </si>
  <si>
    <t>ヘリウム委員会経費</t>
    <rPh sb="4" eb="6">
      <t>イイン</t>
    </rPh>
    <rPh sb="6" eb="7">
      <t>カイ</t>
    </rPh>
    <rPh sb="7" eb="9">
      <t>ケイヒ</t>
    </rPh>
    <phoneticPr fontId="27"/>
  </si>
  <si>
    <t>樋口貴広</t>
    <rPh sb="0" eb="2">
      <t>ヒグチ</t>
    </rPh>
    <rPh sb="2" eb="4">
      <t>タカヒロ</t>
    </rPh>
    <phoneticPr fontId="27"/>
  </si>
  <si>
    <t>一般広報費</t>
    <rPh sb="0" eb="2">
      <t>イッパン</t>
    </rPh>
    <rPh sb="2" eb="4">
      <t>コウホウ</t>
    </rPh>
    <rPh sb="4" eb="5">
      <t>ヒ</t>
    </rPh>
    <phoneticPr fontId="27"/>
  </si>
  <si>
    <t>数理・横山俊一</t>
    <rPh sb="3" eb="5">
      <t>ヨコヤマ</t>
    </rPh>
    <rPh sb="5" eb="7">
      <t>シュンイチ</t>
    </rPh>
    <phoneticPr fontId="27"/>
  </si>
  <si>
    <t>横山俊一</t>
    <rPh sb="0" eb="2">
      <t>ヨコヤマ</t>
    </rPh>
    <rPh sb="2" eb="4">
      <t>シュンイチ</t>
    </rPh>
    <phoneticPr fontId="27"/>
  </si>
  <si>
    <t>中川雄介</t>
    <rPh sb="0" eb="2">
      <t>ナカガワ</t>
    </rPh>
    <rPh sb="2" eb="4">
      <t>ユウスケ</t>
    </rPh>
    <phoneticPr fontId="27"/>
  </si>
  <si>
    <t>機・伊井仁志</t>
    <rPh sb="2" eb="4">
      <t>イイ</t>
    </rPh>
    <rPh sb="4" eb="6">
      <t>ヒトシ</t>
    </rPh>
    <phoneticPr fontId="27"/>
  </si>
  <si>
    <t>伊井仁志</t>
    <rPh sb="0" eb="2">
      <t>イイ</t>
    </rPh>
    <rPh sb="2" eb="4">
      <t>ヒトシ</t>
    </rPh>
    <phoneticPr fontId="27"/>
  </si>
  <si>
    <t>三好洋美</t>
    <rPh sb="0" eb="2">
      <t>ミヨシ</t>
    </rPh>
    <rPh sb="2" eb="4">
      <t>ヒロミ</t>
    </rPh>
    <phoneticPr fontId="27"/>
  </si>
  <si>
    <t>吉村卓也</t>
    <rPh sb="0" eb="2">
      <t>ヨシムラ</t>
    </rPh>
    <rPh sb="2" eb="4">
      <t>タクヤ</t>
    </rPh>
    <phoneticPr fontId="27"/>
  </si>
  <si>
    <t>井村祥子</t>
    <rPh sb="0" eb="2">
      <t>イムラ</t>
    </rPh>
    <rPh sb="2" eb="4">
      <t>ショウコ</t>
    </rPh>
    <phoneticPr fontId="27"/>
  </si>
  <si>
    <t>藤吉正明</t>
    <rPh sb="0" eb="2">
      <t>フジヨシ</t>
    </rPh>
    <rPh sb="2" eb="4">
      <t>マサアキ</t>
    </rPh>
    <phoneticPr fontId="27"/>
  </si>
  <si>
    <t>生命科学科</t>
    <rPh sb="0" eb="2">
      <t>セイメイ</t>
    </rPh>
    <rPh sb="2" eb="4">
      <t>カガク</t>
    </rPh>
    <rPh sb="4" eb="5">
      <t>カ</t>
    </rPh>
    <phoneticPr fontId="27"/>
  </si>
  <si>
    <t>廣田耕志</t>
    <rPh sb="0" eb="2">
      <t>ヒロタ</t>
    </rPh>
    <rPh sb="2" eb="3">
      <t>タガヤ</t>
    </rPh>
    <rPh sb="3" eb="4">
      <t>ココロザシ</t>
    </rPh>
    <phoneticPr fontId="27"/>
  </si>
  <si>
    <t>傾全高度研究支援・生・村上</t>
    <rPh sb="0" eb="1">
      <t>ケイ</t>
    </rPh>
    <rPh sb="1" eb="2">
      <t>ゼン</t>
    </rPh>
    <rPh sb="2" eb="4">
      <t>コウド</t>
    </rPh>
    <rPh sb="4" eb="6">
      <t>ケンキュウ</t>
    </rPh>
    <rPh sb="6" eb="8">
      <t>シエン</t>
    </rPh>
    <rPh sb="9" eb="10">
      <t>セイ</t>
    </rPh>
    <rPh sb="11" eb="13">
      <t>ムラカミ</t>
    </rPh>
    <phoneticPr fontId="27"/>
  </si>
  <si>
    <t>村上哲明</t>
    <rPh sb="2" eb="3">
      <t>テツ</t>
    </rPh>
    <rPh sb="3" eb="4">
      <t>ア</t>
    </rPh>
    <phoneticPr fontId="27"/>
  </si>
  <si>
    <t>傾全高度研究支援・化・野村</t>
    <rPh sb="0" eb="1">
      <t>ケイ</t>
    </rPh>
    <rPh sb="1" eb="2">
      <t>ゼン</t>
    </rPh>
    <rPh sb="2" eb="4">
      <t>コウド</t>
    </rPh>
    <rPh sb="4" eb="6">
      <t>ケンキュウ</t>
    </rPh>
    <rPh sb="6" eb="8">
      <t>シエン</t>
    </rPh>
    <rPh sb="9" eb="10">
      <t>カ</t>
    </rPh>
    <rPh sb="11" eb="13">
      <t>ノムラ</t>
    </rPh>
    <phoneticPr fontId="27"/>
  </si>
  <si>
    <t>野村琴広</t>
    <rPh sb="0" eb="2">
      <t>ノムラ</t>
    </rPh>
    <rPh sb="2" eb="3">
      <t>コト</t>
    </rPh>
    <rPh sb="3" eb="4">
      <t>ヒロ</t>
    </rPh>
    <phoneticPr fontId="27"/>
  </si>
  <si>
    <t>傾全高度研究支援・化・廣田</t>
    <rPh sb="0" eb="1">
      <t>ケイ</t>
    </rPh>
    <rPh sb="1" eb="2">
      <t>ゼン</t>
    </rPh>
    <rPh sb="2" eb="4">
      <t>コウド</t>
    </rPh>
    <rPh sb="4" eb="6">
      <t>ケンキュウ</t>
    </rPh>
    <rPh sb="6" eb="8">
      <t>シエン</t>
    </rPh>
    <rPh sb="9" eb="10">
      <t>カ</t>
    </rPh>
    <rPh sb="11" eb="13">
      <t>ヒロタ</t>
    </rPh>
    <phoneticPr fontId="27"/>
  </si>
  <si>
    <t>岡田泰和</t>
    <rPh sb="0" eb="2">
      <t>オカダ</t>
    </rPh>
    <rPh sb="2" eb="4">
      <t>ヤスカズ</t>
    </rPh>
    <phoneticPr fontId="27"/>
  </si>
  <si>
    <t>傾部裁ス物・飯田</t>
    <rPh sb="0" eb="1">
      <t>ケイ</t>
    </rPh>
    <rPh sb="1" eb="2">
      <t>ブ</t>
    </rPh>
    <rPh sb="2" eb="3">
      <t>サイ</t>
    </rPh>
    <rPh sb="4" eb="5">
      <t>ブツ</t>
    </rPh>
    <rPh sb="6" eb="8">
      <t>イイダ</t>
    </rPh>
    <phoneticPr fontId="27"/>
  </si>
  <si>
    <t>飯田進平</t>
    <rPh sb="0" eb="2">
      <t>イイダ</t>
    </rPh>
    <rPh sb="2" eb="3">
      <t>シン</t>
    </rPh>
    <rPh sb="3" eb="4">
      <t>ヘイ</t>
    </rPh>
    <phoneticPr fontId="27"/>
  </si>
  <si>
    <t>中西勇介</t>
    <rPh sb="0" eb="2">
      <t>ナカニシ</t>
    </rPh>
    <rPh sb="2" eb="4">
      <t>ユウスケ</t>
    </rPh>
    <phoneticPr fontId="27"/>
  </si>
  <si>
    <t>村上哲明</t>
    <rPh sb="0" eb="2">
      <t>ムラカミ</t>
    </rPh>
    <phoneticPr fontId="27"/>
  </si>
  <si>
    <t>山田真也</t>
    <rPh sb="0" eb="2">
      <t>ヤマダ</t>
    </rPh>
    <phoneticPr fontId="27"/>
  </si>
  <si>
    <t>野澤昌文</t>
    <rPh sb="0" eb="2">
      <t>ノザワ</t>
    </rPh>
    <phoneticPr fontId="27"/>
  </si>
  <si>
    <t>栗田玲</t>
    <rPh sb="0" eb="2">
      <t>クリタ</t>
    </rPh>
    <phoneticPr fontId="27"/>
  </si>
  <si>
    <t>傾部若・物・後藤</t>
    <rPh sb="6" eb="8">
      <t>ゴトウ</t>
    </rPh>
    <phoneticPr fontId="27"/>
  </si>
  <si>
    <t>山添誠司</t>
    <rPh sb="0" eb="2">
      <t>ヤマゾエ</t>
    </rPh>
    <rPh sb="2" eb="4">
      <t>セイジ</t>
    </rPh>
    <phoneticPr fontId="27"/>
  </si>
  <si>
    <t>傾部若・化・中谷</t>
    <rPh sb="4" eb="5">
      <t>カ</t>
    </rPh>
    <rPh sb="6" eb="8">
      <t>ナカタニ</t>
    </rPh>
    <phoneticPr fontId="27"/>
  </si>
  <si>
    <t>中谷直輝</t>
    <rPh sb="0" eb="2">
      <t>ナカタニ</t>
    </rPh>
    <rPh sb="2" eb="4">
      <t>ナオキ</t>
    </rPh>
    <phoneticPr fontId="27"/>
  </si>
  <si>
    <t>白井直樹</t>
    <rPh sb="0" eb="2">
      <t>シライ</t>
    </rPh>
    <rPh sb="2" eb="3">
      <t>ナオ</t>
    </rPh>
    <rPh sb="3" eb="4">
      <t>キ</t>
    </rPh>
    <phoneticPr fontId="27"/>
  </si>
  <si>
    <t>傾部若・生・安藤</t>
    <rPh sb="4" eb="5">
      <t>セイ</t>
    </rPh>
    <rPh sb="6" eb="8">
      <t>アンドウ</t>
    </rPh>
    <phoneticPr fontId="27"/>
  </si>
  <si>
    <t>傾部若・生・ベラ</t>
    <rPh sb="4" eb="5">
      <t>セイ</t>
    </rPh>
    <phoneticPr fontId="27"/>
  </si>
  <si>
    <t>畠山久</t>
    <rPh sb="0" eb="2">
      <t>ハタケヤマ</t>
    </rPh>
    <rPh sb="2" eb="3">
      <t>ヒサシ</t>
    </rPh>
    <phoneticPr fontId="27"/>
  </si>
  <si>
    <t>部局長裁量経費（健康福祉学部）</t>
    <rPh sb="0" eb="3">
      <t>ブキョクチョウ</t>
    </rPh>
    <rPh sb="3" eb="5">
      <t>サイリョウ</t>
    </rPh>
    <rPh sb="5" eb="7">
      <t>ケイヒ</t>
    </rPh>
    <rPh sb="8" eb="10">
      <t>ケンコウ</t>
    </rPh>
    <rPh sb="10" eb="12">
      <t>フクシ</t>
    </rPh>
    <rPh sb="12" eb="14">
      <t>ガクブ</t>
    </rPh>
    <phoneticPr fontId="27"/>
  </si>
  <si>
    <t>堀田貴嗣</t>
    <rPh sb="0" eb="2">
      <t>ホッタ</t>
    </rPh>
    <rPh sb="2" eb="4">
      <t>タカツグ</t>
    </rPh>
    <phoneticPr fontId="27"/>
  </si>
  <si>
    <t>シンポジウム開催支援（宇宙理学センター）</t>
    <rPh sb="11" eb="13">
      <t>ウチュウ</t>
    </rPh>
    <rPh sb="13" eb="14">
      <t>リ</t>
    </rPh>
    <rPh sb="14" eb="15">
      <t>ガク</t>
    </rPh>
    <phoneticPr fontId="27"/>
  </si>
  <si>
    <t>外国人研究者招聘支援(宇宙理学センター）</t>
    <rPh sb="0" eb="2">
      <t>ガイコク</t>
    </rPh>
    <rPh sb="2" eb="3">
      <t>ジン</t>
    </rPh>
    <rPh sb="3" eb="6">
      <t>ケンキュウシャ</t>
    </rPh>
    <rPh sb="6" eb="8">
      <t>ショウヘイ</t>
    </rPh>
    <rPh sb="8" eb="10">
      <t>シエン</t>
    </rPh>
    <rPh sb="11" eb="13">
      <t>ウチュウ</t>
    </rPh>
    <rPh sb="13" eb="14">
      <t>リ</t>
    </rPh>
    <rPh sb="14" eb="15">
      <t>ガク</t>
    </rPh>
    <phoneticPr fontId="27"/>
  </si>
  <si>
    <t>学長室の改革推進費（ダイバーシティ施策の推進）</t>
    <rPh sb="17" eb="19">
      <t>シサク</t>
    </rPh>
    <phoneticPr fontId="27"/>
  </si>
  <si>
    <t>28都基教研杉浦ラーマン</t>
    <rPh sb="2" eb="3">
      <t>ト</t>
    </rPh>
    <rPh sb="3" eb="4">
      <t>キ</t>
    </rPh>
    <rPh sb="4" eb="5">
      <t>キョウ</t>
    </rPh>
    <rPh sb="5" eb="6">
      <t>ケン</t>
    </rPh>
    <rPh sb="6" eb="8">
      <t>スギウラ</t>
    </rPh>
    <phoneticPr fontId="27"/>
  </si>
  <si>
    <t>28都基教研波田イ</t>
    <rPh sb="2" eb="3">
      <t>ト</t>
    </rPh>
    <rPh sb="3" eb="4">
      <t>キ</t>
    </rPh>
    <rPh sb="4" eb="5">
      <t>キョウ</t>
    </rPh>
    <rPh sb="5" eb="6">
      <t>ケン</t>
    </rPh>
    <rPh sb="6" eb="8">
      <t>ハダ</t>
    </rPh>
    <phoneticPr fontId="27"/>
  </si>
  <si>
    <t>28都基教研江口ダン</t>
    <rPh sb="2" eb="3">
      <t>ト</t>
    </rPh>
    <rPh sb="3" eb="4">
      <t>キ</t>
    </rPh>
    <rPh sb="4" eb="5">
      <t>キョウ</t>
    </rPh>
    <rPh sb="5" eb="6">
      <t>ケン</t>
    </rPh>
    <rPh sb="6" eb="8">
      <t>エグチ</t>
    </rPh>
    <phoneticPr fontId="27"/>
  </si>
  <si>
    <t>28都基教研花田マルチネス</t>
    <rPh sb="2" eb="3">
      <t>ト</t>
    </rPh>
    <rPh sb="3" eb="4">
      <t>キ</t>
    </rPh>
    <rPh sb="4" eb="5">
      <t>キョウ</t>
    </rPh>
    <rPh sb="5" eb="6">
      <t>ケン</t>
    </rPh>
    <rPh sb="6" eb="8">
      <t>ハナダ</t>
    </rPh>
    <phoneticPr fontId="27"/>
  </si>
  <si>
    <t>花田智</t>
    <rPh sb="0" eb="2">
      <t>ハナダ</t>
    </rPh>
    <rPh sb="2" eb="3">
      <t>サトシ</t>
    </rPh>
    <phoneticPr fontId="27"/>
  </si>
  <si>
    <t>29都基教研野村キット</t>
    <rPh sb="2" eb="3">
      <t>ト</t>
    </rPh>
    <rPh sb="3" eb="4">
      <t>キ</t>
    </rPh>
    <rPh sb="4" eb="5">
      <t>キョウ</t>
    </rPh>
    <rPh sb="5" eb="6">
      <t>ケン</t>
    </rPh>
    <rPh sb="6" eb="8">
      <t>ノムラ</t>
    </rPh>
    <phoneticPr fontId="27"/>
  </si>
  <si>
    <t>29都基教研岡本マリエンティ</t>
    <rPh sb="2" eb="3">
      <t>ト</t>
    </rPh>
    <rPh sb="3" eb="4">
      <t>キ</t>
    </rPh>
    <rPh sb="4" eb="5">
      <t>キョウ</t>
    </rPh>
    <rPh sb="5" eb="6">
      <t>ケン</t>
    </rPh>
    <rPh sb="6" eb="8">
      <t>オカモト</t>
    </rPh>
    <phoneticPr fontId="27"/>
  </si>
  <si>
    <t>29都基教研久冨木アリ</t>
    <rPh sb="2" eb="3">
      <t>ト</t>
    </rPh>
    <rPh sb="3" eb="4">
      <t>キ</t>
    </rPh>
    <rPh sb="4" eb="5">
      <t>キョウ</t>
    </rPh>
    <rPh sb="5" eb="6">
      <t>ケン</t>
    </rPh>
    <rPh sb="6" eb="7">
      <t>ク</t>
    </rPh>
    <rPh sb="7" eb="8">
      <t>フ</t>
    </rPh>
    <rPh sb="8" eb="9">
      <t>キ</t>
    </rPh>
    <phoneticPr fontId="27"/>
  </si>
  <si>
    <t>久冨木志郎</t>
    <rPh sb="0" eb="1">
      <t>ク</t>
    </rPh>
    <phoneticPr fontId="27"/>
  </si>
  <si>
    <t>29都基教研杉浦リザ</t>
    <rPh sb="2" eb="3">
      <t>ト</t>
    </rPh>
    <rPh sb="3" eb="4">
      <t>キ</t>
    </rPh>
    <rPh sb="4" eb="5">
      <t>キョウ</t>
    </rPh>
    <rPh sb="5" eb="6">
      <t>ケン</t>
    </rPh>
    <rPh sb="6" eb="8">
      <t>スギウラ</t>
    </rPh>
    <phoneticPr fontId="27"/>
  </si>
  <si>
    <t>29都基教研野村チャイモン</t>
    <rPh sb="2" eb="3">
      <t>ト</t>
    </rPh>
    <rPh sb="3" eb="4">
      <t>キ</t>
    </rPh>
    <rPh sb="4" eb="5">
      <t>キョウ</t>
    </rPh>
    <rPh sb="5" eb="6">
      <t>ケン</t>
    </rPh>
    <rPh sb="6" eb="8">
      <t>ノムラ</t>
    </rPh>
    <phoneticPr fontId="27"/>
  </si>
  <si>
    <t>29都基教研波田マシフェン</t>
    <rPh sb="2" eb="3">
      <t>ト</t>
    </rPh>
    <rPh sb="3" eb="4">
      <t>キ</t>
    </rPh>
    <rPh sb="4" eb="5">
      <t>キョウ</t>
    </rPh>
    <rPh sb="5" eb="6">
      <t>ケン</t>
    </rPh>
    <rPh sb="6" eb="8">
      <t>ハダ</t>
    </rPh>
    <phoneticPr fontId="27"/>
  </si>
  <si>
    <t>29都基教研マークスサイニ</t>
    <rPh sb="2" eb="3">
      <t>ト</t>
    </rPh>
    <rPh sb="3" eb="4">
      <t>キ</t>
    </rPh>
    <rPh sb="4" eb="5">
      <t>キョウ</t>
    </rPh>
    <rPh sb="5" eb="6">
      <t>ケン</t>
    </rPh>
    <phoneticPr fontId="27"/>
  </si>
  <si>
    <t>29都基教研和田ファム</t>
    <rPh sb="2" eb="3">
      <t>ト</t>
    </rPh>
    <rPh sb="3" eb="4">
      <t>キ</t>
    </rPh>
    <rPh sb="4" eb="5">
      <t>キョウ</t>
    </rPh>
    <rPh sb="5" eb="6">
      <t>ケン</t>
    </rPh>
    <rPh sb="6" eb="8">
      <t>ワダ</t>
    </rPh>
    <phoneticPr fontId="27"/>
  </si>
  <si>
    <t>29都基教研角田ハン</t>
    <rPh sb="2" eb="3">
      <t>ト</t>
    </rPh>
    <rPh sb="3" eb="4">
      <t>キ</t>
    </rPh>
    <rPh sb="4" eb="5">
      <t>キョウ</t>
    </rPh>
    <rPh sb="5" eb="6">
      <t>ケン</t>
    </rPh>
    <rPh sb="6" eb="8">
      <t>カクタ</t>
    </rPh>
    <phoneticPr fontId="27"/>
  </si>
  <si>
    <t>角田直人</t>
    <rPh sb="0" eb="2">
      <t>カクタ</t>
    </rPh>
    <rPh sb="2" eb="4">
      <t>ナオヒト</t>
    </rPh>
    <phoneticPr fontId="27"/>
  </si>
  <si>
    <t>29都基教研小原グエン</t>
    <rPh sb="2" eb="3">
      <t>ト</t>
    </rPh>
    <rPh sb="3" eb="4">
      <t>キ</t>
    </rPh>
    <rPh sb="4" eb="5">
      <t>キョウ</t>
    </rPh>
    <rPh sb="5" eb="6">
      <t>ケン</t>
    </rPh>
    <rPh sb="6" eb="8">
      <t>オバラ</t>
    </rPh>
    <phoneticPr fontId="27"/>
  </si>
  <si>
    <t>30都基教研山添ジュタテミ</t>
    <rPh sb="2" eb="3">
      <t>ト</t>
    </rPh>
    <rPh sb="3" eb="4">
      <t>キ</t>
    </rPh>
    <rPh sb="4" eb="5">
      <t>キョウ</t>
    </rPh>
    <rPh sb="5" eb="6">
      <t>ケン</t>
    </rPh>
    <rPh sb="6" eb="8">
      <t>ヤマゾエ</t>
    </rPh>
    <phoneticPr fontId="27"/>
  </si>
  <si>
    <t>30都基教研野村チャイジャルーン</t>
    <rPh sb="6" eb="8">
      <t>ノムラ</t>
    </rPh>
    <phoneticPr fontId="27"/>
  </si>
  <si>
    <t>30都基教研江口ハー</t>
    <rPh sb="6" eb="8">
      <t>エグチ</t>
    </rPh>
    <phoneticPr fontId="27"/>
  </si>
  <si>
    <t>30都基教研岡本ハニファ</t>
    <rPh sb="6" eb="8">
      <t>オカモト</t>
    </rPh>
    <phoneticPr fontId="27"/>
  </si>
  <si>
    <t>30都基教研安田ワン</t>
    <rPh sb="6" eb="8">
      <t>ヤスダ</t>
    </rPh>
    <phoneticPr fontId="27"/>
  </si>
  <si>
    <t>30都基教研杉浦イスラム</t>
    <rPh sb="6" eb="8">
      <t>スギウラ</t>
    </rPh>
    <phoneticPr fontId="27"/>
  </si>
  <si>
    <t>30都基教研久冨木カーン</t>
    <rPh sb="6" eb="7">
      <t>ク</t>
    </rPh>
    <rPh sb="7" eb="8">
      <t>フ</t>
    </rPh>
    <rPh sb="8" eb="9">
      <t>キ</t>
    </rPh>
    <phoneticPr fontId="27"/>
  </si>
  <si>
    <t>30都基教研杉浦ラトゥール</t>
    <rPh sb="6" eb="8">
      <t>スギウラ</t>
    </rPh>
    <phoneticPr fontId="27"/>
  </si>
  <si>
    <t>30都基教研村上ユリアンティ</t>
    <rPh sb="6" eb="8">
      <t>ムラカミ</t>
    </rPh>
    <phoneticPr fontId="27"/>
  </si>
  <si>
    <t>30都基教研江口リャオ</t>
    <rPh sb="6" eb="8">
      <t>エグチ</t>
    </rPh>
    <phoneticPr fontId="27"/>
  </si>
  <si>
    <t>30都基教研田村シン</t>
    <rPh sb="6" eb="8">
      <t>タムラ</t>
    </rPh>
    <phoneticPr fontId="27"/>
  </si>
  <si>
    <t>DG 共同研究</t>
    <rPh sb="3" eb="5">
      <t>キョウドウ</t>
    </rPh>
    <rPh sb="5" eb="7">
      <t>ケンキュウ</t>
    </rPh>
    <phoneticPr fontId="27"/>
  </si>
  <si>
    <t>64523：給与（非常勤職員）(共同研究）</t>
    <rPh sb="6" eb="8">
      <t>キュウヨ</t>
    </rPh>
    <rPh sb="9" eb="12">
      <t>ヒジョウキン</t>
    </rPh>
    <rPh sb="12" eb="14">
      <t>ショクイン</t>
    </rPh>
    <rPh sb="16" eb="18">
      <t>キョウドウ</t>
    </rPh>
    <rPh sb="18" eb="20">
      <t>ケンキュウ</t>
    </rPh>
    <phoneticPr fontId="27"/>
  </si>
  <si>
    <t>64524：給与(通勤手当）(非常勤職員）(共同研究）</t>
    <rPh sb="6" eb="8">
      <t>キュウヨ</t>
    </rPh>
    <rPh sb="9" eb="11">
      <t>ツウキン</t>
    </rPh>
    <rPh sb="11" eb="13">
      <t>テアテ</t>
    </rPh>
    <rPh sb="15" eb="18">
      <t>ヒジョウキン</t>
    </rPh>
    <rPh sb="18" eb="20">
      <t>ショクイン</t>
    </rPh>
    <rPh sb="22" eb="24">
      <t>キョウドウ</t>
    </rPh>
    <rPh sb="24" eb="26">
      <t>ケンキュウ</t>
    </rPh>
    <phoneticPr fontId="27"/>
  </si>
  <si>
    <t>藤井宣晴</t>
    <rPh sb="0" eb="2">
      <t>フジイ</t>
    </rPh>
    <rPh sb="2" eb="4">
      <t>ノブハル</t>
    </rPh>
    <phoneticPr fontId="27"/>
  </si>
  <si>
    <t>4DG 繰越共同研究費</t>
    <rPh sb="4" eb="6">
      <t>クリコシ</t>
    </rPh>
    <rPh sb="6" eb="8">
      <t>キョウドウ</t>
    </rPh>
    <rPh sb="8" eb="10">
      <t>ケンキュウ</t>
    </rPh>
    <rPh sb="10" eb="11">
      <t>ヒ</t>
    </rPh>
    <phoneticPr fontId="27"/>
  </si>
  <si>
    <t>DH 受託研究費</t>
    <rPh sb="3" eb="5">
      <t>ジュタク</t>
    </rPh>
    <rPh sb="5" eb="7">
      <t>ケンキュウ</t>
    </rPh>
    <rPh sb="7" eb="8">
      <t>ヒ</t>
    </rPh>
    <phoneticPr fontId="27"/>
  </si>
  <si>
    <t>DI 提案公募</t>
    <rPh sb="3" eb="5">
      <t>テイアン</t>
    </rPh>
    <rPh sb="5" eb="7">
      <t>コウボ</t>
    </rPh>
    <phoneticPr fontId="27"/>
  </si>
  <si>
    <t>大浦泰嗣</t>
    <rPh sb="0" eb="2">
      <t>オオウラ</t>
    </rPh>
    <rPh sb="2" eb="4">
      <t>ヤスツグ</t>
    </rPh>
    <phoneticPr fontId="27"/>
  </si>
  <si>
    <t>田岡万悟</t>
    <rPh sb="0" eb="2">
      <t>タオカ</t>
    </rPh>
    <phoneticPr fontId="27"/>
  </si>
  <si>
    <t>福田公子</t>
    <rPh sb="0" eb="2">
      <t>フクダ</t>
    </rPh>
    <rPh sb="2" eb="4">
      <t>キミコ</t>
    </rPh>
    <phoneticPr fontId="27"/>
  </si>
  <si>
    <t>4DI 繰越提案公募</t>
    <rPh sb="4" eb="6">
      <t>クリコシ</t>
    </rPh>
    <rPh sb="6" eb="8">
      <t>テイアン</t>
    </rPh>
    <rPh sb="8" eb="10">
      <t>コウボ</t>
    </rPh>
    <phoneticPr fontId="27"/>
  </si>
  <si>
    <t>DL 受託事業費</t>
    <rPh sb="3" eb="5">
      <t>ジュタク</t>
    </rPh>
    <rPh sb="5" eb="7">
      <t>ジギョウ</t>
    </rPh>
    <rPh sb="7" eb="8">
      <t>ヒ</t>
    </rPh>
    <phoneticPr fontId="27"/>
  </si>
  <si>
    <t>DQ 寄附金</t>
    <rPh sb="3" eb="6">
      <t>キフキン</t>
    </rPh>
    <phoneticPr fontId="27"/>
  </si>
  <si>
    <t>栗田　玲</t>
    <rPh sb="0" eb="2">
      <t>クリタ</t>
    </rPh>
    <rPh sb="3" eb="4">
      <t>レイ</t>
    </rPh>
    <phoneticPr fontId="27"/>
  </si>
  <si>
    <t>2019.4.1-2020.3.31(助成期間2022.3.31まで)</t>
    <rPh sb="19" eb="21">
      <t>ジョセイ</t>
    </rPh>
    <rPh sb="21" eb="23">
      <t>キカン</t>
    </rPh>
    <phoneticPr fontId="27"/>
  </si>
  <si>
    <t>阿部拓也</t>
    <rPh sb="0" eb="2">
      <t>アベ</t>
    </rPh>
    <rPh sb="2" eb="4">
      <t>タクヤ</t>
    </rPh>
    <phoneticPr fontId="27"/>
  </si>
  <si>
    <t>18特化野村</t>
    <rPh sb="2" eb="4">
      <t>トッカ</t>
    </rPh>
    <rPh sb="4" eb="6">
      <t>ノムラ</t>
    </rPh>
    <phoneticPr fontId="27"/>
  </si>
  <si>
    <t>池谷鉄兵</t>
    <rPh sb="0" eb="2">
      <t>イケヤ</t>
    </rPh>
    <phoneticPr fontId="27"/>
  </si>
  <si>
    <t>古市泰郎</t>
    <rPh sb="0" eb="2">
      <t>フルイチ</t>
    </rPh>
    <rPh sb="2" eb="4">
      <t>ヤスロウ</t>
    </rPh>
    <phoneticPr fontId="27"/>
  </si>
  <si>
    <t>補助金</t>
    <rPh sb="0" eb="3">
      <t>ホジョキン</t>
    </rPh>
    <phoneticPr fontId="27"/>
  </si>
  <si>
    <t>波田雅彦</t>
    <rPh sb="0" eb="2">
      <t>ハダ</t>
    </rPh>
    <rPh sb="2" eb="4">
      <t>マサヒコ</t>
    </rPh>
    <phoneticPr fontId="27"/>
  </si>
  <si>
    <t>4DQ 繰越寄付金</t>
    <rPh sb="4" eb="6">
      <t>クリコシ</t>
    </rPh>
    <rPh sb="6" eb="9">
      <t>キフキン</t>
    </rPh>
    <phoneticPr fontId="27"/>
  </si>
  <si>
    <t>DZ 学術相談</t>
    <rPh sb="3" eb="5">
      <t>ガクジュツ</t>
    </rPh>
    <rPh sb="5" eb="7">
      <t>ソウダン</t>
    </rPh>
    <phoneticPr fontId="27"/>
  </si>
  <si>
    <t>4DZ 繰越学術相談</t>
    <rPh sb="4" eb="6">
      <t>クリコシ</t>
    </rPh>
    <rPh sb="6" eb="8">
      <t>ガクジュツ</t>
    </rPh>
    <rPh sb="8" eb="10">
      <t>ソウダン</t>
    </rPh>
    <phoneticPr fontId="27"/>
  </si>
  <si>
    <t>理学部の科研費間接経費（部局分）</t>
    <rPh sb="0" eb="3">
      <t>リガクブ</t>
    </rPh>
    <phoneticPr fontId="27"/>
  </si>
  <si>
    <t>稲山　貴代</t>
    <rPh sb="0" eb="2">
      <t>イナヤマ</t>
    </rPh>
    <rPh sb="3" eb="5">
      <t>タカヨ</t>
    </rPh>
    <phoneticPr fontId="27"/>
  </si>
  <si>
    <t>受託研究費等間接経費財源</t>
    <rPh sb="4" eb="5">
      <t>ヒ</t>
    </rPh>
    <phoneticPr fontId="27"/>
  </si>
  <si>
    <t>理学部の提案公募間接経費(部局分)</t>
    <rPh sb="0" eb="3">
      <t>リガクブ</t>
    </rPh>
    <phoneticPr fontId="27"/>
  </si>
  <si>
    <t>間接提案・物理共通</t>
    <rPh sb="0" eb="2">
      <t>カンセツ</t>
    </rPh>
    <rPh sb="2" eb="4">
      <t>テイアン</t>
    </rPh>
    <rPh sb="5" eb="7">
      <t>ブツリ</t>
    </rPh>
    <rPh sb="7" eb="9">
      <t>キョウツウ</t>
    </rPh>
    <phoneticPr fontId="27"/>
  </si>
  <si>
    <t>補助金間接経費財源費</t>
    <rPh sb="0" eb="3">
      <t>ホジョキン</t>
    </rPh>
    <rPh sb="3" eb="5">
      <t>カンセツ</t>
    </rPh>
    <rPh sb="5" eb="7">
      <t>ケイヒ</t>
    </rPh>
    <rPh sb="7" eb="9">
      <t>ザイゲン</t>
    </rPh>
    <rPh sb="9" eb="10">
      <t>ヒ</t>
    </rPh>
    <phoneticPr fontId="27"/>
  </si>
  <si>
    <t>補助金間接・生命</t>
    <rPh sb="0" eb="3">
      <t>ホジョキン</t>
    </rPh>
    <rPh sb="3" eb="5">
      <t>カンセツ</t>
    </rPh>
    <rPh sb="6" eb="8">
      <t>セイメイ</t>
    </rPh>
    <phoneticPr fontId="27"/>
  </si>
  <si>
    <t>安藤香奈絵</t>
    <rPh sb="0" eb="2">
      <t>アンドウ</t>
    </rPh>
    <rPh sb="2" eb="4">
      <t>カナ</t>
    </rPh>
    <rPh sb="4" eb="5">
      <t>エ</t>
    </rPh>
    <phoneticPr fontId="27"/>
  </si>
  <si>
    <t>挑戦的研究（萌芽・開拓）</t>
    <rPh sb="6" eb="8">
      <t>ホウガ</t>
    </rPh>
    <phoneticPr fontId="27"/>
  </si>
  <si>
    <t>若手研究・若手研究（Ｂ）</t>
    <rPh sb="5" eb="7">
      <t>ワカテ</t>
    </rPh>
    <rPh sb="7" eb="9">
      <t>ケンキュウ</t>
    </rPh>
    <phoneticPr fontId="27"/>
  </si>
  <si>
    <t>若手研究(B)</t>
    <rPh sb="0" eb="2">
      <t>ワカテ</t>
    </rPh>
    <phoneticPr fontId="27"/>
  </si>
  <si>
    <t>新学術領域研究</t>
    <rPh sb="0" eb="1">
      <t>シン</t>
    </rPh>
    <rPh sb="1" eb="3">
      <t>ガクジュツ</t>
    </rPh>
    <rPh sb="3" eb="5">
      <t>リョウイキ</t>
    </rPh>
    <rPh sb="5" eb="7">
      <t>ケンキュウ</t>
    </rPh>
    <phoneticPr fontId="27"/>
  </si>
  <si>
    <t>特別研究員奨励費</t>
    <rPh sb="0" eb="2">
      <t>トクベツ</t>
    </rPh>
    <rPh sb="2" eb="5">
      <t>ケンキュウイン</t>
    </rPh>
    <rPh sb="5" eb="7">
      <t>ショウレイ</t>
    </rPh>
    <rPh sb="7" eb="8">
      <t>ヒ</t>
    </rPh>
    <phoneticPr fontId="27"/>
  </si>
  <si>
    <r>
      <rPr>
        <b/>
        <sz val="11"/>
        <color indexed="30"/>
        <rFont val="ＭＳ Ｐゴシック"/>
        <family val="3"/>
        <charset val="128"/>
      </rPr>
      <t>※注意※</t>
    </r>
    <r>
      <rPr>
        <b/>
        <sz val="11"/>
        <color indexed="10"/>
        <rFont val="ＭＳ Ｐゴシック"/>
        <family val="3"/>
        <charset val="128"/>
      </rPr>
      <t>　この一覧をご使用後は必ず</t>
    </r>
    <r>
      <rPr>
        <b/>
        <u val="double"/>
        <sz val="11"/>
        <color indexed="10"/>
        <rFont val="ＭＳ Ｐゴシック"/>
        <family val="3"/>
        <charset val="128"/>
      </rPr>
      <t>閉じて保護をかけて</t>
    </r>
    <r>
      <rPr>
        <b/>
        <sz val="11"/>
        <color indexed="10"/>
        <rFont val="ＭＳ Ｐゴシック"/>
        <family val="3"/>
        <charset val="128"/>
      </rPr>
      <t>ください。</t>
    </r>
    <rPh sb="1" eb="3">
      <t>チュウイ</t>
    </rPh>
    <rPh sb="7" eb="9">
      <t>イチラン</t>
    </rPh>
    <rPh sb="11" eb="14">
      <t>シヨウゴ</t>
    </rPh>
    <rPh sb="15" eb="16">
      <t>カナラ</t>
    </rPh>
    <rPh sb="17" eb="18">
      <t>ト</t>
    </rPh>
    <rPh sb="20" eb="22">
      <t>ホゴ</t>
    </rPh>
    <phoneticPr fontId="27"/>
  </si>
  <si>
    <t>傾部共・電気</t>
    <rPh sb="4" eb="6">
      <t>デンキ</t>
    </rPh>
    <phoneticPr fontId="27"/>
  </si>
  <si>
    <t>傾部共・機械</t>
    <rPh sb="4" eb="6">
      <t>キカイ</t>
    </rPh>
    <phoneticPr fontId="27"/>
  </si>
  <si>
    <t>傾・ＲＩ施設</t>
    <rPh sb="0" eb="1">
      <t>ナダレ</t>
    </rPh>
    <rPh sb="4" eb="6">
      <t>シセツ</t>
    </rPh>
    <phoneticPr fontId="27"/>
  </si>
  <si>
    <t>研究費</t>
    <rPh sb="0" eb="2">
      <t>ケンキュウ</t>
    </rPh>
    <rPh sb="2" eb="3">
      <t>ヒ</t>
    </rPh>
    <phoneticPr fontId="27"/>
  </si>
  <si>
    <t>管</t>
    <rPh sb="0" eb="1">
      <t>カン</t>
    </rPh>
    <phoneticPr fontId="27"/>
  </si>
  <si>
    <t>19首GP分超・青木</t>
    <rPh sb="2" eb="3">
      <t>クビ</t>
    </rPh>
    <rPh sb="5" eb="6">
      <t>ブン</t>
    </rPh>
    <rPh sb="6" eb="7">
      <t>チョウ</t>
    </rPh>
    <rPh sb="8" eb="10">
      <t>アオキ</t>
    </rPh>
    <phoneticPr fontId="27"/>
  </si>
  <si>
    <t>19首GP個理・鈴木</t>
    <rPh sb="2" eb="3">
      <t>クビ</t>
    </rPh>
    <rPh sb="5" eb="6">
      <t>コ</t>
    </rPh>
    <rPh sb="6" eb="7">
      <t>リ</t>
    </rPh>
    <rPh sb="8" eb="10">
      <t>スズキ</t>
    </rPh>
    <phoneticPr fontId="27"/>
  </si>
  <si>
    <t>19首GP学理・村上</t>
    <rPh sb="5" eb="6">
      <t>ガク</t>
    </rPh>
    <rPh sb="8" eb="10">
      <t>ムラカミ</t>
    </rPh>
    <phoneticPr fontId="27"/>
  </si>
  <si>
    <t>19首GP提HPS・西島</t>
    <rPh sb="2" eb="3">
      <t>クビ</t>
    </rPh>
    <rPh sb="5" eb="6">
      <t>テイ</t>
    </rPh>
    <rPh sb="10" eb="12">
      <t>ニシジマ</t>
    </rPh>
    <phoneticPr fontId="27"/>
  </si>
  <si>
    <t>10101D</t>
  </si>
  <si>
    <t>高研NW強化P野村</t>
    <rPh sb="1" eb="2">
      <t>ケン</t>
    </rPh>
    <rPh sb="4" eb="6">
      <t>キョウカ</t>
    </rPh>
    <rPh sb="7" eb="9">
      <t>ノムラ</t>
    </rPh>
    <phoneticPr fontId="27"/>
  </si>
  <si>
    <r>
      <t>100</t>
    </r>
    <r>
      <rPr>
        <sz val="11"/>
        <color theme="1"/>
        <rFont val="ＭＳ Ｐゴシック"/>
        <family val="2"/>
        <charset val="128"/>
        <scheme val="minor"/>
      </rPr>
      <t/>
    </r>
  </si>
  <si>
    <r>
      <t>04</t>
    </r>
    <r>
      <rPr>
        <sz val="11"/>
        <color theme="1"/>
        <rFont val="ＭＳ Ｐゴシック"/>
        <family val="2"/>
        <charset val="128"/>
        <scheme val="minor"/>
      </rPr>
      <t/>
    </r>
  </si>
  <si>
    <t>DI305</t>
  </si>
  <si>
    <t>システムデザイン学部の人件費（アルバイト人件費）</t>
    <rPh sb="8" eb="10">
      <t>ガクブ</t>
    </rPh>
    <rPh sb="11" eb="14">
      <t>ジンケンヒ</t>
    </rPh>
    <rPh sb="20" eb="23">
      <t>ジンケンヒ</t>
    </rPh>
    <phoneticPr fontId="27"/>
  </si>
  <si>
    <t>清水敏久</t>
    <rPh sb="0" eb="2">
      <t>シミズ</t>
    </rPh>
    <rPh sb="2" eb="4">
      <t>トシヒサ</t>
    </rPh>
    <phoneticPr fontId="27"/>
  </si>
  <si>
    <r>
      <rPr>
        <sz val="11"/>
        <color indexed="10"/>
        <rFont val="ＭＳ Ｐゴシック"/>
        <family val="3"/>
        <charset val="128"/>
      </rPr>
      <t xml:space="preserve">00  </t>
    </r>
    <r>
      <rPr>
        <sz val="18"/>
        <color indexed="9"/>
        <rFont val="ＭＳ Ｐゴシック"/>
        <family val="3"/>
        <charset val="128"/>
      </rPr>
      <t>この赤ラインより下にデータを増やしてはいけません！</t>
    </r>
    <r>
      <rPr>
        <sz val="11"/>
        <color indexed="9"/>
        <rFont val="ＭＳ Ｐゴシック"/>
        <family val="3"/>
        <charset val="128"/>
      </rPr>
      <t>（予算コードが増えた場合は、この赤ライン内に行挿入を行い増やしてください。）</t>
    </r>
    <rPh sb="6" eb="7">
      <t>アカ</t>
    </rPh>
    <rPh sb="12" eb="13">
      <t>シタ</t>
    </rPh>
    <rPh sb="18" eb="19">
      <t>フ</t>
    </rPh>
    <phoneticPr fontId="27"/>
  </si>
  <si>
    <r>
      <t>2019.4.1</t>
    </r>
    <r>
      <rPr>
        <sz val="11"/>
        <color theme="1"/>
        <rFont val="ＭＳ Ｐゴシック"/>
        <family val="2"/>
        <charset val="128"/>
        <scheme val="minor"/>
      </rPr>
      <t>-20</t>
    </r>
    <r>
      <rPr>
        <sz val="11"/>
        <color theme="1"/>
        <rFont val="ＭＳ Ｐゴシック"/>
        <family val="2"/>
        <charset val="128"/>
        <scheme val="minor"/>
      </rPr>
      <t>20.3.31（助成期間は2021.3.31まで）</t>
    </r>
    <rPh sb="19" eb="21">
      <t>ジョセイ</t>
    </rPh>
    <rPh sb="21" eb="23">
      <t>キカン</t>
    </rPh>
    <phoneticPr fontId="27"/>
  </si>
  <si>
    <t>DU 補助金</t>
    <rPh sb="3" eb="6">
      <t>ホジョキン</t>
    </rPh>
    <phoneticPr fontId="27"/>
  </si>
  <si>
    <t>補助金財源費</t>
    <rPh sb="0" eb="3">
      <t>ホジョキン</t>
    </rPh>
    <rPh sb="3" eb="5">
      <t>ザイゲン</t>
    </rPh>
    <rPh sb="5" eb="6">
      <t>ヒ</t>
    </rPh>
    <phoneticPr fontId="27"/>
  </si>
  <si>
    <t>66341：給与（通勤手当）（非職）</t>
  </si>
  <si>
    <t>41180：未払金（人件費）</t>
    <rPh sb="6" eb="8">
      <t>ミハラ</t>
    </rPh>
    <rPh sb="8" eb="9">
      <t>カネ</t>
    </rPh>
    <rPh sb="10" eb="12">
      <t>ジンケン</t>
    </rPh>
    <rPh sb="12" eb="13">
      <t>ヒ</t>
    </rPh>
    <phoneticPr fontId="27"/>
  </si>
  <si>
    <t>都市基盤環境学科</t>
    <rPh sb="0" eb="2">
      <t>トシ</t>
    </rPh>
    <rPh sb="2" eb="4">
      <t>キバン</t>
    </rPh>
    <rPh sb="4" eb="6">
      <t>カンキョウ</t>
    </rPh>
    <rPh sb="6" eb="8">
      <t>ガッカ</t>
    </rPh>
    <phoneticPr fontId="27"/>
  </si>
  <si>
    <t>補助金財源費</t>
    <phoneticPr fontId="20"/>
  </si>
  <si>
    <t>補</t>
    <phoneticPr fontId="20"/>
  </si>
  <si>
    <t>19首GP分生・藤江</t>
    <rPh sb="2" eb="3">
      <t>クビ</t>
    </rPh>
    <rPh sb="5" eb="6">
      <t>ブ</t>
    </rPh>
    <rPh sb="6" eb="7">
      <t>セイ</t>
    </rPh>
    <rPh sb="8" eb="10">
      <t>フジエ</t>
    </rPh>
    <phoneticPr fontId="27"/>
  </si>
  <si>
    <t>火山災害対策研究（生命科学・黒川）</t>
    <rPh sb="0" eb="2">
      <t>カザン</t>
    </rPh>
    <rPh sb="2" eb="4">
      <t>サイガイ</t>
    </rPh>
    <rPh sb="4" eb="6">
      <t>タイサク</t>
    </rPh>
    <rPh sb="6" eb="8">
      <t>ケンキュウ</t>
    </rPh>
    <rPh sb="9" eb="11">
      <t>セイメイ</t>
    </rPh>
    <rPh sb="11" eb="13">
      <t>カガク</t>
    </rPh>
    <rPh sb="14" eb="16">
      <t>クロカワ</t>
    </rPh>
    <phoneticPr fontId="27"/>
  </si>
  <si>
    <t>ｻﾝﾌﾟﾙ123456K</t>
    <phoneticPr fontId="27"/>
  </si>
  <si>
    <t>D0001</t>
    <phoneticPr fontId="27"/>
  </si>
  <si>
    <t>010</t>
    <phoneticPr fontId="27"/>
  </si>
  <si>
    <t>01</t>
    <phoneticPr fontId="27"/>
  </si>
  <si>
    <t>-</t>
    <phoneticPr fontId="27"/>
  </si>
  <si>
    <t>2019.4.1-2020.3.31</t>
    <phoneticPr fontId="27"/>
  </si>
  <si>
    <t>D0001</t>
    <phoneticPr fontId="27"/>
  </si>
  <si>
    <t>010</t>
    <phoneticPr fontId="27"/>
  </si>
  <si>
    <t>10102D</t>
    <phoneticPr fontId="27"/>
  </si>
  <si>
    <t>実験実習経費・教務経費(固定費)</t>
    <phoneticPr fontId="27"/>
  </si>
  <si>
    <t>01</t>
    <phoneticPr fontId="27"/>
  </si>
  <si>
    <t>-</t>
    <phoneticPr fontId="27"/>
  </si>
  <si>
    <t>2019.4.1-2020.3.31</t>
    <phoneticPr fontId="27"/>
  </si>
  <si>
    <t>10105D</t>
    <phoneticPr fontId="27"/>
  </si>
  <si>
    <t>厚生補導経費(固定費)</t>
    <phoneticPr fontId="27"/>
  </si>
  <si>
    <t>10107D</t>
    <phoneticPr fontId="27"/>
  </si>
  <si>
    <t>入試経費</t>
    <phoneticPr fontId="27"/>
  </si>
  <si>
    <t>10112D</t>
    <phoneticPr fontId="27"/>
  </si>
  <si>
    <t>ＴＡ経費</t>
    <phoneticPr fontId="27"/>
  </si>
  <si>
    <t>学位論文審査経費</t>
    <phoneticPr fontId="27"/>
  </si>
  <si>
    <t>その他教育費</t>
    <phoneticPr fontId="27"/>
  </si>
  <si>
    <t>服部久美子</t>
    <phoneticPr fontId="27"/>
  </si>
  <si>
    <t>D0001</t>
    <phoneticPr fontId="27"/>
  </si>
  <si>
    <t>010</t>
    <phoneticPr fontId="27"/>
  </si>
  <si>
    <t>01</t>
    <phoneticPr fontId="27"/>
  </si>
  <si>
    <t>-</t>
    <phoneticPr fontId="27"/>
  </si>
  <si>
    <t>2019.4.1-2020.3.31</t>
    <phoneticPr fontId="27"/>
  </si>
  <si>
    <t>竹川暢之</t>
    <phoneticPr fontId="27"/>
  </si>
  <si>
    <t>D0105</t>
    <phoneticPr fontId="27"/>
  </si>
  <si>
    <t>D0001</t>
    <phoneticPr fontId="27"/>
  </si>
  <si>
    <t>010</t>
    <phoneticPr fontId="27"/>
  </si>
  <si>
    <t>01</t>
    <phoneticPr fontId="27"/>
  </si>
  <si>
    <t>-</t>
    <phoneticPr fontId="27"/>
  </si>
  <si>
    <t>2019.4.1-2020.3.31</t>
    <phoneticPr fontId="27"/>
  </si>
  <si>
    <t>D0106</t>
    <phoneticPr fontId="27"/>
  </si>
  <si>
    <t>ヘルプロ</t>
    <phoneticPr fontId="27"/>
  </si>
  <si>
    <t>樋口貴広</t>
    <phoneticPr fontId="27"/>
  </si>
  <si>
    <r>
      <t>0</t>
    </r>
    <r>
      <rPr>
        <sz val="11"/>
        <color theme="1"/>
        <rFont val="ＭＳ Ｐゴシック"/>
        <family val="2"/>
        <charset val="128"/>
        <scheme val="minor"/>
      </rPr>
      <t>1</t>
    </r>
    <phoneticPr fontId="27"/>
  </si>
  <si>
    <t>D011001</t>
    <phoneticPr fontId="27"/>
  </si>
  <si>
    <r>
      <t>2</t>
    </r>
    <r>
      <rPr>
        <sz val="11"/>
        <color theme="1"/>
        <rFont val="ＭＳ Ｐゴシック"/>
        <family val="2"/>
        <charset val="128"/>
        <scheme val="minor"/>
      </rPr>
      <t>019.6.1-2020.3.31</t>
    </r>
    <phoneticPr fontId="27"/>
  </si>
  <si>
    <t>服部久美子</t>
    <phoneticPr fontId="27"/>
  </si>
  <si>
    <t>D011002</t>
    <phoneticPr fontId="27"/>
  </si>
  <si>
    <t>2019.6.1-2020.3.31</t>
    <phoneticPr fontId="27"/>
  </si>
  <si>
    <t>D011003</t>
    <phoneticPr fontId="27"/>
  </si>
  <si>
    <t>化学科</t>
    <phoneticPr fontId="27"/>
  </si>
  <si>
    <t>竹川暢之</t>
    <phoneticPr fontId="27"/>
  </si>
  <si>
    <t>D011005</t>
    <phoneticPr fontId="27"/>
  </si>
  <si>
    <t>D011006</t>
    <phoneticPr fontId="27"/>
  </si>
  <si>
    <t>D0001</t>
    <phoneticPr fontId="27"/>
  </si>
  <si>
    <t>010</t>
    <phoneticPr fontId="27"/>
  </si>
  <si>
    <r>
      <t>0</t>
    </r>
    <r>
      <rPr>
        <sz val="11"/>
        <color theme="1"/>
        <rFont val="ＭＳ Ｐゴシック"/>
        <family val="2"/>
        <charset val="128"/>
        <scheme val="minor"/>
      </rPr>
      <t>1</t>
    </r>
    <phoneticPr fontId="27"/>
  </si>
  <si>
    <t>-</t>
    <phoneticPr fontId="27"/>
  </si>
  <si>
    <t>2019.6.1-2020.3.31</t>
    <phoneticPr fontId="27"/>
  </si>
  <si>
    <t>小口俊樹</t>
    <phoneticPr fontId="27"/>
  </si>
  <si>
    <t>D011007</t>
    <phoneticPr fontId="27"/>
  </si>
  <si>
    <t>D011101</t>
    <phoneticPr fontId="27"/>
  </si>
  <si>
    <t>2019.4.1-2020.3.31</t>
    <phoneticPr fontId="27"/>
  </si>
  <si>
    <t>D011302</t>
    <phoneticPr fontId="27"/>
  </si>
  <si>
    <r>
      <t>0</t>
    </r>
    <r>
      <rPr>
        <sz val="11"/>
        <color theme="1"/>
        <rFont val="ＭＳ Ｐゴシック"/>
        <family val="2"/>
        <charset val="128"/>
        <scheme val="minor"/>
      </rPr>
      <t>1</t>
    </r>
    <phoneticPr fontId="27"/>
  </si>
  <si>
    <t>D011303</t>
    <phoneticPr fontId="27"/>
  </si>
  <si>
    <t>D011304</t>
    <phoneticPr fontId="27"/>
  </si>
  <si>
    <t>横田佳之</t>
    <phoneticPr fontId="27"/>
  </si>
  <si>
    <t>D011305</t>
    <phoneticPr fontId="27"/>
  </si>
  <si>
    <t>角野秀一</t>
    <phoneticPr fontId="27"/>
  </si>
  <si>
    <t>D011306</t>
    <phoneticPr fontId="27"/>
  </si>
  <si>
    <t>化学科</t>
    <phoneticPr fontId="27"/>
  </si>
  <si>
    <t>竹川暢之</t>
    <phoneticPr fontId="27"/>
  </si>
  <si>
    <t>D0115</t>
    <phoneticPr fontId="27"/>
  </si>
  <si>
    <r>
      <t>0</t>
    </r>
    <r>
      <rPr>
        <sz val="11"/>
        <color theme="1"/>
        <rFont val="ＭＳ Ｐゴシック"/>
        <family val="2"/>
        <charset val="128"/>
        <scheme val="minor"/>
      </rPr>
      <t>10</t>
    </r>
    <phoneticPr fontId="27"/>
  </si>
  <si>
    <t>10100</t>
    <phoneticPr fontId="27"/>
  </si>
  <si>
    <t>2019.4.1-2020.3.31</t>
    <phoneticPr fontId="27"/>
  </si>
  <si>
    <t>D0200</t>
    <phoneticPr fontId="27"/>
  </si>
  <si>
    <t>体育授業</t>
    <phoneticPr fontId="27"/>
  </si>
  <si>
    <t>D0001</t>
    <phoneticPr fontId="27"/>
  </si>
  <si>
    <t>010</t>
    <phoneticPr fontId="27"/>
  </si>
  <si>
    <t>01</t>
    <phoneticPr fontId="27"/>
  </si>
  <si>
    <t>-</t>
    <phoneticPr fontId="27"/>
  </si>
  <si>
    <t>ヘルプロ</t>
    <phoneticPr fontId="27"/>
  </si>
  <si>
    <t>D0300</t>
    <phoneticPr fontId="27"/>
  </si>
  <si>
    <r>
      <t>0</t>
    </r>
    <r>
      <rPr>
        <sz val="11"/>
        <color theme="1"/>
        <rFont val="ＭＳ Ｐゴシック"/>
        <family val="2"/>
        <charset val="128"/>
        <scheme val="minor"/>
      </rPr>
      <t>10</t>
    </r>
    <phoneticPr fontId="27"/>
  </si>
  <si>
    <r>
      <t>0</t>
    </r>
    <r>
      <rPr>
        <sz val="11"/>
        <color theme="1"/>
        <rFont val="ＭＳ Ｐゴシック"/>
        <family val="2"/>
        <charset val="128"/>
        <scheme val="minor"/>
      </rPr>
      <t>1</t>
    </r>
    <phoneticPr fontId="27"/>
  </si>
  <si>
    <t>D10109T</t>
    <phoneticPr fontId="27"/>
  </si>
  <si>
    <t>国際センターの教育費（留学支援経費）</t>
    <phoneticPr fontId="27"/>
  </si>
  <si>
    <t>D10113T</t>
    <phoneticPr fontId="27"/>
  </si>
  <si>
    <t>国際センターの教育費（大学院生国際学術会議派遣経費）</t>
    <phoneticPr fontId="27"/>
  </si>
  <si>
    <t>ヘルプロ</t>
    <phoneticPr fontId="27"/>
  </si>
  <si>
    <t>OUの講座分担金</t>
    <phoneticPr fontId="27"/>
  </si>
  <si>
    <t>D1500</t>
    <phoneticPr fontId="27"/>
  </si>
  <si>
    <t>2019.4.24-2019.9.30</t>
    <phoneticPr fontId="27"/>
  </si>
  <si>
    <t>数理科学科</t>
    <phoneticPr fontId="27"/>
  </si>
  <si>
    <t>服部久美子</t>
    <phoneticPr fontId="27"/>
  </si>
  <si>
    <t>D1503</t>
    <phoneticPr fontId="27"/>
  </si>
  <si>
    <t>2019.4.24-2020.3.31</t>
    <phoneticPr fontId="27"/>
  </si>
  <si>
    <t>澤野嘉宏</t>
    <phoneticPr fontId="27"/>
  </si>
  <si>
    <t>D2200</t>
    <phoneticPr fontId="27"/>
  </si>
  <si>
    <t>教育費</t>
    <phoneticPr fontId="27"/>
  </si>
  <si>
    <t>ＦＤの充実</t>
    <phoneticPr fontId="27"/>
  </si>
  <si>
    <t>10100</t>
    <phoneticPr fontId="27"/>
  </si>
  <si>
    <r>
      <t>0</t>
    </r>
    <r>
      <rPr>
        <sz val="11"/>
        <color theme="1"/>
        <rFont val="ＭＳ Ｐゴシック"/>
        <family val="2"/>
        <charset val="128"/>
        <scheme val="minor"/>
      </rPr>
      <t>8</t>
    </r>
    <phoneticPr fontId="27"/>
  </si>
  <si>
    <t>10224D</t>
    <phoneticPr fontId="27"/>
  </si>
  <si>
    <r>
      <t>0</t>
    </r>
    <r>
      <rPr>
        <sz val="11"/>
        <color theme="1"/>
        <rFont val="ＭＳ Ｐゴシック"/>
        <family val="2"/>
        <charset val="128"/>
        <scheme val="minor"/>
      </rPr>
      <t>3</t>
    </r>
    <phoneticPr fontId="27"/>
  </si>
  <si>
    <t>10327D</t>
    <phoneticPr fontId="27"/>
  </si>
  <si>
    <r>
      <t>0</t>
    </r>
    <r>
      <rPr>
        <sz val="11"/>
        <color theme="1"/>
        <rFont val="ＭＳ Ｐゴシック"/>
        <family val="2"/>
        <charset val="128"/>
        <scheme val="minor"/>
      </rPr>
      <t>9</t>
    </r>
    <phoneticPr fontId="27"/>
  </si>
  <si>
    <t>10329D</t>
    <phoneticPr fontId="27"/>
  </si>
  <si>
    <t>一般管理費</t>
    <phoneticPr fontId="27"/>
  </si>
  <si>
    <t>諸会費</t>
    <phoneticPr fontId="27"/>
  </si>
  <si>
    <t>10330D</t>
    <phoneticPr fontId="27"/>
  </si>
  <si>
    <t>庁有車関係費</t>
    <phoneticPr fontId="27"/>
  </si>
  <si>
    <t>10331D</t>
    <phoneticPr fontId="27"/>
  </si>
  <si>
    <t>10332D</t>
    <phoneticPr fontId="27"/>
  </si>
  <si>
    <t>労働安全衛生関係費</t>
    <phoneticPr fontId="27"/>
  </si>
  <si>
    <t>10335D</t>
    <phoneticPr fontId="27"/>
  </si>
  <si>
    <t>その他一般管理費</t>
    <phoneticPr fontId="27"/>
  </si>
  <si>
    <t>企画広報課の一般管理費（一般広報費）</t>
    <phoneticPr fontId="27"/>
  </si>
  <si>
    <t>10400</t>
    <phoneticPr fontId="27"/>
  </si>
  <si>
    <t>10549D</t>
    <phoneticPr fontId="27"/>
  </si>
  <si>
    <t>大平裕己</t>
    <phoneticPr fontId="27"/>
  </si>
  <si>
    <t>D10549F</t>
    <phoneticPr fontId="27"/>
  </si>
  <si>
    <r>
      <t>0</t>
    </r>
    <r>
      <rPr>
        <sz val="11"/>
        <color theme="1"/>
        <rFont val="ＭＳ Ｐゴシック"/>
        <family val="2"/>
        <charset val="128"/>
        <scheme val="minor"/>
      </rPr>
      <t>8</t>
    </r>
    <phoneticPr fontId="27"/>
  </si>
  <si>
    <t>大平裕己</t>
    <phoneticPr fontId="27"/>
  </si>
  <si>
    <t>D10549J</t>
    <phoneticPr fontId="27"/>
  </si>
  <si>
    <t>学生サポの人件費(アルバイト人件費)</t>
    <phoneticPr fontId="27"/>
  </si>
  <si>
    <t>DA002</t>
    <phoneticPr fontId="27"/>
  </si>
  <si>
    <r>
      <t>0</t>
    </r>
    <r>
      <rPr>
        <sz val="11"/>
        <color theme="1"/>
        <rFont val="ＭＳ Ｐゴシック"/>
        <family val="2"/>
        <charset val="128"/>
        <scheme val="minor"/>
      </rPr>
      <t>2</t>
    </r>
    <phoneticPr fontId="27"/>
  </si>
  <si>
    <t>DA003</t>
    <phoneticPr fontId="27"/>
  </si>
  <si>
    <t>倉田和浩</t>
    <phoneticPr fontId="27"/>
  </si>
  <si>
    <t>数理・黒田茂</t>
    <phoneticPr fontId="27"/>
  </si>
  <si>
    <t>黒田茂</t>
    <phoneticPr fontId="27"/>
  </si>
  <si>
    <t>数理・相馬輝彦</t>
    <phoneticPr fontId="27"/>
  </si>
  <si>
    <t>数理・高桑昇一郎</t>
    <phoneticPr fontId="27"/>
  </si>
  <si>
    <t>数理・津村博文</t>
    <phoneticPr fontId="27"/>
  </si>
  <si>
    <t>数理・徳永浩雄</t>
    <phoneticPr fontId="27"/>
  </si>
  <si>
    <t>数理・服部久美子</t>
    <phoneticPr fontId="27"/>
  </si>
  <si>
    <t>DA011</t>
    <phoneticPr fontId="27"/>
  </si>
  <si>
    <t>DA012</t>
    <phoneticPr fontId="27"/>
  </si>
  <si>
    <t>数理・吉冨和志</t>
    <phoneticPr fontId="27"/>
  </si>
  <si>
    <t>吉冨和志</t>
    <phoneticPr fontId="27"/>
  </si>
  <si>
    <t>DA013</t>
    <phoneticPr fontId="27"/>
  </si>
  <si>
    <t>DA014</t>
    <phoneticPr fontId="27"/>
  </si>
  <si>
    <t>石谷謙介</t>
    <phoneticPr fontId="27"/>
  </si>
  <si>
    <t>DA015</t>
    <phoneticPr fontId="27"/>
  </si>
  <si>
    <t>DA016</t>
    <phoneticPr fontId="27"/>
  </si>
  <si>
    <t>DA017</t>
    <phoneticPr fontId="27"/>
  </si>
  <si>
    <r>
      <t>0</t>
    </r>
    <r>
      <rPr>
        <sz val="11"/>
        <color theme="1"/>
        <rFont val="ＭＳ Ｐゴシック"/>
        <family val="2"/>
        <charset val="128"/>
        <scheme val="minor"/>
      </rPr>
      <t>2</t>
    </r>
    <phoneticPr fontId="27"/>
  </si>
  <si>
    <r>
      <t>0</t>
    </r>
    <r>
      <rPr>
        <sz val="11"/>
        <color theme="1"/>
        <rFont val="ＭＳ Ｐゴシック"/>
        <family val="2"/>
        <charset val="128"/>
        <scheme val="minor"/>
      </rPr>
      <t>8</t>
    </r>
    <phoneticPr fontId="27"/>
  </si>
  <si>
    <t>DA018</t>
    <phoneticPr fontId="27"/>
  </si>
  <si>
    <t>DA019</t>
    <phoneticPr fontId="27"/>
  </si>
  <si>
    <r>
      <t>0</t>
    </r>
    <r>
      <rPr>
        <sz val="11"/>
        <color theme="1"/>
        <rFont val="ＭＳ Ｐゴシック"/>
        <family val="2"/>
        <charset val="128"/>
        <scheme val="minor"/>
      </rPr>
      <t>2</t>
    </r>
    <phoneticPr fontId="27"/>
  </si>
  <si>
    <r>
      <t>0</t>
    </r>
    <r>
      <rPr>
        <sz val="11"/>
        <color theme="1"/>
        <rFont val="ＭＳ Ｐゴシック"/>
        <family val="2"/>
        <charset val="128"/>
        <scheme val="minor"/>
      </rPr>
      <t>8</t>
    </r>
    <phoneticPr fontId="27"/>
  </si>
  <si>
    <t>DA020</t>
    <phoneticPr fontId="27"/>
  </si>
  <si>
    <t>DA021</t>
    <phoneticPr fontId="27"/>
  </si>
  <si>
    <t>数理・高津飛鳥</t>
    <phoneticPr fontId="27"/>
  </si>
  <si>
    <t>DA022</t>
    <phoneticPr fontId="27"/>
  </si>
  <si>
    <t>深谷友宏</t>
    <phoneticPr fontId="27"/>
  </si>
  <si>
    <t>DA023</t>
    <phoneticPr fontId="27"/>
  </si>
  <si>
    <t>数理・村上弘</t>
    <phoneticPr fontId="27"/>
  </si>
  <si>
    <t>村上弘</t>
    <phoneticPr fontId="27"/>
  </si>
  <si>
    <t>DA024</t>
    <phoneticPr fontId="27"/>
  </si>
  <si>
    <t>DA025</t>
    <phoneticPr fontId="27"/>
  </si>
  <si>
    <t>DA026</t>
    <phoneticPr fontId="27"/>
  </si>
  <si>
    <t>DA027</t>
    <phoneticPr fontId="27"/>
  </si>
  <si>
    <t>02</t>
    <phoneticPr fontId="27"/>
  </si>
  <si>
    <t>08</t>
    <phoneticPr fontId="27"/>
  </si>
  <si>
    <t>DA028</t>
    <phoneticPr fontId="27"/>
  </si>
  <si>
    <t>DA029</t>
    <phoneticPr fontId="27"/>
  </si>
  <si>
    <t>DA030</t>
    <phoneticPr fontId="27"/>
  </si>
  <si>
    <t>DA031</t>
    <phoneticPr fontId="27"/>
  </si>
  <si>
    <t>DA032</t>
    <phoneticPr fontId="27"/>
  </si>
  <si>
    <t>DA033</t>
    <phoneticPr fontId="27"/>
  </si>
  <si>
    <t>安田恵一郎</t>
    <phoneticPr fontId="27"/>
  </si>
  <si>
    <t>DA034</t>
    <phoneticPr fontId="27"/>
  </si>
  <si>
    <t>02</t>
    <phoneticPr fontId="27"/>
  </si>
  <si>
    <t>08</t>
    <phoneticPr fontId="27"/>
  </si>
  <si>
    <t>DA035</t>
    <phoneticPr fontId="27"/>
  </si>
  <si>
    <t>DA036</t>
    <phoneticPr fontId="27"/>
  </si>
  <si>
    <t>DA037</t>
    <phoneticPr fontId="27"/>
  </si>
  <si>
    <t>DA038</t>
    <phoneticPr fontId="27"/>
  </si>
  <si>
    <t>DA039</t>
    <phoneticPr fontId="27"/>
  </si>
  <si>
    <t>電・ｴﾙｷｯｸｱﾙﾌﾚｰﾄﾞ</t>
    <phoneticPr fontId="27"/>
  </si>
  <si>
    <t>ｴﾙｷｯｸｱﾙﾌﾚｰﾄﾞ</t>
    <phoneticPr fontId="27"/>
  </si>
  <si>
    <t>DA040</t>
    <phoneticPr fontId="27"/>
  </si>
  <si>
    <t>DA041</t>
    <phoneticPr fontId="27"/>
  </si>
  <si>
    <t>DA042</t>
    <phoneticPr fontId="27"/>
  </si>
  <si>
    <t>電子情報システム工学科</t>
    <phoneticPr fontId="27"/>
  </si>
  <si>
    <t>DA043</t>
    <phoneticPr fontId="27"/>
  </si>
  <si>
    <t>DA044</t>
    <phoneticPr fontId="27"/>
  </si>
  <si>
    <t>DA045</t>
    <phoneticPr fontId="27"/>
  </si>
  <si>
    <t>DA046</t>
    <phoneticPr fontId="27"/>
  </si>
  <si>
    <t>DA047</t>
    <phoneticPr fontId="27"/>
  </si>
  <si>
    <t>DA048</t>
    <phoneticPr fontId="27"/>
  </si>
  <si>
    <t>機・長谷和徳</t>
    <phoneticPr fontId="27"/>
  </si>
  <si>
    <t>DA049</t>
    <phoneticPr fontId="27"/>
  </si>
  <si>
    <t>DA050</t>
    <phoneticPr fontId="27"/>
  </si>
  <si>
    <t>DA051</t>
    <phoneticPr fontId="27"/>
  </si>
  <si>
    <t>小方聡</t>
    <phoneticPr fontId="27"/>
  </si>
  <si>
    <t>DA052</t>
    <phoneticPr fontId="27"/>
  </si>
  <si>
    <t>機・小原弘道</t>
    <phoneticPr fontId="27"/>
  </si>
  <si>
    <t>小原弘道</t>
    <phoneticPr fontId="27"/>
  </si>
  <si>
    <t>DA053</t>
    <phoneticPr fontId="27"/>
  </si>
  <si>
    <t>DA054</t>
    <phoneticPr fontId="27"/>
  </si>
  <si>
    <t>坂元尚哉</t>
    <phoneticPr fontId="27"/>
  </si>
  <si>
    <t>DA055</t>
    <phoneticPr fontId="27"/>
  </si>
  <si>
    <t>DA056</t>
    <phoneticPr fontId="27"/>
  </si>
  <si>
    <t>DA057</t>
    <phoneticPr fontId="27"/>
  </si>
  <si>
    <t>DA058</t>
    <phoneticPr fontId="27"/>
  </si>
  <si>
    <t>機械システム工学科</t>
    <phoneticPr fontId="27"/>
  </si>
  <si>
    <t>DA059</t>
    <phoneticPr fontId="27"/>
  </si>
  <si>
    <t>DA060</t>
    <phoneticPr fontId="27"/>
  </si>
  <si>
    <t>鎗光清道</t>
    <phoneticPr fontId="27"/>
  </si>
  <si>
    <t>DA061</t>
    <phoneticPr fontId="27"/>
  </si>
  <si>
    <t>DA062</t>
    <phoneticPr fontId="27"/>
  </si>
  <si>
    <t>DA063</t>
    <phoneticPr fontId="27"/>
  </si>
  <si>
    <t>DA064</t>
    <phoneticPr fontId="27"/>
  </si>
  <si>
    <t>DA067</t>
    <phoneticPr fontId="27"/>
  </si>
  <si>
    <t>機･吉村・玉置</t>
    <phoneticPr fontId="27"/>
  </si>
  <si>
    <t>DA068</t>
    <phoneticPr fontId="27"/>
  </si>
  <si>
    <t>機・若山・松枝</t>
    <phoneticPr fontId="27"/>
  </si>
  <si>
    <t>若山修一</t>
    <phoneticPr fontId="27"/>
  </si>
  <si>
    <t>大平裕己</t>
    <phoneticPr fontId="27"/>
  </si>
  <si>
    <t>DA106</t>
    <phoneticPr fontId="27"/>
  </si>
  <si>
    <t>DA107</t>
    <phoneticPr fontId="27"/>
  </si>
  <si>
    <t>DA108</t>
    <phoneticPr fontId="27"/>
  </si>
  <si>
    <t>北一郎</t>
    <phoneticPr fontId="27"/>
  </si>
  <si>
    <t>DA109</t>
    <phoneticPr fontId="27"/>
  </si>
  <si>
    <t>DA110</t>
    <phoneticPr fontId="27"/>
  </si>
  <si>
    <t>DA111</t>
    <phoneticPr fontId="27"/>
  </si>
  <si>
    <t>DA113</t>
    <phoneticPr fontId="27"/>
  </si>
  <si>
    <t>DA114</t>
    <phoneticPr fontId="27"/>
  </si>
  <si>
    <t>DA202</t>
    <phoneticPr fontId="27"/>
  </si>
  <si>
    <t>OU身・篠田粧子</t>
    <phoneticPr fontId="27"/>
  </si>
  <si>
    <t>ＯＵ・ヘルプロ</t>
    <phoneticPr fontId="27"/>
  </si>
  <si>
    <t>DA302</t>
    <phoneticPr fontId="27"/>
  </si>
  <si>
    <t>DA303</t>
    <phoneticPr fontId="27"/>
  </si>
  <si>
    <t>DA304</t>
    <phoneticPr fontId="27"/>
  </si>
  <si>
    <t>DA305</t>
    <phoneticPr fontId="27"/>
  </si>
  <si>
    <t>畠山久</t>
    <phoneticPr fontId="27"/>
  </si>
  <si>
    <t>DB202</t>
    <phoneticPr fontId="27"/>
  </si>
  <si>
    <t>2019.4.1-2020.3.31</t>
    <phoneticPr fontId="27"/>
  </si>
  <si>
    <t>水口佳一</t>
    <phoneticPr fontId="27"/>
  </si>
  <si>
    <t>DB204</t>
    <phoneticPr fontId="27"/>
  </si>
  <si>
    <t>D0001</t>
    <phoneticPr fontId="27"/>
  </si>
  <si>
    <t>010</t>
    <phoneticPr fontId="27"/>
  </si>
  <si>
    <r>
      <t>0</t>
    </r>
    <r>
      <rPr>
        <sz val="11"/>
        <color theme="1"/>
        <rFont val="ＭＳ Ｐゴシック"/>
        <family val="2"/>
        <charset val="128"/>
        <scheme val="minor"/>
      </rPr>
      <t>2</t>
    </r>
    <phoneticPr fontId="27"/>
  </si>
  <si>
    <r>
      <t>0</t>
    </r>
    <r>
      <rPr>
        <sz val="11"/>
        <color theme="1"/>
        <rFont val="ＭＳ Ｐゴシック"/>
        <family val="2"/>
        <charset val="128"/>
        <scheme val="minor"/>
      </rPr>
      <t>8</t>
    </r>
    <phoneticPr fontId="27"/>
  </si>
  <si>
    <t>機械システム工学科</t>
    <phoneticPr fontId="27"/>
  </si>
  <si>
    <t>DB205</t>
    <phoneticPr fontId="27"/>
  </si>
  <si>
    <t>電子情報システム工学科</t>
    <phoneticPr fontId="27"/>
  </si>
  <si>
    <t>清水敏久</t>
    <phoneticPr fontId="27"/>
  </si>
  <si>
    <t>DB302</t>
    <phoneticPr fontId="27"/>
  </si>
  <si>
    <t>田村浩一郎</t>
    <phoneticPr fontId="27"/>
  </si>
  <si>
    <t>DB402</t>
    <phoneticPr fontId="27"/>
  </si>
  <si>
    <t>DB403</t>
    <phoneticPr fontId="27"/>
  </si>
  <si>
    <t>DB404</t>
    <phoneticPr fontId="27"/>
  </si>
  <si>
    <t>春田伸</t>
    <phoneticPr fontId="27"/>
  </si>
  <si>
    <t>DB405</t>
    <phoneticPr fontId="27"/>
  </si>
  <si>
    <t>DB502</t>
    <phoneticPr fontId="27"/>
  </si>
  <si>
    <t>DB503</t>
    <phoneticPr fontId="27"/>
  </si>
  <si>
    <t>DB504</t>
    <phoneticPr fontId="27"/>
  </si>
  <si>
    <t>DB602</t>
    <phoneticPr fontId="27"/>
  </si>
  <si>
    <t>黒川信</t>
    <phoneticPr fontId="27"/>
  </si>
  <si>
    <r>
      <t>0</t>
    </r>
    <r>
      <rPr>
        <sz val="11"/>
        <color theme="1"/>
        <rFont val="ＭＳ Ｐゴシック"/>
        <family val="2"/>
        <charset val="128"/>
        <scheme val="minor"/>
      </rPr>
      <t>0</t>
    </r>
    <phoneticPr fontId="27"/>
  </si>
  <si>
    <t>DC001</t>
    <phoneticPr fontId="27"/>
  </si>
  <si>
    <t>部局長裁量経費(理学部)</t>
    <phoneticPr fontId="27"/>
  </si>
  <si>
    <t>02</t>
    <phoneticPr fontId="27"/>
  </si>
  <si>
    <t>08</t>
    <phoneticPr fontId="27"/>
  </si>
  <si>
    <t>大平裕己</t>
    <phoneticPr fontId="27"/>
  </si>
  <si>
    <t>DC002</t>
    <phoneticPr fontId="27"/>
  </si>
  <si>
    <t>傾部共・数理</t>
    <phoneticPr fontId="27"/>
  </si>
  <si>
    <t>服部久美子</t>
    <phoneticPr fontId="27"/>
  </si>
  <si>
    <t>DC003</t>
    <phoneticPr fontId="27"/>
  </si>
  <si>
    <t>傾部共・物理学</t>
    <phoneticPr fontId="27"/>
  </si>
  <si>
    <t>傾部共・化学</t>
    <phoneticPr fontId="27"/>
  </si>
  <si>
    <t>竹川暢之</t>
    <phoneticPr fontId="27"/>
  </si>
  <si>
    <t>傾部共・生命</t>
    <phoneticPr fontId="27"/>
  </si>
  <si>
    <t>DC006</t>
    <phoneticPr fontId="27"/>
  </si>
  <si>
    <t>DC007</t>
    <phoneticPr fontId="27"/>
  </si>
  <si>
    <t>DC008</t>
    <phoneticPr fontId="27"/>
  </si>
  <si>
    <t>DC009</t>
    <phoneticPr fontId="27"/>
  </si>
  <si>
    <t>青木勇二</t>
    <phoneticPr fontId="27"/>
  </si>
  <si>
    <t>得平茂樹</t>
    <phoneticPr fontId="27"/>
  </si>
  <si>
    <t>化学科</t>
    <phoneticPr fontId="27"/>
  </si>
  <si>
    <t>ベラ　ティエール</t>
    <phoneticPr fontId="27"/>
  </si>
  <si>
    <t>大学教育ｾﾝﾀｰの傾斜的研究費部局分</t>
    <phoneticPr fontId="27"/>
  </si>
  <si>
    <t>部局長裁量経費（大学教育ｾﾝﾀｰ）</t>
    <phoneticPr fontId="27"/>
  </si>
  <si>
    <t>傾部裁大教・伏木</t>
    <phoneticPr fontId="27"/>
  </si>
  <si>
    <t>部局競争的経費(大学教育ｾﾝﾀｰ)</t>
    <phoneticPr fontId="27"/>
  </si>
  <si>
    <t>樋口貴広</t>
    <phoneticPr fontId="27"/>
  </si>
  <si>
    <t>北一郎</t>
    <phoneticPr fontId="27"/>
  </si>
  <si>
    <t>古市泰郎</t>
    <phoneticPr fontId="27"/>
  </si>
  <si>
    <r>
      <t>0</t>
    </r>
    <r>
      <rPr>
        <sz val="11"/>
        <color theme="1"/>
        <rFont val="ＭＳ Ｐゴシック"/>
        <family val="2"/>
        <charset val="128"/>
        <scheme val="minor"/>
      </rPr>
      <t>2</t>
    </r>
    <phoneticPr fontId="27"/>
  </si>
  <si>
    <t>ｵｰﾌﾟﾝﾕﾆﾊﾞｰｼﾃｨの傾斜的研究費部局分</t>
    <phoneticPr fontId="27"/>
  </si>
  <si>
    <t>部局長裁量経費(ｵｰﾌﾟﾝﾕﾆﾊﾞｰｼﾃｨ)</t>
    <phoneticPr fontId="27"/>
  </si>
  <si>
    <t>部局競争的経費(ｵｰﾌﾟﾝﾕﾆﾊﾞｰｼﾃｨ)</t>
    <phoneticPr fontId="27"/>
  </si>
  <si>
    <t>傾部競・身・篠田</t>
    <phoneticPr fontId="27"/>
  </si>
  <si>
    <t>ＯＵ・ヘルプロ</t>
    <phoneticPr fontId="27"/>
  </si>
  <si>
    <r>
      <t>0</t>
    </r>
    <r>
      <rPr>
        <sz val="11"/>
        <color theme="1"/>
        <rFont val="ＭＳ Ｐゴシック"/>
        <family val="2"/>
        <charset val="128"/>
        <scheme val="minor"/>
      </rPr>
      <t>10</t>
    </r>
    <phoneticPr fontId="27"/>
  </si>
  <si>
    <t>10600</t>
    <phoneticPr fontId="27"/>
  </si>
  <si>
    <t>DF001</t>
    <phoneticPr fontId="27"/>
  </si>
  <si>
    <t>理学部の管理費事務経費（一般財源研究費）</t>
    <phoneticPr fontId="27"/>
  </si>
  <si>
    <t>数理･管理費事務経費</t>
    <phoneticPr fontId="27"/>
  </si>
  <si>
    <t>物理学･管理費事務経費</t>
    <phoneticPr fontId="27"/>
  </si>
  <si>
    <t>化学･管理費事務経費</t>
    <phoneticPr fontId="27"/>
  </si>
  <si>
    <t>生命･管理費事務経費</t>
    <phoneticPr fontId="27"/>
  </si>
  <si>
    <t>DF006</t>
    <phoneticPr fontId="27"/>
  </si>
  <si>
    <t>電気･管理費事務経費</t>
    <phoneticPr fontId="27"/>
  </si>
  <si>
    <t>三浦大介</t>
    <phoneticPr fontId="27"/>
  </si>
  <si>
    <t>DF007</t>
    <phoneticPr fontId="27"/>
  </si>
  <si>
    <t>機械･管理費事務経費</t>
    <phoneticPr fontId="27"/>
  </si>
  <si>
    <t>小口俊樹</t>
    <phoneticPr fontId="27"/>
  </si>
  <si>
    <t>DF008</t>
    <phoneticPr fontId="27"/>
  </si>
  <si>
    <t>HP学域管理費事務経費</t>
    <phoneticPr fontId="27"/>
  </si>
  <si>
    <t>ヘルプロ</t>
    <phoneticPr fontId="27"/>
  </si>
  <si>
    <t>D56011L11</t>
    <phoneticPr fontId="27"/>
  </si>
  <si>
    <r>
      <t>0</t>
    </r>
    <r>
      <rPr>
        <sz val="11"/>
        <color theme="1"/>
        <rFont val="ＭＳ Ｐゴシック"/>
        <family val="2"/>
        <charset val="128"/>
        <scheme val="minor"/>
      </rPr>
      <t>1</t>
    </r>
    <phoneticPr fontId="27"/>
  </si>
  <si>
    <t>D56011L12</t>
    <phoneticPr fontId="27"/>
  </si>
  <si>
    <t>D56011L13</t>
    <phoneticPr fontId="27"/>
  </si>
  <si>
    <r>
      <t>2</t>
    </r>
    <r>
      <rPr>
        <sz val="11"/>
        <color theme="1"/>
        <rFont val="ＭＳ Ｐゴシック"/>
        <family val="2"/>
        <charset val="128"/>
        <scheme val="minor"/>
      </rPr>
      <t>019.4.1-2020.3.31</t>
    </r>
    <phoneticPr fontId="27"/>
  </si>
  <si>
    <t>D56011L14</t>
    <phoneticPr fontId="27"/>
  </si>
  <si>
    <t>D56011L15</t>
    <phoneticPr fontId="27"/>
  </si>
  <si>
    <t>西島壮</t>
    <phoneticPr fontId="27"/>
  </si>
  <si>
    <t>海外インターンシップの推進</t>
    <phoneticPr fontId="27"/>
  </si>
  <si>
    <t>01</t>
    <phoneticPr fontId="27"/>
  </si>
  <si>
    <t>改革推進費</t>
    <phoneticPr fontId="27"/>
  </si>
  <si>
    <t>企画広報課の改革推進費（自己点検・評価の充実）</t>
    <phoneticPr fontId="27"/>
  </si>
  <si>
    <t>02</t>
    <phoneticPr fontId="27"/>
  </si>
  <si>
    <t>10700</t>
    <phoneticPr fontId="27"/>
  </si>
  <si>
    <t>10700</t>
    <phoneticPr fontId="27"/>
  </si>
  <si>
    <t>D56011S</t>
    <phoneticPr fontId="27"/>
  </si>
  <si>
    <t>10861D01</t>
    <phoneticPr fontId="27"/>
  </si>
  <si>
    <t>都市外交人材教育研究支援経費</t>
    <phoneticPr fontId="27"/>
  </si>
  <si>
    <t>D10864A213</t>
    <phoneticPr fontId="27"/>
  </si>
  <si>
    <t>2019.4.1-2019.9.30</t>
    <phoneticPr fontId="27"/>
  </si>
  <si>
    <t>D10864A214</t>
    <phoneticPr fontId="27"/>
  </si>
  <si>
    <t>D10864A215</t>
    <phoneticPr fontId="27"/>
  </si>
  <si>
    <t>D10864A216</t>
    <phoneticPr fontId="27"/>
  </si>
  <si>
    <t>D10864A221</t>
    <phoneticPr fontId="27"/>
  </si>
  <si>
    <t>D10864A222</t>
    <phoneticPr fontId="27"/>
  </si>
  <si>
    <t>D10864A223</t>
    <phoneticPr fontId="27"/>
  </si>
  <si>
    <t>D10864A224</t>
    <phoneticPr fontId="27"/>
  </si>
  <si>
    <t>02</t>
    <phoneticPr fontId="27"/>
  </si>
  <si>
    <t>08</t>
    <phoneticPr fontId="27"/>
  </si>
  <si>
    <t>D10864A225</t>
    <phoneticPr fontId="27"/>
  </si>
  <si>
    <t>D10864A226</t>
    <phoneticPr fontId="27"/>
  </si>
  <si>
    <t>D10864A227</t>
    <phoneticPr fontId="27"/>
  </si>
  <si>
    <t>マークス　タンク</t>
    <phoneticPr fontId="27"/>
  </si>
  <si>
    <t>D10864A228</t>
    <phoneticPr fontId="27"/>
  </si>
  <si>
    <t>和田圭二</t>
    <phoneticPr fontId="27"/>
  </si>
  <si>
    <t>D10864A229</t>
    <phoneticPr fontId="27"/>
  </si>
  <si>
    <t>D10864A230</t>
    <phoneticPr fontId="27"/>
  </si>
  <si>
    <t>小原弘道</t>
    <phoneticPr fontId="27"/>
  </si>
  <si>
    <t>D10864A231</t>
    <phoneticPr fontId="27"/>
  </si>
  <si>
    <t>山添誠司</t>
    <phoneticPr fontId="27"/>
  </si>
  <si>
    <t>D10864A232</t>
    <phoneticPr fontId="27"/>
  </si>
  <si>
    <t>D10864A233</t>
    <phoneticPr fontId="27"/>
  </si>
  <si>
    <t>D10864A234</t>
    <phoneticPr fontId="27"/>
  </si>
  <si>
    <t>岡本龍史</t>
    <phoneticPr fontId="27"/>
  </si>
  <si>
    <t>D10864A235</t>
    <phoneticPr fontId="27"/>
  </si>
  <si>
    <t>D10864A236</t>
    <phoneticPr fontId="27"/>
  </si>
  <si>
    <t>D10864A237</t>
    <phoneticPr fontId="27"/>
  </si>
  <si>
    <t>D10864A238</t>
    <phoneticPr fontId="27"/>
  </si>
  <si>
    <t>D10864A239</t>
    <phoneticPr fontId="27"/>
  </si>
  <si>
    <t>D10864A240</t>
    <phoneticPr fontId="27"/>
  </si>
  <si>
    <t>D10864A241</t>
    <phoneticPr fontId="27"/>
  </si>
  <si>
    <t>D10864A33</t>
    <phoneticPr fontId="27"/>
  </si>
  <si>
    <t>久冨木志郎</t>
    <phoneticPr fontId="27"/>
  </si>
  <si>
    <t>D10864A34</t>
    <phoneticPr fontId="27"/>
  </si>
  <si>
    <t>研究者海外派遣プログラム</t>
    <phoneticPr fontId="27"/>
  </si>
  <si>
    <t>-</t>
    <phoneticPr fontId="27"/>
  </si>
  <si>
    <t>D64501</t>
    <phoneticPr fontId="27"/>
  </si>
  <si>
    <t>10800</t>
    <phoneticPr fontId="27"/>
  </si>
  <si>
    <t>18共生相垣ライフ</t>
    <phoneticPr fontId="27"/>
  </si>
  <si>
    <t>105</t>
    <phoneticPr fontId="27"/>
  </si>
  <si>
    <t>30150</t>
    <phoneticPr fontId="27"/>
  </si>
  <si>
    <t>14</t>
    <phoneticPr fontId="27"/>
  </si>
  <si>
    <t>18共生岡本住友</t>
    <phoneticPr fontId="27"/>
  </si>
  <si>
    <t>105</t>
    <phoneticPr fontId="27"/>
  </si>
  <si>
    <t>30150</t>
    <phoneticPr fontId="27"/>
  </si>
  <si>
    <t>14</t>
    <phoneticPr fontId="27"/>
  </si>
  <si>
    <t>18共生岡本JT</t>
    <phoneticPr fontId="27"/>
  </si>
  <si>
    <t>18共生安藤SBI</t>
    <phoneticPr fontId="27"/>
  </si>
  <si>
    <t>18共大眞鍋森永</t>
    <phoneticPr fontId="27"/>
  </si>
  <si>
    <t>大学教育センター・ヘルプロ</t>
    <phoneticPr fontId="27"/>
  </si>
  <si>
    <t>18共大井村ﾀﾞﾝｼﾝｸﾞ</t>
    <phoneticPr fontId="27"/>
  </si>
  <si>
    <t>DG501</t>
    <phoneticPr fontId="27"/>
  </si>
  <si>
    <t>19共電内田AFI</t>
    <phoneticPr fontId="27"/>
  </si>
  <si>
    <t>2019.4.1-2020.3.31</t>
    <phoneticPr fontId="27"/>
  </si>
  <si>
    <t>電子情報システム工学科</t>
    <rPh sb="0" eb="2">
      <t>デンシ</t>
    </rPh>
    <rPh sb="2" eb="4">
      <t>ジョウホウ</t>
    </rPh>
    <rPh sb="8" eb="11">
      <t>コウガクカ</t>
    </rPh>
    <phoneticPr fontId="27"/>
  </si>
  <si>
    <t>DG502</t>
    <phoneticPr fontId="27"/>
  </si>
  <si>
    <t>19共電清水ﾄﾖﾀ</t>
    <phoneticPr fontId="27"/>
  </si>
  <si>
    <t>105</t>
  </si>
  <si>
    <t>30150</t>
  </si>
  <si>
    <t>14</t>
  </si>
  <si>
    <t>2019/4/1-2020/2/29(研究期間2019/3/1-2020/2/29)</t>
    <phoneticPr fontId="27"/>
  </si>
  <si>
    <t>清水敏久</t>
    <rPh sb="0" eb="2">
      <t>シミズ</t>
    </rPh>
    <rPh sb="2" eb="4">
      <t>トシヒサ</t>
    </rPh>
    <phoneticPr fontId="27"/>
  </si>
  <si>
    <t>DG601</t>
    <phoneticPr fontId="27"/>
  </si>
  <si>
    <t>19共機長谷スズキ</t>
    <phoneticPr fontId="27"/>
  </si>
  <si>
    <t>2019.4.1-2020.3.31</t>
    <phoneticPr fontId="27"/>
  </si>
  <si>
    <t>機械システム工学科</t>
    <phoneticPr fontId="27"/>
  </si>
  <si>
    <t>長谷和徳</t>
    <phoneticPr fontId="27"/>
  </si>
  <si>
    <t>DG602</t>
  </si>
  <si>
    <t>19共機小方富士通</t>
    <rPh sb="6" eb="9">
      <t>フジツウ</t>
    </rPh>
    <phoneticPr fontId="27"/>
  </si>
  <si>
    <t>2019/4/1-2020/3/31</t>
  </si>
  <si>
    <t>小方聡</t>
    <phoneticPr fontId="27"/>
  </si>
  <si>
    <t>DG603</t>
  </si>
  <si>
    <t>19共機角田新日本</t>
  </si>
  <si>
    <t>2019/4/1-2020/3/31(研究期間平成30年5月1日-令和2年3月31日)</t>
    <rPh sb="19" eb="21">
      <t>ケンキュウ</t>
    </rPh>
    <rPh sb="21" eb="23">
      <t>キカン</t>
    </rPh>
    <phoneticPr fontId="27"/>
  </si>
  <si>
    <t>角田直人</t>
    <phoneticPr fontId="27"/>
  </si>
  <si>
    <t>29共生相垣ライフ</t>
    <phoneticPr fontId="27"/>
  </si>
  <si>
    <t>40150</t>
    <phoneticPr fontId="27"/>
  </si>
  <si>
    <r>
      <t>H</t>
    </r>
    <r>
      <rPr>
        <sz val="11"/>
        <color theme="1"/>
        <rFont val="ＭＳ Ｐゴシック"/>
        <family val="2"/>
        <charset val="128"/>
        <scheme val="minor"/>
      </rPr>
      <t>30.4.1～H31.3.31</t>
    </r>
    <phoneticPr fontId="27"/>
  </si>
  <si>
    <t>29共生岡本JT</t>
    <phoneticPr fontId="27"/>
  </si>
  <si>
    <r>
      <t>H</t>
    </r>
    <r>
      <rPr>
        <sz val="11"/>
        <color theme="1"/>
        <rFont val="ＭＳ Ｐゴシック"/>
        <family val="2"/>
        <charset val="128"/>
        <scheme val="minor"/>
      </rPr>
      <t>30.4.1～H30.9.30</t>
    </r>
    <phoneticPr fontId="27"/>
  </si>
  <si>
    <t>29共大古市大日本</t>
    <phoneticPr fontId="27"/>
  </si>
  <si>
    <r>
      <t>H</t>
    </r>
    <r>
      <rPr>
        <sz val="11"/>
        <color theme="1"/>
        <rFont val="ＭＳ Ｐゴシック"/>
        <family val="2"/>
        <charset val="128"/>
        <scheme val="minor"/>
      </rPr>
      <t>30.4.1～H31.3.16</t>
    </r>
    <phoneticPr fontId="27"/>
  </si>
  <si>
    <t>29共大藤井久光</t>
    <phoneticPr fontId="27"/>
  </si>
  <si>
    <r>
      <t>H</t>
    </r>
    <r>
      <rPr>
        <sz val="11"/>
        <color theme="1"/>
        <rFont val="ＭＳ Ｐゴシック"/>
        <family val="2"/>
        <charset val="128"/>
        <scheme val="minor"/>
      </rPr>
      <t>30.4.1～H30.12.25</t>
    </r>
    <phoneticPr fontId="27"/>
  </si>
  <si>
    <t>藤井宣晴</t>
    <phoneticPr fontId="27"/>
  </si>
  <si>
    <t>外部資金財源</t>
    <phoneticPr fontId="27"/>
  </si>
  <si>
    <t>18受数内山NTT</t>
    <phoneticPr fontId="27"/>
  </si>
  <si>
    <t>100</t>
    <phoneticPr fontId="27"/>
  </si>
  <si>
    <t>04</t>
    <phoneticPr fontId="27"/>
  </si>
  <si>
    <r>
      <t>3</t>
    </r>
    <r>
      <rPr>
        <sz val="11"/>
        <color theme="1"/>
        <rFont val="ＭＳ Ｐゴシック"/>
        <family val="2"/>
        <charset val="128"/>
        <scheme val="minor"/>
      </rPr>
      <t>0.5.25～31.2.28</t>
    </r>
    <phoneticPr fontId="27"/>
  </si>
  <si>
    <t>内山成憲</t>
    <phoneticPr fontId="27"/>
  </si>
  <si>
    <t>事務経費(受託研究費等)</t>
    <phoneticPr fontId="27"/>
  </si>
  <si>
    <r>
      <t>0</t>
    </r>
    <r>
      <rPr>
        <sz val="11"/>
        <color theme="1"/>
        <rFont val="ＭＳ Ｐゴシック"/>
        <family val="2"/>
        <charset val="128"/>
        <scheme val="minor"/>
      </rPr>
      <t>4</t>
    </r>
    <phoneticPr fontId="27"/>
  </si>
  <si>
    <r>
      <t>2</t>
    </r>
    <r>
      <rPr>
        <sz val="11"/>
        <color theme="1"/>
        <rFont val="ＭＳ Ｐゴシック"/>
        <family val="2"/>
        <charset val="128"/>
        <scheme val="minor"/>
      </rPr>
      <t>9.4.1～</t>
    </r>
    <phoneticPr fontId="27"/>
  </si>
  <si>
    <t>大平裕己</t>
    <phoneticPr fontId="27"/>
  </si>
  <si>
    <t>外部資金財源</t>
    <phoneticPr fontId="27"/>
  </si>
  <si>
    <r>
      <t>1</t>
    </r>
    <r>
      <rPr>
        <sz val="11"/>
        <color theme="1"/>
        <rFont val="ＭＳ Ｐゴシック"/>
        <family val="2"/>
        <charset val="128"/>
        <scheme val="minor"/>
      </rPr>
      <t>00</t>
    </r>
    <phoneticPr fontId="27"/>
  </si>
  <si>
    <r>
      <t>0</t>
    </r>
    <r>
      <rPr>
        <sz val="11"/>
        <color theme="1"/>
        <rFont val="ＭＳ Ｐゴシック"/>
        <family val="2"/>
        <charset val="128"/>
        <scheme val="minor"/>
      </rPr>
      <t>4</t>
    </r>
    <phoneticPr fontId="27"/>
  </si>
  <si>
    <r>
      <t>1</t>
    </r>
    <r>
      <rPr>
        <sz val="11"/>
        <color theme="1"/>
        <rFont val="ＭＳ Ｐゴシック"/>
        <family val="2"/>
        <charset val="128"/>
        <scheme val="minor"/>
      </rPr>
      <t>00</t>
    </r>
    <phoneticPr fontId="27"/>
  </si>
  <si>
    <t>柳和宏</t>
    <phoneticPr fontId="27"/>
  </si>
  <si>
    <t>18提化礒辺CREST</t>
    <phoneticPr fontId="27"/>
  </si>
  <si>
    <t>18提化伊藤CREST</t>
    <phoneticPr fontId="27"/>
  </si>
  <si>
    <t>19提化大浦名大</t>
    <phoneticPr fontId="27"/>
  </si>
  <si>
    <t>18提化田岡東大</t>
    <phoneticPr fontId="27"/>
  </si>
  <si>
    <t>DI401</t>
    <phoneticPr fontId="27"/>
  </si>
  <si>
    <t>19提生田村学研</t>
    <phoneticPr fontId="27"/>
  </si>
  <si>
    <t>18提生福田SSP</t>
    <phoneticPr fontId="27"/>
  </si>
  <si>
    <t>立木佑弥</t>
    <phoneticPr fontId="27"/>
  </si>
  <si>
    <t>18提生相垣遺伝研</t>
    <phoneticPr fontId="27"/>
  </si>
  <si>
    <r>
      <t>3</t>
    </r>
    <r>
      <rPr>
        <sz val="11"/>
        <color theme="1"/>
        <rFont val="ＭＳ Ｐゴシック"/>
        <family val="2"/>
        <charset val="128"/>
        <scheme val="minor"/>
      </rPr>
      <t>1.2.1～31.3.31</t>
    </r>
    <phoneticPr fontId="27"/>
  </si>
  <si>
    <t>19提電須原CREST</t>
    <phoneticPr fontId="27"/>
  </si>
  <si>
    <t>須原理彦</t>
    <phoneticPr fontId="27"/>
  </si>
  <si>
    <t>筧　幸次</t>
    <phoneticPr fontId="27"/>
  </si>
  <si>
    <t>繰越外部資金財源</t>
    <phoneticPr fontId="27"/>
  </si>
  <si>
    <t>安藤香奈絵</t>
    <phoneticPr fontId="27"/>
  </si>
  <si>
    <t>DL801</t>
    <phoneticPr fontId="27"/>
  </si>
  <si>
    <t>19事都連ﾌﾟ化大浦・港湾</t>
    <phoneticPr fontId="27"/>
  </si>
  <si>
    <r>
      <t>1</t>
    </r>
    <r>
      <rPr>
        <sz val="11"/>
        <color theme="1"/>
        <rFont val="ＭＳ Ｐゴシック"/>
        <family val="2"/>
        <charset val="128"/>
        <scheme val="minor"/>
      </rPr>
      <t>10</t>
    </r>
    <phoneticPr fontId="27"/>
  </si>
  <si>
    <r>
      <t>0</t>
    </r>
    <r>
      <rPr>
        <sz val="11"/>
        <color theme="1"/>
        <rFont val="ＭＳ Ｐゴシック"/>
        <family val="2"/>
        <charset val="128"/>
        <scheme val="minor"/>
      </rPr>
      <t>5</t>
    </r>
    <phoneticPr fontId="27"/>
  </si>
  <si>
    <t>2019.04.01-2020.3.31</t>
    <phoneticPr fontId="27"/>
  </si>
  <si>
    <t>18特物後藤池谷科学技術</t>
    <phoneticPr fontId="27"/>
  </si>
  <si>
    <r>
      <t>0</t>
    </r>
    <r>
      <rPr>
        <sz val="11"/>
        <color theme="1"/>
        <rFont val="ＭＳ Ｐゴシック"/>
        <family val="2"/>
        <charset val="128"/>
        <scheme val="minor"/>
      </rPr>
      <t>80</t>
    </r>
    <phoneticPr fontId="27"/>
  </si>
  <si>
    <r>
      <t>3</t>
    </r>
    <r>
      <rPr>
        <sz val="11"/>
        <color theme="1"/>
        <rFont val="ＭＳ Ｐゴシック"/>
        <family val="2"/>
        <charset val="128"/>
        <scheme val="minor"/>
      </rPr>
      <t>0.7.13～31.3.31</t>
    </r>
    <phoneticPr fontId="27"/>
  </si>
  <si>
    <t>18特物栗田花王</t>
    <phoneticPr fontId="27"/>
  </si>
  <si>
    <t>30.9.18～31.3.31</t>
    <phoneticPr fontId="27"/>
  </si>
  <si>
    <t>080</t>
    <phoneticPr fontId="27"/>
  </si>
  <si>
    <t>19助化西長小笠原</t>
    <phoneticPr fontId="27"/>
  </si>
  <si>
    <t>西長亨</t>
    <phoneticPr fontId="27"/>
  </si>
  <si>
    <t>18特化佐藤亘</t>
    <phoneticPr fontId="27"/>
  </si>
  <si>
    <r>
      <t>3</t>
    </r>
    <r>
      <rPr>
        <sz val="11"/>
        <color theme="1"/>
        <rFont val="ＭＳ Ｐゴシック"/>
        <family val="2"/>
        <charset val="128"/>
        <scheme val="minor"/>
      </rPr>
      <t>0.6.28～31.3.31</t>
    </r>
    <phoneticPr fontId="27"/>
  </si>
  <si>
    <t>佐藤亘</t>
    <phoneticPr fontId="27"/>
  </si>
  <si>
    <t>18特化秋山</t>
    <phoneticPr fontId="27"/>
  </si>
  <si>
    <r>
      <t>3</t>
    </r>
    <r>
      <rPr>
        <sz val="11"/>
        <color theme="1"/>
        <rFont val="ＭＳ Ｐゴシック"/>
        <family val="2"/>
        <charset val="128"/>
        <scheme val="minor"/>
      </rPr>
      <t>0.6.29～31.3.31</t>
    </r>
    <phoneticPr fontId="27"/>
  </si>
  <si>
    <t>秋山和彦</t>
    <phoneticPr fontId="27"/>
  </si>
  <si>
    <t>18特化阿部かなえ</t>
    <phoneticPr fontId="27"/>
  </si>
  <si>
    <r>
      <t>3</t>
    </r>
    <r>
      <rPr>
        <sz val="11"/>
        <color theme="1"/>
        <rFont val="ＭＳ Ｐゴシック"/>
        <family val="2"/>
        <charset val="128"/>
        <scheme val="minor"/>
      </rPr>
      <t>0.12.3～31.3.31</t>
    </r>
    <phoneticPr fontId="27"/>
  </si>
  <si>
    <t>18特化杉浦小笠原</t>
    <phoneticPr fontId="27"/>
  </si>
  <si>
    <r>
      <t>3</t>
    </r>
    <r>
      <rPr>
        <sz val="11"/>
        <color theme="1"/>
        <rFont val="ＭＳ Ｐゴシック"/>
        <family val="2"/>
        <charset val="128"/>
        <scheme val="minor"/>
      </rPr>
      <t>0.12.18～31.3.31</t>
    </r>
    <phoneticPr fontId="27"/>
  </si>
  <si>
    <t>杉浦健一</t>
    <phoneticPr fontId="27"/>
  </si>
  <si>
    <r>
      <t>3</t>
    </r>
    <r>
      <rPr>
        <sz val="11"/>
        <color theme="1"/>
        <rFont val="ＭＳ Ｐゴシック"/>
        <family val="2"/>
        <charset val="128"/>
        <scheme val="minor"/>
      </rPr>
      <t>1.1.18～31.3.31</t>
    </r>
    <phoneticPr fontId="27"/>
  </si>
  <si>
    <t>18特化池谷島津</t>
    <phoneticPr fontId="27"/>
  </si>
  <si>
    <r>
      <t>3</t>
    </r>
    <r>
      <rPr>
        <sz val="11"/>
        <color theme="1"/>
        <rFont val="ＭＳ Ｐゴシック"/>
        <family val="2"/>
        <charset val="128"/>
        <scheme val="minor"/>
      </rPr>
      <t>1.2.15～31.3.31</t>
    </r>
    <phoneticPr fontId="27"/>
  </si>
  <si>
    <t>DQ401</t>
    <phoneticPr fontId="27"/>
  </si>
  <si>
    <t>18特生田村中辻</t>
    <phoneticPr fontId="27"/>
  </si>
  <si>
    <t>2019.4.5-2019.8.31</t>
    <phoneticPr fontId="27"/>
  </si>
  <si>
    <t>DQ402</t>
    <phoneticPr fontId="27"/>
  </si>
  <si>
    <t>19助生得平岩谷</t>
    <phoneticPr fontId="27"/>
  </si>
  <si>
    <t>18特生安藤</t>
    <phoneticPr fontId="27"/>
  </si>
  <si>
    <t>18特生春田発酵</t>
    <phoneticPr fontId="27"/>
  </si>
  <si>
    <t>18特生春田日本農芸</t>
    <phoneticPr fontId="27"/>
  </si>
  <si>
    <t>18特生川原内藤記念</t>
    <phoneticPr fontId="27"/>
  </si>
  <si>
    <t>川原裕之</t>
    <phoneticPr fontId="27"/>
  </si>
  <si>
    <t>DQ701</t>
    <phoneticPr fontId="27"/>
  </si>
  <si>
    <t>19特オープン篠田</t>
    <phoneticPr fontId="27"/>
  </si>
  <si>
    <t>篠田粧子</t>
    <phoneticPr fontId="27"/>
  </si>
  <si>
    <t>18特大藤井</t>
    <phoneticPr fontId="27"/>
  </si>
  <si>
    <t>18特大古市上原</t>
    <phoneticPr fontId="27"/>
  </si>
  <si>
    <t>事務経費（寄附金財源費）</t>
    <phoneticPr fontId="27"/>
  </si>
  <si>
    <r>
      <t>0</t>
    </r>
    <r>
      <rPr>
        <sz val="11"/>
        <color theme="1"/>
        <rFont val="ＭＳ Ｐゴシック"/>
        <family val="2"/>
        <charset val="128"/>
        <scheme val="minor"/>
      </rPr>
      <t>40</t>
    </r>
    <phoneticPr fontId="27"/>
  </si>
  <si>
    <t>30400</t>
    <phoneticPr fontId="27"/>
  </si>
  <si>
    <t>学振外特波田</t>
    <phoneticPr fontId="27"/>
  </si>
  <si>
    <r>
      <t>0</t>
    </r>
    <r>
      <rPr>
        <sz val="11"/>
        <color theme="1"/>
        <rFont val="ＭＳ Ｐゴシック"/>
        <family val="2"/>
        <charset val="128"/>
        <scheme val="minor"/>
      </rPr>
      <t>40</t>
    </r>
    <phoneticPr fontId="27"/>
  </si>
  <si>
    <t>30400</t>
    <phoneticPr fontId="27"/>
  </si>
  <si>
    <r>
      <t>3</t>
    </r>
    <r>
      <rPr>
        <sz val="11"/>
        <color theme="1"/>
        <rFont val="ＭＳ Ｐゴシック"/>
        <family val="2"/>
        <charset val="128"/>
        <scheme val="minor"/>
      </rPr>
      <t>1.3.6～</t>
    </r>
    <phoneticPr fontId="27"/>
  </si>
  <si>
    <t>18補NBRP村上</t>
    <phoneticPr fontId="27"/>
  </si>
  <si>
    <t>H30.4.1～H31.3.31</t>
    <phoneticPr fontId="27"/>
  </si>
  <si>
    <t>福永力</t>
    <phoneticPr fontId="27"/>
  </si>
  <si>
    <t>石谷謙介</t>
    <phoneticPr fontId="27"/>
  </si>
  <si>
    <t>森弘之</t>
    <phoneticPr fontId="27"/>
  </si>
  <si>
    <t>特物柳コニカ</t>
    <phoneticPr fontId="27"/>
  </si>
  <si>
    <t>廣田耕志</t>
    <phoneticPr fontId="27"/>
  </si>
  <si>
    <t>野村琴広</t>
    <phoneticPr fontId="27"/>
  </si>
  <si>
    <t>稲垣昭子</t>
    <phoneticPr fontId="27"/>
  </si>
  <si>
    <t>波田雅彦</t>
    <phoneticPr fontId="27"/>
  </si>
  <si>
    <t>佐藤総一</t>
    <phoneticPr fontId="27"/>
  </si>
  <si>
    <t>阿部拓也</t>
    <phoneticPr fontId="27"/>
  </si>
  <si>
    <t>江口克之</t>
    <phoneticPr fontId="27"/>
  </si>
  <si>
    <t>山﨑健史</t>
    <phoneticPr fontId="27"/>
  </si>
  <si>
    <t>坂井貴臣</t>
    <phoneticPr fontId="27"/>
  </si>
  <si>
    <t>特ｵｰﾌﾟﾝ篠田</t>
    <phoneticPr fontId="27"/>
  </si>
  <si>
    <t>DU401</t>
    <phoneticPr fontId="27"/>
  </si>
  <si>
    <t>19補NBRP村上</t>
    <phoneticPr fontId="27"/>
  </si>
  <si>
    <t>DU602</t>
    <phoneticPr fontId="27"/>
  </si>
  <si>
    <t>19補機筧栃木</t>
    <phoneticPr fontId="27"/>
  </si>
  <si>
    <t>、</t>
    <phoneticPr fontId="27"/>
  </si>
  <si>
    <t>18学化竹川新日鐵</t>
    <phoneticPr fontId="27"/>
  </si>
  <si>
    <t>30.4.1～31.3.31</t>
    <phoneticPr fontId="27"/>
  </si>
  <si>
    <t>18学化田岡ｼｽﾒｯｸｽ</t>
    <phoneticPr fontId="27"/>
  </si>
  <si>
    <t>30.10.24～31.3.31</t>
    <phoneticPr fontId="27"/>
  </si>
  <si>
    <t>田岡万悟</t>
    <phoneticPr fontId="27"/>
  </si>
  <si>
    <t>18学化佐藤LG</t>
    <phoneticPr fontId="27"/>
  </si>
  <si>
    <r>
      <t>3</t>
    </r>
    <r>
      <rPr>
        <sz val="11"/>
        <color theme="1"/>
        <rFont val="ＭＳ Ｐゴシック"/>
        <family val="2"/>
        <charset val="128"/>
        <scheme val="minor"/>
      </rPr>
      <t>0.10.1～</t>
    </r>
    <phoneticPr fontId="27"/>
  </si>
  <si>
    <t>18学化田岡ｼｽﾒｯｸ2</t>
    <phoneticPr fontId="27"/>
  </si>
  <si>
    <r>
      <t>30.1</t>
    </r>
    <r>
      <rPr>
        <sz val="11"/>
        <color theme="1"/>
        <rFont val="ＭＳ Ｐゴシック"/>
        <family val="2"/>
        <charset val="128"/>
        <scheme val="minor"/>
      </rPr>
      <t>1.14～</t>
    </r>
    <phoneticPr fontId="27"/>
  </si>
  <si>
    <t>18学化野村ﾎﾟﾘﾌﾟﾗ</t>
    <phoneticPr fontId="27"/>
  </si>
  <si>
    <r>
      <t>30.10</t>
    </r>
    <r>
      <rPr>
        <sz val="11"/>
        <color theme="1"/>
        <rFont val="ＭＳ Ｐゴシック"/>
        <family val="2"/>
        <charset val="128"/>
        <scheme val="minor"/>
      </rPr>
      <t>.25～</t>
    </r>
    <phoneticPr fontId="27"/>
  </si>
  <si>
    <t>18学化波田東芝</t>
    <phoneticPr fontId="27"/>
  </si>
  <si>
    <r>
      <t>3</t>
    </r>
    <r>
      <rPr>
        <sz val="11"/>
        <color theme="1"/>
        <rFont val="ＭＳ Ｐゴシック"/>
        <family val="2"/>
        <charset val="128"/>
        <scheme val="minor"/>
      </rPr>
      <t>0.12.28～</t>
    </r>
    <phoneticPr fontId="27"/>
  </si>
  <si>
    <t>18学化田岡ｼｽﾒｯｸ3</t>
    <phoneticPr fontId="27"/>
  </si>
  <si>
    <r>
      <t>3</t>
    </r>
    <r>
      <rPr>
        <sz val="11"/>
        <color theme="1"/>
        <rFont val="ＭＳ Ｐゴシック"/>
        <family val="2"/>
        <charset val="128"/>
        <scheme val="minor"/>
      </rPr>
      <t>1.2.14～</t>
    </r>
    <phoneticPr fontId="27"/>
  </si>
  <si>
    <t>18学大井村ﾀﾞﾝｼﾝｸﾞ</t>
    <phoneticPr fontId="27"/>
  </si>
  <si>
    <t>30.10.1～</t>
    <phoneticPr fontId="27"/>
  </si>
  <si>
    <t>DZ501</t>
    <phoneticPr fontId="27"/>
  </si>
  <si>
    <t>19学電清水中央電</t>
    <phoneticPr fontId="27"/>
  </si>
  <si>
    <t>2019.4.1-</t>
    <phoneticPr fontId="27"/>
  </si>
  <si>
    <t>DZ601</t>
    <phoneticPr fontId="27"/>
  </si>
  <si>
    <t>外部資金財源</t>
  </si>
  <si>
    <t>19学機小林ExOne</t>
    <phoneticPr fontId="27"/>
  </si>
  <si>
    <t>2019.4.1- (実施期間平成31年3月20日-令和2年3月19日)</t>
    <rPh sb="11" eb="13">
      <t>ジッシ</t>
    </rPh>
    <rPh sb="13" eb="15">
      <t>キカン</t>
    </rPh>
    <phoneticPr fontId="27"/>
  </si>
  <si>
    <t>小林　訓史</t>
    <phoneticPr fontId="27"/>
  </si>
  <si>
    <t>27学物柳富士ﾌｲﾙﾑ</t>
    <phoneticPr fontId="27"/>
  </si>
  <si>
    <t>27学物宮田富士電</t>
    <phoneticPr fontId="27"/>
  </si>
  <si>
    <t>宮田耕充</t>
    <phoneticPr fontId="27"/>
  </si>
  <si>
    <t>29学化竹川新日鐵</t>
    <phoneticPr fontId="27"/>
  </si>
  <si>
    <t>28学化野村三井化</t>
    <phoneticPr fontId="27"/>
  </si>
  <si>
    <t>29学化野村三井化</t>
    <phoneticPr fontId="27"/>
  </si>
  <si>
    <t>28学化波田東芝</t>
    <phoneticPr fontId="27"/>
  </si>
  <si>
    <t>29学化波田東芝</t>
    <phoneticPr fontId="27"/>
  </si>
  <si>
    <t>29学化竹川富士電</t>
    <phoneticPr fontId="27"/>
  </si>
  <si>
    <t>28学大藤井小野</t>
    <phoneticPr fontId="27"/>
  </si>
  <si>
    <t>D30592BV10</t>
    <phoneticPr fontId="27"/>
  </si>
  <si>
    <t>科研費間接経費(機関管理体制充実分)</t>
    <phoneticPr fontId="27"/>
  </si>
  <si>
    <r>
      <t>0</t>
    </r>
    <r>
      <rPr>
        <sz val="11"/>
        <color theme="1"/>
        <rFont val="ＭＳ Ｐゴシック"/>
        <family val="2"/>
        <charset val="128"/>
        <scheme val="minor"/>
      </rPr>
      <t>9</t>
    </r>
    <phoneticPr fontId="27"/>
  </si>
  <si>
    <t>オープンユニバーシティ（理系）の科研費間接経費（部局分)</t>
    <phoneticPr fontId="27"/>
  </si>
  <si>
    <t>ＯＵ・ヘルプロ</t>
    <phoneticPr fontId="27"/>
  </si>
  <si>
    <t>大学教育センター（理系)の科研費間接経費（部局分)</t>
    <phoneticPr fontId="27"/>
  </si>
  <si>
    <t>大学教育センター・ヘルプロ</t>
    <phoneticPr fontId="27"/>
  </si>
  <si>
    <t>間接科研･数理</t>
    <phoneticPr fontId="27"/>
  </si>
  <si>
    <t>間接科研･物理学</t>
    <phoneticPr fontId="27"/>
  </si>
  <si>
    <t>間接科研･化学</t>
    <phoneticPr fontId="27"/>
  </si>
  <si>
    <t>竹川暢之</t>
    <phoneticPr fontId="27"/>
  </si>
  <si>
    <t>間接科研･生命</t>
    <phoneticPr fontId="27"/>
  </si>
  <si>
    <t>岡本龍史</t>
    <phoneticPr fontId="27"/>
  </si>
  <si>
    <t>間接科研･電気</t>
    <phoneticPr fontId="27"/>
  </si>
  <si>
    <t>三浦大介</t>
    <phoneticPr fontId="27"/>
  </si>
  <si>
    <t>間接科研･機械</t>
    <phoneticPr fontId="27"/>
  </si>
  <si>
    <t>小口俊樹</t>
    <phoneticPr fontId="27"/>
  </si>
  <si>
    <t>間接科研・ヘルプロ</t>
    <phoneticPr fontId="27"/>
  </si>
  <si>
    <t>間接科研・情報</t>
    <phoneticPr fontId="27"/>
  </si>
  <si>
    <t>間接科研・学術情報</t>
    <phoneticPr fontId="27"/>
  </si>
  <si>
    <t>学術情報基盤センター</t>
    <phoneticPr fontId="27"/>
  </si>
  <si>
    <t>藤吉　正明</t>
    <phoneticPr fontId="27"/>
  </si>
  <si>
    <t>服部久美子</t>
    <phoneticPr fontId="27"/>
  </si>
  <si>
    <t>間接提案電・和田</t>
    <phoneticPr fontId="27"/>
  </si>
  <si>
    <t>電子情報システム工学科</t>
    <phoneticPr fontId="27"/>
  </si>
  <si>
    <t>和田圭二</t>
    <phoneticPr fontId="27"/>
  </si>
  <si>
    <t>間接提案電・清水SIP</t>
    <phoneticPr fontId="27"/>
  </si>
  <si>
    <t>清水敏久</t>
    <phoneticPr fontId="27"/>
  </si>
  <si>
    <t>間接提案機・小林SIP</t>
    <phoneticPr fontId="27"/>
  </si>
  <si>
    <t>機械システム工学科</t>
    <phoneticPr fontId="27"/>
  </si>
  <si>
    <t>小林　訓史</t>
    <phoneticPr fontId="27"/>
  </si>
  <si>
    <t>間接提案電・清水ｼｬｰﾌﾟ</t>
    <phoneticPr fontId="27"/>
  </si>
  <si>
    <t>040</t>
    <phoneticPr fontId="27"/>
  </si>
  <si>
    <t>30700</t>
    <phoneticPr fontId="27"/>
  </si>
  <si>
    <t>09</t>
    <phoneticPr fontId="27"/>
  </si>
  <si>
    <t>08</t>
    <phoneticPr fontId="27"/>
  </si>
  <si>
    <t>繰越外部資金財源</t>
    <phoneticPr fontId="27"/>
  </si>
  <si>
    <t>18講生可知発酵研</t>
    <phoneticPr fontId="27"/>
  </si>
  <si>
    <t>可知直毅</t>
    <phoneticPr fontId="27"/>
  </si>
  <si>
    <t>5DA001</t>
    <phoneticPr fontId="27"/>
  </si>
  <si>
    <r>
      <t>1</t>
    </r>
    <r>
      <rPr>
        <sz val="11"/>
        <color theme="1"/>
        <rFont val="ＭＳ Ｐゴシック"/>
        <family val="2"/>
        <charset val="128"/>
        <scheme val="minor"/>
      </rPr>
      <t>40</t>
    </r>
    <phoneticPr fontId="27"/>
  </si>
  <si>
    <t>50600</t>
    <phoneticPr fontId="27"/>
  </si>
  <si>
    <t>5D560201</t>
    <phoneticPr fontId="27"/>
  </si>
  <si>
    <t>50700</t>
    <phoneticPr fontId="27"/>
  </si>
  <si>
    <t>5D561104</t>
    <phoneticPr fontId="27"/>
  </si>
  <si>
    <r>
      <t>1</t>
    </r>
    <r>
      <rPr>
        <sz val="11"/>
        <color theme="1"/>
        <rFont val="ＭＳ Ｐゴシック"/>
        <family val="2"/>
        <charset val="128"/>
        <scheme val="minor"/>
      </rPr>
      <t>40</t>
    </r>
    <phoneticPr fontId="27"/>
  </si>
  <si>
    <t>50700</t>
    <phoneticPr fontId="27"/>
  </si>
  <si>
    <t>13</t>
    <phoneticPr fontId="27"/>
  </si>
  <si>
    <t>13</t>
    <phoneticPr fontId="27"/>
  </si>
  <si>
    <t>若手研究(A)</t>
    <phoneticPr fontId="27"/>
  </si>
  <si>
    <t>K121</t>
    <phoneticPr fontId="27"/>
  </si>
  <si>
    <t>K131</t>
    <phoneticPr fontId="27"/>
  </si>
  <si>
    <t>K31</t>
    <phoneticPr fontId="27"/>
  </si>
  <si>
    <t>K23</t>
    <phoneticPr fontId="27"/>
  </si>
  <si>
    <t>K51</t>
    <phoneticPr fontId="27"/>
  </si>
  <si>
    <t>挑戦的萌芽研究</t>
    <phoneticPr fontId="27"/>
  </si>
  <si>
    <t>K111</t>
    <phoneticPr fontId="27"/>
  </si>
  <si>
    <t>K61</t>
    <phoneticPr fontId="27"/>
  </si>
  <si>
    <t>K41</t>
    <phoneticPr fontId="27"/>
  </si>
  <si>
    <t>K151</t>
    <phoneticPr fontId="27"/>
  </si>
  <si>
    <t>-</t>
    <phoneticPr fontId="27"/>
  </si>
  <si>
    <t>DQ601</t>
  </si>
  <si>
    <t>外部資金財源</t>
    <rPh sb="0" eb="2">
      <t>ガイブ</t>
    </rPh>
    <rPh sb="2" eb="4">
      <t>シキン</t>
    </rPh>
    <rPh sb="4" eb="6">
      <t>ザイゲン</t>
    </rPh>
    <phoneticPr fontId="3"/>
  </si>
  <si>
    <t>特定研究寄附金</t>
    <rPh sb="0" eb="2">
      <t>トクテイ</t>
    </rPh>
    <rPh sb="2" eb="4">
      <t>ケンキュウ</t>
    </rPh>
    <rPh sb="4" eb="7">
      <t>キフキン</t>
    </rPh>
    <phoneticPr fontId="3"/>
  </si>
  <si>
    <t>19助機筧軽金属</t>
  </si>
  <si>
    <t>不要</t>
    <rPh sb="0" eb="2">
      <t>フヨウ</t>
    </rPh>
    <phoneticPr fontId="3"/>
  </si>
  <si>
    <t>2019.5.24-2020.3.31</t>
  </si>
  <si>
    <t>66340：給与（非職）</t>
    <rPh sb="6" eb="8">
      <t>キュウヨ</t>
    </rPh>
    <rPh sb="9" eb="10">
      <t>ヒ</t>
    </rPh>
    <rPh sb="10" eb="11">
      <t>ショク</t>
    </rPh>
    <phoneticPr fontId="3"/>
  </si>
  <si>
    <t>66341：給与（通勤手当）</t>
    <rPh sb="6" eb="8">
      <t>キュウヨ</t>
    </rPh>
    <rPh sb="9" eb="11">
      <t>ツウキン</t>
    </rPh>
    <rPh sb="11" eb="13">
      <t>テアテ</t>
    </rPh>
    <phoneticPr fontId="3"/>
  </si>
  <si>
    <t>41180：未払金（人件費）</t>
    <rPh sb="6" eb="8">
      <t>ミハラ</t>
    </rPh>
    <rPh sb="8" eb="9">
      <t>キン</t>
    </rPh>
    <rPh sb="10" eb="13">
      <t>ジンケンヒ</t>
    </rPh>
    <phoneticPr fontId="3"/>
  </si>
  <si>
    <t>2019.4.10-2020.3.31</t>
    <phoneticPr fontId="27"/>
  </si>
  <si>
    <t>D10101G</t>
    <phoneticPr fontId="27"/>
  </si>
  <si>
    <t>D0001</t>
    <phoneticPr fontId="27"/>
  </si>
  <si>
    <r>
      <t>0</t>
    </r>
    <r>
      <rPr>
        <sz val="11"/>
        <color theme="1"/>
        <rFont val="ＭＳ Ｐゴシック"/>
        <family val="2"/>
        <charset val="128"/>
        <scheme val="minor"/>
      </rPr>
      <t>10</t>
    </r>
    <phoneticPr fontId="27"/>
  </si>
  <si>
    <r>
      <t>0</t>
    </r>
    <r>
      <rPr>
        <sz val="11"/>
        <color theme="1"/>
        <rFont val="ＭＳ Ｐゴシック"/>
        <family val="2"/>
        <charset val="128"/>
        <scheme val="minor"/>
      </rPr>
      <t>1</t>
    </r>
    <phoneticPr fontId="27"/>
  </si>
  <si>
    <t>-</t>
    <phoneticPr fontId="27"/>
  </si>
  <si>
    <t>2019.4.1-2020.3.31</t>
    <phoneticPr fontId="27"/>
  </si>
  <si>
    <t>ヘルプロ</t>
    <phoneticPr fontId="27"/>
  </si>
  <si>
    <t>D10112G</t>
    <phoneticPr fontId="27"/>
  </si>
  <si>
    <t>D0001</t>
    <phoneticPr fontId="27"/>
  </si>
  <si>
    <r>
      <t>0</t>
    </r>
    <r>
      <rPr>
        <sz val="11"/>
        <color theme="1"/>
        <rFont val="ＭＳ Ｐゴシック"/>
        <family val="2"/>
        <charset val="128"/>
        <scheme val="minor"/>
      </rPr>
      <t>10</t>
    </r>
    <phoneticPr fontId="27"/>
  </si>
  <si>
    <r>
      <t>0</t>
    </r>
    <r>
      <rPr>
        <sz val="11"/>
        <color theme="1"/>
        <rFont val="ＭＳ Ｐゴシック"/>
        <family val="2"/>
        <charset val="128"/>
        <scheme val="minor"/>
      </rPr>
      <t>1</t>
    </r>
    <phoneticPr fontId="27"/>
  </si>
  <si>
    <t>-</t>
    <phoneticPr fontId="27"/>
  </si>
  <si>
    <t>2019.4.1-2020.3.31</t>
    <phoneticPr fontId="27"/>
  </si>
  <si>
    <t>ヘルプロ</t>
    <phoneticPr fontId="27"/>
  </si>
  <si>
    <t>D10122G</t>
    <phoneticPr fontId="27"/>
  </si>
  <si>
    <t>D0001</t>
    <phoneticPr fontId="27"/>
  </si>
  <si>
    <t>010</t>
    <phoneticPr fontId="27"/>
  </si>
  <si>
    <r>
      <t>0</t>
    </r>
    <r>
      <rPr>
        <sz val="11"/>
        <color theme="1"/>
        <rFont val="ＭＳ Ｐゴシック"/>
        <family val="2"/>
        <charset val="128"/>
        <scheme val="minor"/>
      </rPr>
      <t>1</t>
    </r>
    <phoneticPr fontId="27"/>
  </si>
  <si>
    <t>-</t>
    <phoneticPr fontId="27"/>
  </si>
  <si>
    <t>2019.4.1-2020.3.31</t>
    <phoneticPr fontId="27"/>
  </si>
  <si>
    <t>ヘルプロ</t>
    <phoneticPr fontId="27"/>
  </si>
  <si>
    <t>科研費(ダミー)</t>
    <rPh sb="0" eb="3">
      <t>カケンヒ</t>
    </rPh>
    <phoneticPr fontId="27"/>
  </si>
  <si>
    <t>KD90111</t>
    <phoneticPr fontId="27"/>
  </si>
  <si>
    <t>D0001</t>
    <phoneticPr fontId="27"/>
  </si>
  <si>
    <t>13</t>
    <phoneticPr fontId="27"/>
  </si>
  <si>
    <t>D0001</t>
    <phoneticPr fontId="27"/>
  </si>
  <si>
    <t>13</t>
    <phoneticPr fontId="27"/>
  </si>
  <si>
    <t>科研費(通常)</t>
    <rPh sb="0" eb="3">
      <t>カケンヒ</t>
    </rPh>
    <rPh sb="4" eb="6">
      <t>ツウジョウ</t>
    </rPh>
    <phoneticPr fontId="27"/>
  </si>
  <si>
    <t>19H0515000</t>
  </si>
  <si>
    <t>新学術領域研究</t>
    <rPh sb="0" eb="1">
      <t>シン</t>
    </rPh>
    <rPh sb="1" eb="3">
      <t>ガクジュツ</t>
    </rPh>
    <rPh sb="3" eb="5">
      <t>リョウイキ</t>
    </rPh>
    <rPh sb="5" eb="7">
      <t>ケンキュウ</t>
    </rPh>
    <phoneticPr fontId="52"/>
  </si>
  <si>
    <t>新学H理代兵藤哲</t>
  </si>
  <si>
    <t>不要</t>
    <rPh sb="0" eb="2">
      <t>フヨウ</t>
    </rPh>
    <phoneticPr fontId="52"/>
  </si>
  <si>
    <t>2019.04.01-2020.03.31</t>
  </si>
  <si>
    <t>物理学科</t>
  </si>
  <si>
    <t>兵藤哲雄</t>
  </si>
  <si>
    <t>41510：預り科研費補助金</t>
    <rPh sb="6" eb="7">
      <t>アズカ</t>
    </rPh>
    <rPh sb="8" eb="10">
      <t>カケン</t>
    </rPh>
    <rPh sb="10" eb="11">
      <t>ヒ</t>
    </rPh>
    <rPh sb="11" eb="14">
      <t>ホジョキン</t>
    </rPh>
    <phoneticPr fontId="52"/>
  </si>
  <si>
    <t>41194：未払金（預り科研）</t>
    <rPh sb="6" eb="7">
      <t>ミ</t>
    </rPh>
    <rPh sb="7" eb="8">
      <t>バライ</t>
    </rPh>
    <rPh sb="8" eb="9">
      <t>キン</t>
    </rPh>
    <rPh sb="10" eb="11">
      <t>アズカ</t>
    </rPh>
    <rPh sb="12" eb="14">
      <t>カケン</t>
    </rPh>
    <phoneticPr fontId="52"/>
  </si>
  <si>
    <t>18H0481500</t>
  </si>
  <si>
    <t>新学H理代岡田18</t>
  </si>
  <si>
    <t>岡田泰和</t>
  </si>
  <si>
    <t>18H0488700</t>
  </si>
  <si>
    <t>新学H理代坂井貴</t>
  </si>
  <si>
    <t>坂井貴臣</t>
  </si>
  <si>
    <t>19H0486800</t>
  </si>
  <si>
    <t>新学H理代岡本龍</t>
  </si>
  <si>
    <t>岡本龍史</t>
  </si>
  <si>
    <t>19H0491300</t>
  </si>
  <si>
    <t>新学H理代岡田19</t>
  </si>
  <si>
    <t>19H0529300</t>
  </si>
  <si>
    <t>新学H理代川原裕</t>
  </si>
  <si>
    <t>川原裕之</t>
  </si>
  <si>
    <t>2622070c00</t>
  </si>
  <si>
    <t>基ＳHｸ理代大橋隆</t>
  </si>
  <si>
    <t>大橋隆哉</t>
  </si>
  <si>
    <t>19H0070100</t>
  </si>
  <si>
    <t>基ＡH理代田沼肇</t>
  </si>
  <si>
    <t>田沼肇</t>
  </si>
  <si>
    <t>19H0070101</t>
  </si>
  <si>
    <t>基ＡH理首飯田進</t>
  </si>
  <si>
    <t>飯田進平</t>
  </si>
  <si>
    <t>17H0144500</t>
  </si>
  <si>
    <t>基ＡH理代田村浩</t>
  </si>
  <si>
    <t>17H0144502</t>
  </si>
  <si>
    <t>基ＡH理首野澤昌</t>
  </si>
  <si>
    <t>野澤昌文</t>
  </si>
  <si>
    <t>17H0087500</t>
  </si>
  <si>
    <t>基ＡH理代今中國</t>
  </si>
  <si>
    <t>大学教育センター・ヘルプロ</t>
  </si>
  <si>
    <t>今中國泰</t>
  </si>
  <si>
    <t>18H0408600</t>
  </si>
  <si>
    <t>基ＡH理代藤井宣</t>
  </si>
  <si>
    <t>18H0408601</t>
  </si>
  <si>
    <t>基ＡH理首古市泰</t>
  </si>
  <si>
    <t>18H0408602</t>
  </si>
  <si>
    <t>基ＡH理首眞鍋康</t>
  </si>
  <si>
    <t>16H0401700</t>
  </si>
  <si>
    <t>基ＢH理代堀田貴</t>
  </si>
  <si>
    <t>堀田貴嗣</t>
  </si>
  <si>
    <t>16H0401701</t>
  </si>
  <si>
    <t>基ＢH理首服部一</t>
  </si>
  <si>
    <t>服部一匡</t>
  </si>
  <si>
    <t>17H0294500</t>
  </si>
  <si>
    <t>基ＢH理代栗田玲</t>
  </si>
  <si>
    <t>栗田玲</t>
  </si>
  <si>
    <t>18H0183200</t>
  </si>
  <si>
    <t>基ＢH理代宮田耕</t>
  </si>
  <si>
    <t>宮田耕充</t>
  </si>
  <si>
    <t>19H0183900</t>
  </si>
  <si>
    <t>基ＢH理代青木勇</t>
  </si>
  <si>
    <t>青木勇二</t>
  </si>
  <si>
    <t>16H0412100</t>
  </si>
  <si>
    <t>基ＢH理代稲垣昭</t>
  </si>
  <si>
    <t>稲垣昭子</t>
  </si>
  <si>
    <t>17H0186200</t>
  </si>
  <si>
    <t>基ＢH理代竹川暢</t>
  </si>
  <si>
    <t>竹川暢之</t>
  </si>
  <si>
    <t>17H0186201</t>
  </si>
  <si>
    <t>基ＢH理首三澤健</t>
  </si>
  <si>
    <t>三澤健太郎</t>
  </si>
  <si>
    <t>17H0301100</t>
  </si>
  <si>
    <t>基ＢH理代波田雅</t>
  </si>
  <si>
    <t>波田雅彦</t>
  </si>
  <si>
    <t>17H0301102</t>
  </si>
  <si>
    <t>基ＢH理首阿部穣</t>
  </si>
  <si>
    <t>阿部穣里</t>
  </si>
  <si>
    <t>17H0307900</t>
  </si>
  <si>
    <t>基ＢH理代田岡万</t>
  </si>
  <si>
    <t>田岡万悟</t>
  </si>
  <si>
    <t>17H0307i00</t>
  </si>
  <si>
    <t>基ＢHｸ理代田岡万</t>
  </si>
  <si>
    <t>18H0198200</t>
  </si>
  <si>
    <t>基ＢH理代野村琴</t>
  </si>
  <si>
    <t>野村琴広</t>
  </si>
  <si>
    <t>19H0316900</t>
  </si>
  <si>
    <t>基ＢH理代三島正</t>
  </si>
  <si>
    <t>三島正規</t>
  </si>
  <si>
    <t>19H0316902</t>
  </si>
  <si>
    <t>基ＢH理首田岡万</t>
  </si>
  <si>
    <t>16H0481600</t>
  </si>
  <si>
    <t>基ＢH理代坂井貴</t>
  </si>
  <si>
    <t>16H0481601</t>
  </si>
  <si>
    <t>基ＢH理首武尾里</t>
  </si>
  <si>
    <t>武尾里美</t>
  </si>
  <si>
    <t>17H0365700</t>
  </si>
  <si>
    <t>基ＢH理代川原裕</t>
  </si>
  <si>
    <t>17H0460900</t>
  </si>
  <si>
    <t>基ＢH理代村上17</t>
  </si>
  <si>
    <t>村上哲明</t>
  </si>
  <si>
    <t>19H0297800</t>
  </si>
  <si>
    <t>基ＢH理代可知直</t>
  </si>
  <si>
    <t>可知直毅</t>
  </si>
  <si>
    <t>19H0327600</t>
  </si>
  <si>
    <t>基ＢH理代高橋文</t>
  </si>
  <si>
    <t>高橋文</t>
  </si>
  <si>
    <t>19H0327602</t>
  </si>
  <si>
    <t>基ＢH理首野澤昌</t>
  </si>
  <si>
    <t>19H0328700</t>
  </si>
  <si>
    <t>基ＢH理代林文</t>
  </si>
  <si>
    <t>林文男</t>
  </si>
  <si>
    <t>19H0328800</t>
  </si>
  <si>
    <t>基ＢH理代村上19</t>
  </si>
  <si>
    <t>18H0120700</t>
  </si>
  <si>
    <t>基ＢHシ代杤久保</t>
  </si>
  <si>
    <t>2019.04.01-2021.03.31</t>
  </si>
  <si>
    <t>電子情報システム工学科</t>
    <rPh sb="0" eb="2">
      <t>デンシ</t>
    </rPh>
    <rPh sb="2" eb="4">
      <t>ジョウホウ</t>
    </rPh>
    <rPh sb="8" eb="11">
      <t>コウガッカ</t>
    </rPh>
    <phoneticPr fontId="114"/>
  </si>
  <si>
    <t>18H0120701</t>
  </si>
  <si>
    <t>基ＢHシ首中川雄</t>
  </si>
  <si>
    <t>中川雄介</t>
  </si>
  <si>
    <t>18H0143200</t>
  </si>
  <si>
    <t>基ＢHシ代五箇繁</t>
  </si>
  <si>
    <t>18H0143201</t>
  </si>
  <si>
    <t>基ＢHシ首和田圭</t>
  </si>
  <si>
    <t>18H0143b00</t>
  </si>
  <si>
    <t>基ＢHｸシ代五箇繁</t>
  </si>
  <si>
    <t>18H0352100</t>
  </si>
  <si>
    <t>基ＢHシ代坂元尚</t>
  </si>
  <si>
    <t>坂元尚哉</t>
  </si>
  <si>
    <t>18H0352101</t>
  </si>
  <si>
    <t>基ＢHシ首三好洋</t>
  </si>
  <si>
    <t>三好洋美</t>
  </si>
  <si>
    <t>18H0352102</t>
  </si>
  <si>
    <t>基ＢHシ首伊井仁</t>
  </si>
  <si>
    <t>伊井仁志</t>
  </si>
  <si>
    <t>19H0203000</t>
  </si>
  <si>
    <t>基ＢHシ代小林訓</t>
  </si>
  <si>
    <t>2019.04.01-2022.03.31</t>
  </si>
  <si>
    <t>小林訓史</t>
  </si>
  <si>
    <t>17H0215900</t>
  </si>
  <si>
    <t>基ＢH理代眞鍋康</t>
  </si>
  <si>
    <t>17H0215902</t>
  </si>
  <si>
    <t>基ＢH理首古市泰</t>
  </si>
  <si>
    <t>18H0105701</t>
  </si>
  <si>
    <t>基ＢH情首藤吉正</t>
  </si>
  <si>
    <t>学術情報基盤センター</t>
    <rPh sb="0" eb="2">
      <t>ガクジュツ</t>
    </rPh>
    <rPh sb="2" eb="4">
      <t>ジョウホウ</t>
    </rPh>
    <rPh sb="4" eb="6">
      <t>キバン</t>
    </rPh>
    <phoneticPr fontId="59"/>
  </si>
  <si>
    <t xml:space="preserve">藤吉正明 </t>
  </si>
  <si>
    <t>18H0105702</t>
  </si>
  <si>
    <t>基ＢH情首畠山久</t>
  </si>
  <si>
    <t>畠山久</t>
  </si>
  <si>
    <t>15K0485000</t>
  </si>
  <si>
    <t>基ＣK理代赤穂15</t>
  </si>
  <si>
    <t>16K0521000</t>
  </si>
  <si>
    <t>基ＣK理代服部久</t>
  </si>
  <si>
    <t>16K0525500</t>
  </si>
  <si>
    <t>基ＣK理代鈴木登</t>
  </si>
  <si>
    <t>17K0520500</t>
  </si>
  <si>
    <t>基ＣK理代徳永浩</t>
  </si>
  <si>
    <t>17K0520600</t>
  </si>
  <si>
    <t>基ＣK理代小林正</t>
  </si>
  <si>
    <t>17K0522300</t>
  </si>
  <si>
    <t>基ＣK理代酒井高</t>
  </si>
  <si>
    <t>18K0321800</t>
  </si>
  <si>
    <t>基ＣK理代津村博</t>
  </si>
  <si>
    <t>18K0321900</t>
  </si>
  <si>
    <t>基ＣK理代黒田茂</t>
  </si>
  <si>
    <t>黒田茂</t>
  </si>
  <si>
    <t>18K0324900</t>
  </si>
  <si>
    <t>基ＣK理代上原北</t>
  </si>
  <si>
    <t>2019.04.01-2023.03.31</t>
  </si>
  <si>
    <t>18K0337600</t>
  </si>
  <si>
    <t>基ＣK理代相馬輝</t>
  </si>
  <si>
    <t>19K0347000</t>
  </si>
  <si>
    <t>基ＣK理代横田佳</t>
  </si>
  <si>
    <t>19K0347100</t>
  </si>
  <si>
    <t>基ＣK理代深谷友</t>
  </si>
  <si>
    <t>2019.04.01-2024.03.31</t>
  </si>
  <si>
    <t>深谷友宏</t>
  </si>
  <si>
    <t>19K0349400</t>
  </si>
  <si>
    <t>基ＣK理代高津飛</t>
  </si>
  <si>
    <t>19K0349500</t>
  </si>
  <si>
    <t>基ＣK理代赤穂19</t>
  </si>
  <si>
    <t>19K0354600</t>
  </si>
  <si>
    <t>基ＣK理代澤野嘉</t>
  </si>
  <si>
    <t>19K0354602</t>
  </si>
  <si>
    <t>基ＣK理首岡田正</t>
  </si>
  <si>
    <t>岡田正巳</t>
  </si>
  <si>
    <t>19K0358700</t>
  </si>
  <si>
    <t>基ＣK理代倉田和</t>
  </si>
  <si>
    <t>倉田和浩</t>
  </si>
  <si>
    <t>19K0364000</t>
  </si>
  <si>
    <t>基ＣK理代内山成</t>
  </si>
  <si>
    <t>16K0517300</t>
  </si>
  <si>
    <t>基ＣK理代伊藤秀</t>
  </si>
  <si>
    <t>伊藤秀一</t>
  </si>
  <si>
    <t>16K0548000</t>
  </si>
  <si>
    <t>基ＣK理代岡部豊</t>
  </si>
  <si>
    <t xml:space="preserve">岡部豊 </t>
  </si>
  <si>
    <t>17K0558300</t>
  </si>
  <si>
    <t>基ＣK理代首藤啓</t>
  </si>
  <si>
    <t>首藤啓</t>
  </si>
  <si>
    <t>17K0558400</t>
  </si>
  <si>
    <t>基ＣK理代田中篤</t>
  </si>
  <si>
    <t>田中篤司</t>
  </si>
  <si>
    <t>18K0349300</t>
  </si>
  <si>
    <t>基ＣK理代森弘</t>
  </si>
  <si>
    <t>森弘之</t>
  </si>
  <si>
    <t>18K0352200</t>
  </si>
  <si>
    <t>基ＣK理代服部一</t>
  </si>
  <si>
    <t>18K0365300</t>
  </si>
  <si>
    <t>基ＣK理代安田修</t>
  </si>
  <si>
    <t>安田修</t>
  </si>
  <si>
    <t>19K0385100</t>
  </si>
  <si>
    <t>基ＣK理代北澤敬</t>
  </si>
  <si>
    <t>北澤敬章</t>
  </si>
  <si>
    <t>19K0519800</t>
  </si>
  <si>
    <t>基ＣK理代真庭豊</t>
  </si>
  <si>
    <t>真庭豊</t>
  </si>
  <si>
    <t>17K0583900</t>
  </si>
  <si>
    <t>基ＣK理代伊與田</t>
  </si>
  <si>
    <t>伊與田正彦</t>
  </si>
  <si>
    <t>17K0597700</t>
  </si>
  <si>
    <t>基ＣK理代西長亨</t>
  </si>
  <si>
    <t>西長亨</t>
  </si>
  <si>
    <t>17K0731200</t>
  </si>
  <si>
    <t>基ＣK理代ＰＥＴ</t>
  </si>
  <si>
    <t>PETERGUENTERT</t>
  </si>
  <si>
    <t>17K0731201</t>
  </si>
  <si>
    <t>基ＣK理首池谷鉄</t>
  </si>
  <si>
    <t>池谷鉄兵</t>
  </si>
  <si>
    <t>18K0356700</t>
  </si>
  <si>
    <t>基ＣK理代好村滋</t>
  </si>
  <si>
    <t>好村滋行</t>
  </si>
  <si>
    <t>18K0473000</t>
  </si>
  <si>
    <t>基ＣK理代芝本幸</t>
  </si>
  <si>
    <t>芝本幸平</t>
  </si>
  <si>
    <t>18K0504000</t>
  </si>
  <si>
    <t>基ＣK理代阿部穣</t>
  </si>
  <si>
    <t>18K0616000</t>
  </si>
  <si>
    <t>基ＣK理代池谷鉄</t>
  </si>
  <si>
    <t>19K0539000</t>
  </si>
  <si>
    <t>基ＣK理代今村穣</t>
  </si>
  <si>
    <t>今村穣</t>
  </si>
  <si>
    <t>17K0136400</t>
  </si>
  <si>
    <t>基ＣK理代矢澤徹</t>
  </si>
  <si>
    <t>矢澤徹</t>
  </si>
  <si>
    <t>18K0567800</t>
  </si>
  <si>
    <t>基ＣK理代朝野維</t>
  </si>
  <si>
    <t>朝野維起</t>
  </si>
  <si>
    <t>18K0570800</t>
  </si>
  <si>
    <t>基ＣK理代古川聡</t>
  </si>
  <si>
    <t>古川聡子</t>
  </si>
  <si>
    <t>18K0642600</t>
  </si>
  <si>
    <t>基ＣK理代鈴木準</t>
  </si>
  <si>
    <t>鈴木準一郎</t>
  </si>
  <si>
    <t>19K0614900</t>
  </si>
  <si>
    <t>基ＣK理代小栗恵</t>
  </si>
  <si>
    <t>小栗恵美子</t>
  </si>
  <si>
    <t>19K0669400</t>
  </si>
  <si>
    <t>基ＣK理代高鳥直</t>
  </si>
  <si>
    <t>高鳥直士</t>
  </si>
  <si>
    <t>19K0679100</t>
  </si>
  <si>
    <t>基ＣK理代新津修</t>
  </si>
  <si>
    <t>新津修平</t>
  </si>
  <si>
    <t>19K0682500</t>
  </si>
  <si>
    <t>基ＣK理代菅原敬</t>
  </si>
  <si>
    <t>菅原敬</t>
  </si>
  <si>
    <t>19K0685800</t>
  </si>
  <si>
    <t>基ＣK理代永島咲</t>
  </si>
  <si>
    <t>永島咲子</t>
  </si>
  <si>
    <t>19K0694200</t>
  </si>
  <si>
    <t>基ＣK理代久永眞</t>
  </si>
  <si>
    <t>久永眞市</t>
  </si>
  <si>
    <t>19K0694201</t>
  </si>
  <si>
    <t>基ＣK理首安藤香</t>
  </si>
  <si>
    <t>安藤香奈絵</t>
  </si>
  <si>
    <t>16K0604600</t>
  </si>
  <si>
    <t>基ＣKシ代土屋16</t>
  </si>
  <si>
    <t>16K0604601</t>
  </si>
  <si>
    <t>基ＣKシ首安田16</t>
  </si>
  <si>
    <t>安田恵一朗</t>
  </si>
  <si>
    <t>17K0646600</t>
  </si>
  <si>
    <t>基ＣKシ代渡部泰</t>
  </si>
  <si>
    <t>19K0414300</t>
  </si>
  <si>
    <t>基ＣKシ代土屋19</t>
  </si>
  <si>
    <t>19K0414301</t>
  </si>
  <si>
    <t>基ＣKシ首安田19</t>
  </si>
  <si>
    <t>19K1240300</t>
  </si>
  <si>
    <t>基ＣKシ代三浦大</t>
  </si>
  <si>
    <t>三浦大介</t>
  </si>
  <si>
    <t>15K0568200</t>
  </si>
  <si>
    <t>基ＣKシ代中村理</t>
  </si>
  <si>
    <t>中村理恵</t>
  </si>
  <si>
    <t>15K0568201</t>
  </si>
  <si>
    <t>基ＣKシ首小林訓</t>
  </si>
  <si>
    <t>17K0650300</t>
  </si>
  <si>
    <t>基ＣKシ代小口俊</t>
  </si>
  <si>
    <t>小口俊樹</t>
  </si>
  <si>
    <t>18K0391100</t>
  </si>
  <si>
    <t>基ＣKシ代鎗光清</t>
  </si>
  <si>
    <t>鎗光清道</t>
  </si>
  <si>
    <t>18K0478100</t>
  </si>
  <si>
    <t>基ＣKシ代真鍋健</t>
  </si>
  <si>
    <t>真鍋健一</t>
  </si>
  <si>
    <t>18K0478101</t>
  </si>
  <si>
    <t>基ＣKシ首高橋智</t>
  </si>
  <si>
    <t>18K0478200</t>
  </si>
  <si>
    <t>基ＣKシ代長田稔</t>
  </si>
  <si>
    <t>長田稔子</t>
  </si>
  <si>
    <t>18K0478202</t>
  </si>
  <si>
    <t>19K0417300</t>
  </si>
  <si>
    <t>基ＣKシ代小原弘</t>
  </si>
  <si>
    <t>小原弘道</t>
  </si>
  <si>
    <t>19K0419600</t>
  </si>
  <si>
    <t>基ＣKシ代小方聡</t>
  </si>
  <si>
    <t>小方聡</t>
  </si>
  <si>
    <t>19K1240301</t>
  </si>
  <si>
    <t>基ＣKシ首小方聡</t>
  </si>
  <si>
    <t>18K1081900</t>
  </si>
  <si>
    <t>基ＣK理代井村祥</t>
  </si>
  <si>
    <t>井村祥子</t>
  </si>
  <si>
    <t>18K1085200</t>
  </si>
  <si>
    <t>基ＣK理代北一</t>
  </si>
  <si>
    <t>北一郎</t>
  </si>
  <si>
    <t>18K1089000</t>
  </si>
  <si>
    <t>基ＣK理代福原和</t>
  </si>
  <si>
    <t>19K1146600</t>
  </si>
  <si>
    <t>基ＣK理代樋口貴</t>
  </si>
  <si>
    <t>19K1146601</t>
  </si>
  <si>
    <t>基ＣK理首福原和</t>
  </si>
  <si>
    <t>19K0264602</t>
  </si>
  <si>
    <t>基ＣK情首畠山久</t>
  </si>
  <si>
    <t>17H0624300</t>
  </si>
  <si>
    <t>挑開H理代花田智</t>
  </si>
  <si>
    <t>花田智</t>
  </si>
  <si>
    <t>17H0624c00</t>
  </si>
  <si>
    <t>挑開Hｸ理代花田智</t>
  </si>
  <si>
    <t>18K1922300</t>
  </si>
  <si>
    <t>挑戦的研究（萌芽）</t>
    <rPh sb="0" eb="3">
      <t>チョウセンテキ</t>
    </rPh>
    <rPh sb="6" eb="8">
      <t>ホウガ</t>
    </rPh>
    <phoneticPr fontId="52"/>
  </si>
  <si>
    <t>挑萌K理代伊知地</t>
  </si>
  <si>
    <t>K113</t>
  </si>
  <si>
    <t>伊知地稔</t>
  </si>
  <si>
    <t>18K1993400</t>
  </si>
  <si>
    <t>挑戦的研究（萌芽）</t>
    <rPh sb="0" eb="3">
      <t>チョウセンテキ</t>
    </rPh>
    <rPh sb="6" eb="8">
      <t>ホウガ</t>
    </rPh>
    <phoneticPr fontId="59"/>
  </si>
  <si>
    <t>挑萌Kシ代坂元尚</t>
  </si>
  <si>
    <t>18K1877500</t>
  </si>
  <si>
    <t>挑戦的研究（萌芽）</t>
  </si>
  <si>
    <t>挑萌K理代江副祐</t>
  </si>
  <si>
    <t>江副祐一郎</t>
  </si>
  <si>
    <t>18K1898100</t>
  </si>
  <si>
    <t>挑萌K理代野村琴</t>
  </si>
  <si>
    <t>18K1898200</t>
  </si>
  <si>
    <t>挑萌K理代山添誠</t>
  </si>
  <si>
    <t>山添誠司</t>
  </si>
  <si>
    <t>17K1938100</t>
  </si>
  <si>
    <t>挑萌K理代岡田泰</t>
  </si>
  <si>
    <t>17K1943000</t>
  </si>
  <si>
    <t>挑萌K理代田村浩</t>
  </si>
  <si>
    <t>18K1936400</t>
  </si>
  <si>
    <t>挑萌K理代春田伸</t>
  </si>
  <si>
    <t>春田伸</t>
  </si>
  <si>
    <t>17K1992000</t>
  </si>
  <si>
    <t>挑萌K理代眞鍋康</t>
  </si>
  <si>
    <t>18K1975100</t>
  </si>
  <si>
    <t>挑萌K理代古市泰</t>
  </si>
  <si>
    <t>18K1975200</t>
  </si>
  <si>
    <t>挑萌K理代藤井宣</t>
  </si>
  <si>
    <t>18K1408800</t>
  </si>
  <si>
    <t>若手研究</t>
  </si>
  <si>
    <t>若手K理代中西勇</t>
  </si>
  <si>
    <t>K120</t>
  </si>
  <si>
    <t>中西勇介</t>
  </si>
  <si>
    <t>19K1529100</t>
  </si>
  <si>
    <t>若手K理代後藤陽</t>
  </si>
  <si>
    <t>後藤陽介</t>
  </si>
  <si>
    <t>19K1539200</t>
  </si>
  <si>
    <t>若手K理代蓬田陽</t>
  </si>
  <si>
    <t>蓬田陽平</t>
  </si>
  <si>
    <t>19K1539300</t>
  </si>
  <si>
    <t>若手K理代ＬＩＭ</t>
  </si>
  <si>
    <t>LIMHONGEN</t>
  </si>
  <si>
    <t>18K1425300</t>
  </si>
  <si>
    <t>若手K理代八巻優</t>
  </si>
  <si>
    <t>八巻優佳</t>
  </si>
  <si>
    <t>18K1479300</t>
  </si>
  <si>
    <t>若手K理代山口諒</t>
  </si>
  <si>
    <t>山口諒</t>
  </si>
  <si>
    <t>19K1621600</t>
  </si>
  <si>
    <t>若手K理代山崎健</t>
  </si>
  <si>
    <t>山崎健史</t>
  </si>
  <si>
    <t>19K1496800</t>
  </si>
  <si>
    <t>若手Kシ代中川雄</t>
  </si>
  <si>
    <t>17H0501500</t>
  </si>
  <si>
    <t>若ＡH理代野澤昌</t>
  </si>
  <si>
    <t>17H0501e00</t>
  </si>
  <si>
    <t>若ＡHｸ理代野澤昌</t>
  </si>
  <si>
    <t>17H0475400</t>
  </si>
  <si>
    <t>若ＡH理代西島壮</t>
  </si>
  <si>
    <t>17K1420700</t>
  </si>
  <si>
    <t>若手研究(B)</t>
  </si>
  <si>
    <t>若ＢK理代野井貴</t>
  </si>
  <si>
    <t>野井貴弘</t>
  </si>
  <si>
    <t>16K1769400</t>
  </si>
  <si>
    <t>若ＢK理代兵藤哲</t>
  </si>
  <si>
    <t>17K1436400</t>
  </si>
  <si>
    <t>若ＢK理代荒畑恵</t>
  </si>
  <si>
    <t>荒畑恵美子</t>
  </si>
  <si>
    <t>17K1798600</t>
  </si>
  <si>
    <t>若ＢK理代阿部拓</t>
  </si>
  <si>
    <t>阿部拓也</t>
  </si>
  <si>
    <t>17K1519700</t>
  </si>
  <si>
    <t>若ＢK理代立木佑</t>
  </si>
  <si>
    <t>立木佑弥</t>
  </si>
  <si>
    <t>17K1798500</t>
  </si>
  <si>
    <t>若ＢK理代田中健</t>
  </si>
  <si>
    <t>田中健太郎</t>
  </si>
  <si>
    <t>16K1812100</t>
  </si>
  <si>
    <t>若ＢKシ代田村健</t>
  </si>
  <si>
    <t>16K2126200</t>
  </si>
  <si>
    <t>若ＢK情代畠山久</t>
  </si>
  <si>
    <t>17J0176600</t>
  </si>
  <si>
    <t>奨励H理代中村昌</t>
  </si>
  <si>
    <t>中村昌平</t>
  </si>
  <si>
    <t>18J0033500</t>
  </si>
  <si>
    <t>奨励H理代折田龍</t>
  </si>
  <si>
    <t>折田龍馬</t>
  </si>
  <si>
    <t>19J0012600</t>
  </si>
  <si>
    <t>奨励H理代鎌田祥</t>
  </si>
  <si>
    <t>2019.04.25-2020.03.31</t>
  </si>
  <si>
    <t>鎌田祥一</t>
  </si>
  <si>
    <t>19J2033400</t>
  </si>
  <si>
    <t>奨励H理代安田翔</t>
  </si>
  <si>
    <t>安田翔哉</t>
  </si>
  <si>
    <t>17J0547500</t>
  </si>
  <si>
    <t>奨励H理代沼澤正</t>
  </si>
  <si>
    <t>沼澤正樹</t>
  </si>
  <si>
    <t>19J2091000</t>
  </si>
  <si>
    <t>奨励H理代伊師大</t>
  </si>
  <si>
    <t>伊師大貴</t>
  </si>
  <si>
    <t>19J2114200</t>
  </si>
  <si>
    <t>奨励H理代一ノ瀬</t>
  </si>
  <si>
    <t>一ﾉ瀬遥太</t>
  </si>
  <si>
    <t>17J0276700</t>
  </si>
  <si>
    <t>奨励H理代砂賀彩</t>
  </si>
  <si>
    <t>砂賀彩光</t>
  </si>
  <si>
    <t>17J0276g00</t>
  </si>
  <si>
    <t>奨励Hｸ理代砂賀彩</t>
  </si>
  <si>
    <t>18J1242600</t>
  </si>
  <si>
    <t>奨励H理代菅野翔</t>
  </si>
  <si>
    <t>菅野翔平</t>
  </si>
  <si>
    <t>18J1317400</t>
  </si>
  <si>
    <t>奨励H理代大岡正</t>
  </si>
  <si>
    <t>大岡正人</t>
  </si>
  <si>
    <t>18J2123100</t>
  </si>
  <si>
    <t>奨励H理代安田健</t>
  </si>
  <si>
    <t>安田健人</t>
  </si>
  <si>
    <t>19J2027100</t>
  </si>
  <si>
    <t>奨励H理代保阪悠</t>
  </si>
  <si>
    <t>保阪悠人</t>
  </si>
  <si>
    <t>19J2077300</t>
  </si>
  <si>
    <t>奨励H理代千松賢</t>
  </si>
  <si>
    <t>千松賢史</t>
  </si>
  <si>
    <t>17J0138000</t>
  </si>
  <si>
    <t>奨励H理代山口諒</t>
  </si>
  <si>
    <t>17J0437300</t>
  </si>
  <si>
    <t>奨励H理代伊藤睦</t>
  </si>
  <si>
    <t>伊藤睦実</t>
  </si>
  <si>
    <t>17J4000600</t>
  </si>
  <si>
    <t>奨励H理代高部由</t>
  </si>
  <si>
    <t>高部由季</t>
  </si>
  <si>
    <t>17J4019400</t>
  </si>
  <si>
    <t>奨励H理代小栗恵</t>
  </si>
  <si>
    <t>18F1838000</t>
  </si>
  <si>
    <t>奨励H理代江口克</t>
  </si>
  <si>
    <t>江口克之</t>
  </si>
  <si>
    <t>18F1880600</t>
  </si>
  <si>
    <t>奨励H理代クロニ</t>
  </si>
  <si>
    <t>ｸﾛﾆﾝｱﾀﾞﾑ</t>
  </si>
  <si>
    <t>18J2006400</t>
  </si>
  <si>
    <t>奨励H理代庄司一</t>
  </si>
  <si>
    <t>庄司一貴</t>
  </si>
  <si>
    <t>18J2193600</t>
  </si>
  <si>
    <t>奨励H理代岡未</t>
  </si>
  <si>
    <t>岡未来子</t>
  </si>
  <si>
    <t>19J0002300</t>
  </si>
  <si>
    <t>奨励H理代工藤愛</t>
  </si>
  <si>
    <t>工藤愛弓</t>
  </si>
  <si>
    <t>19J1084600</t>
  </si>
  <si>
    <t>奨励H理代岡宮久</t>
  </si>
  <si>
    <t>岡宮久規</t>
  </si>
  <si>
    <t>19J1291200</t>
  </si>
  <si>
    <t>奨励H理代戸田絵</t>
  </si>
  <si>
    <t>戸田絵梨香</t>
  </si>
  <si>
    <t>19J1339600</t>
  </si>
  <si>
    <t>奨励H理代ＤＩＬ</t>
  </si>
  <si>
    <t>DILINATuerde</t>
  </si>
  <si>
    <t>19J2146800</t>
  </si>
  <si>
    <t>奨励Hシ代白井諒</t>
  </si>
  <si>
    <t>2019.04.25-2022.03.31</t>
  </si>
  <si>
    <t>白井諒</t>
  </si>
  <si>
    <t>19J1304800</t>
  </si>
  <si>
    <t>奨励Hシ代山崎雅</t>
  </si>
  <si>
    <t>2019.04.25-2021.03.31</t>
  </si>
  <si>
    <t>山崎雅史</t>
  </si>
  <si>
    <t>17J0108900</t>
  </si>
  <si>
    <t>奨励H理代坂野逸</t>
  </si>
  <si>
    <t>坂野逸紀</t>
  </si>
  <si>
    <t>科研費(学外分担金／繰越分)</t>
    <rPh sb="0" eb="3">
      <t>カケンヒ</t>
    </rPh>
    <rPh sb="4" eb="6">
      <t>ガクガイ</t>
    </rPh>
    <rPh sb="6" eb="9">
      <t>ブンタンキン</t>
    </rPh>
    <rPh sb="10" eb="12">
      <t>クリコシ</t>
    </rPh>
    <rPh sb="12" eb="13">
      <t>ブン</t>
    </rPh>
    <phoneticPr fontId="27"/>
  </si>
  <si>
    <t>16K0524302</t>
  </si>
  <si>
    <t>基ＣKｸ理分望月清</t>
  </si>
  <si>
    <t>望月清</t>
  </si>
  <si>
    <t>17K0528301</t>
  </si>
  <si>
    <t>基ＣKｸ理分相馬輝</t>
  </si>
  <si>
    <t>18K1921101</t>
  </si>
  <si>
    <t>挑萌Kｸ理分岡本龍</t>
  </si>
  <si>
    <t>18K0772102</t>
  </si>
  <si>
    <t>基ＣKｸシ分小原弘</t>
  </si>
  <si>
    <t>18K0877001</t>
  </si>
  <si>
    <t>基ＣKｸシ分坂元尚</t>
  </si>
  <si>
    <t>18K1205602</t>
  </si>
  <si>
    <t>基ＣKｸシ分伊井仁</t>
  </si>
  <si>
    <t>18K1992101</t>
  </si>
  <si>
    <t>挑萌Kｸシ分伊井仁</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</si>
</sst>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quot;¥&quot;\-#,##0"/>
    <numFmt numFmtId="41" formatCode="_ * #,##0_ ;_ * \-#,##0_ ;_ * &quot;-&quot;_ ;_ @_ "/>
    <numFmt numFmtId="176" formatCode="yyyy&quot;年&quot;m&quot;月&quot;d&quot;日&quot;;@"/>
    <numFmt numFmtId="177" formatCode="m/d;@"/>
    <numFmt numFmtId="178" formatCode="m&quot;月&quot;d&quot;日(&quot;aaa&quot;)&quot;"/>
    <numFmt numFmtId="179" formatCode="0;\-0;;@"/>
    <numFmt numFmtId="180" formatCode="yyyy&quot;年&quot;m&quot;月&quot;d&quot;日  (&quot;aaa&quot;)&quot;"/>
    <numFmt numFmtId="181" formatCode="[$-411]ggge&quot;年&quot;m&quot;月&quot;d&quot;日&quot;;@"/>
    <numFmt numFmtId="182" formatCode="h&quot;時&quot;mm&quot;分&quot;;@"/>
    <numFmt numFmtId="183" formatCode="m\.d\ \(aaa\)"/>
    <numFmt numFmtId="184" formatCode="\(\ yyyy&quot;年&quot;m&quot;月分 ）&quot;"/>
    <numFmt numFmtId="185" formatCode="&quot;〔&quot;\ yyyy&quot;年&quot;m&quot;月分 〕&quot;"/>
  </numFmts>
  <fonts count="118">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2"/>
      <name val="ＭＳ Ｐゴシック"/>
      <family val="3"/>
      <charset val="128"/>
    </font>
    <font>
      <b/>
      <sz val="14"/>
      <name val="ＭＳ Ｐゴシック"/>
      <family val="3"/>
      <charset val="128"/>
    </font>
    <font>
      <b/>
      <sz val="11"/>
      <name val="ＭＳ Ｐゴシック"/>
      <family val="3"/>
      <charset val="128"/>
    </font>
    <font>
      <b/>
      <sz val="24"/>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sz val="16"/>
      <name val="ＭＳ Ｐゴシック"/>
      <family val="3"/>
      <charset val="128"/>
    </font>
    <font>
      <b/>
      <sz val="9"/>
      <color rgb="FFFF0000"/>
      <name val="ＭＳ Ｐゴシック"/>
      <family val="3"/>
      <charset val="128"/>
    </font>
    <font>
      <b/>
      <sz val="20"/>
      <name val="ＭＳ Ｐゴシック"/>
      <family val="3"/>
      <charset val="128"/>
    </font>
    <font>
      <b/>
      <sz val="16"/>
      <name val="ＭＳ Ｐゴシック"/>
      <family val="3"/>
      <charset val="128"/>
    </font>
    <font>
      <b/>
      <sz val="12"/>
      <name val="HGP教科書体"/>
      <family val="1"/>
      <charset val="128"/>
    </font>
    <font>
      <sz val="11"/>
      <name val="HGP創英ﾌﾟﾚｾﾞﾝｽEB"/>
      <family val="1"/>
      <charset val="128"/>
    </font>
    <font>
      <sz val="28"/>
      <name val="ＭＳ Ｐゴシック"/>
      <family val="3"/>
      <charset val="128"/>
    </font>
    <font>
      <sz val="10"/>
      <name val="ＭＳ Ｐゴシック"/>
      <family val="3"/>
      <charset val="128"/>
    </font>
    <font>
      <sz val="11"/>
      <color rgb="FFFF0000"/>
      <name val="ＭＳ Ｐゴシック"/>
      <family val="3"/>
      <charset val="128"/>
    </font>
    <font>
      <b/>
      <sz val="12"/>
      <color indexed="81"/>
      <name val="ＭＳ Ｐゴシック"/>
      <family val="3"/>
      <charset val="128"/>
    </font>
    <font>
      <sz val="11"/>
      <color indexed="8"/>
      <name val="ＭＳ Ｐゴシック"/>
      <family val="3"/>
      <charset val="128"/>
    </font>
    <font>
      <sz val="18"/>
      <color indexed="9"/>
      <name val="ＭＳ Ｐゴシック"/>
      <family val="3"/>
      <charset val="128"/>
    </font>
    <font>
      <sz val="11"/>
      <color indexed="9"/>
      <name val="ＭＳ Ｐゴシック"/>
      <family val="3"/>
      <charset val="128"/>
    </font>
    <font>
      <sz val="9"/>
      <color indexed="81"/>
      <name val="ＭＳ Ｐゴシック"/>
      <family val="3"/>
      <charset val="128"/>
    </font>
    <font>
      <sz val="11"/>
      <color rgb="FF000000"/>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ゴシック"/>
      <family val="3"/>
      <charset val="128"/>
      <scheme val="minor"/>
    </font>
    <font>
      <sz val="10.5"/>
      <name val="ＭＳ Ｐゴシック"/>
      <family val="3"/>
      <charset val="128"/>
    </font>
    <font>
      <sz val="12"/>
      <name val="ＭＳ Ｐ明朝"/>
      <family val="1"/>
      <charset val="128"/>
    </font>
    <font>
      <b/>
      <sz val="14"/>
      <color indexed="10"/>
      <name val="Meiryo UI"/>
      <family val="3"/>
      <charset val="128"/>
    </font>
    <font>
      <b/>
      <sz val="14"/>
      <color indexed="81"/>
      <name val="Meiryo UI"/>
      <family val="3"/>
      <charset val="128"/>
    </font>
    <font>
      <b/>
      <sz val="14"/>
      <color indexed="8"/>
      <name val="Meiryo UI"/>
      <family val="3"/>
      <charset val="128"/>
    </font>
    <font>
      <sz val="12"/>
      <name val="ＭＳ ゴシック"/>
      <family val="3"/>
      <charset val="128"/>
    </font>
    <font>
      <sz val="11"/>
      <color indexed="81"/>
      <name val="Meiryo UI"/>
      <family val="3"/>
      <charset val="128"/>
    </font>
    <font>
      <sz val="12"/>
      <color indexed="81"/>
      <name val="Meiryo UI"/>
      <family val="3"/>
      <charset val="128"/>
    </font>
    <font>
      <sz val="14"/>
      <color indexed="81"/>
      <name val="Meiryo UI"/>
      <family val="3"/>
      <charset val="128"/>
    </font>
    <font>
      <sz val="11"/>
      <color theme="1"/>
      <name val="Meiryo UI"/>
      <family val="3"/>
      <charset val="128"/>
    </font>
    <font>
      <sz val="9"/>
      <color indexed="81"/>
      <name val="Meiryo UI"/>
      <family val="3"/>
      <charset val="128"/>
    </font>
    <font>
      <b/>
      <sz val="9"/>
      <color rgb="FF002060"/>
      <name val="ＭＳ Ｐゴシック"/>
      <family val="3"/>
      <charset val="128"/>
    </font>
    <font>
      <sz val="10"/>
      <color indexed="81"/>
      <name val="Meiryo UI"/>
      <family val="3"/>
      <charset val="128"/>
    </font>
    <font>
      <b/>
      <sz val="11"/>
      <color rgb="FFFF0000"/>
      <name val="ＭＳ Ｐゴシック"/>
      <family val="3"/>
      <charset val="128"/>
    </font>
    <font>
      <sz val="16"/>
      <name val="HGS明朝E"/>
      <family val="1"/>
      <charset val="128"/>
    </font>
    <font>
      <b/>
      <sz val="12"/>
      <color indexed="81"/>
      <name val="Meiryo UI"/>
      <family val="3"/>
      <charset val="128"/>
    </font>
    <font>
      <sz val="20"/>
      <name val="HGS明朝E"/>
      <family val="1"/>
      <charset val="128"/>
    </font>
    <font>
      <sz val="11"/>
      <name val="ＭＳ Ｐゴシック"/>
      <family val="3"/>
      <charset val="128"/>
      <scheme val="minor"/>
    </font>
    <font>
      <sz val="11"/>
      <color indexed="60"/>
      <name val="ＭＳ Ｐゴシック"/>
      <family val="3"/>
      <charset val="128"/>
    </font>
    <font>
      <b/>
      <sz val="16"/>
      <name val="HG丸ｺﾞｼｯｸM-PRO"/>
      <family val="3"/>
      <charset val="128"/>
    </font>
    <font>
      <strike/>
      <sz val="11"/>
      <name val="ＭＳ Ｐゴシック"/>
      <family val="3"/>
      <charset val="128"/>
    </font>
    <font>
      <sz val="11"/>
      <color rgb="FFFF33CC"/>
      <name val="ＭＳ Ｐゴシック"/>
      <family val="3"/>
      <charset val="128"/>
    </font>
    <font>
      <sz val="11"/>
      <color rgb="FFFF33CC"/>
      <name val="ＭＳ Ｐゴシック"/>
      <family val="3"/>
      <charset val="128"/>
      <scheme val="minor"/>
    </font>
    <font>
      <sz val="12"/>
      <color rgb="FFFF33CC"/>
      <name val="ＭＳ Ｐゴシック"/>
      <family val="3"/>
      <charset val="128"/>
      <scheme val="minor"/>
    </font>
    <font>
      <sz val="11"/>
      <color rgb="FFFFC000"/>
      <name val="ＭＳ Ｐゴシック"/>
      <family val="3"/>
      <charset val="128"/>
      <scheme val="minor"/>
    </font>
    <font>
      <sz val="11"/>
      <color rgb="FFFFC000"/>
      <name val="ＭＳ Ｐゴシック"/>
      <family val="3"/>
      <charset val="128"/>
    </font>
    <font>
      <b/>
      <sz val="11"/>
      <color indexed="30"/>
      <name val="ＭＳ Ｐゴシック"/>
      <family val="3"/>
      <charset val="128"/>
    </font>
    <font>
      <b/>
      <sz val="11"/>
      <color indexed="10"/>
      <name val="ＭＳ Ｐゴシック"/>
      <family val="3"/>
      <charset val="128"/>
    </font>
    <font>
      <b/>
      <u val="double"/>
      <sz val="11"/>
      <color indexed="10"/>
      <name val="ＭＳ Ｐゴシック"/>
      <family val="3"/>
      <charset val="128"/>
    </font>
    <font>
      <sz val="22"/>
      <name val="ＭＳ Ｐゴシック"/>
      <family val="3"/>
      <charset val="128"/>
    </font>
    <font>
      <sz val="11"/>
      <color indexed="10"/>
      <name val="ＭＳ Ｐゴシック"/>
      <family val="3"/>
      <charset val="128"/>
    </font>
    <font>
      <sz val="11"/>
      <color theme="4" tint="-0.249977111117893"/>
      <name val="ＭＳ Ｐゴシック"/>
      <family val="3"/>
      <charset val="128"/>
      <scheme val="minor"/>
    </font>
    <font>
      <sz val="11"/>
      <color theme="4" tint="-0.249977111117893"/>
      <name val="ＭＳ Ｐゴシック"/>
      <family val="3"/>
      <charset val="128"/>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indexed="13"/>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CC99"/>
        <bgColor indexed="64"/>
      </patternFill>
    </fill>
    <fill>
      <patternFill patternType="solid">
        <fgColor rgb="FFC5D9F1"/>
        <bgColor indexed="64"/>
      </patternFill>
    </fill>
    <fill>
      <patternFill patternType="solid">
        <fgColor theme="4" tint="0.59999389629810485"/>
        <bgColor indexed="64"/>
      </patternFill>
    </fill>
    <fill>
      <patternFill patternType="solid">
        <fgColor rgb="FFCCECFF"/>
        <bgColor indexed="64"/>
      </patternFill>
    </fill>
    <fill>
      <patternFill patternType="solid">
        <fgColor theme="5" tint="0.79998168889431442"/>
        <bgColor indexed="64"/>
      </patternFill>
    </fill>
    <fill>
      <patternFill patternType="solid">
        <fgColor rgb="FF99FF99"/>
        <bgColor indexed="64"/>
      </patternFill>
    </fill>
    <fill>
      <patternFill patternType="solid">
        <fgColor theme="3" tint="0.59999389629810485"/>
        <bgColor indexed="64"/>
      </patternFill>
    </fill>
  </fills>
  <borders count="2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bottom style="double">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hair">
        <color theme="0" tint="-0.14996795556505021"/>
      </left>
      <right/>
      <top style="thin">
        <color indexed="64"/>
      </top>
      <bottom style="thick">
        <color indexed="64"/>
      </bottom>
      <diagonal/>
    </border>
    <border>
      <left/>
      <right style="hair">
        <color theme="0" tint="-0.14996795556505021"/>
      </right>
      <top style="thin">
        <color indexed="64"/>
      </top>
      <bottom style="thick">
        <color indexed="64"/>
      </bottom>
      <diagonal/>
    </border>
    <border>
      <left/>
      <right style="thick">
        <color indexed="64"/>
      </right>
      <top style="thin">
        <color indexed="64"/>
      </top>
      <bottom style="thick">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right style="hair">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8"/>
      </top>
      <bottom/>
      <diagonal/>
    </border>
    <border>
      <left style="thin">
        <color indexed="8"/>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style="medium">
        <color auto="1"/>
      </right>
      <top style="medium">
        <color auto="1"/>
      </top>
      <bottom style="hair">
        <color auto="1"/>
      </bottom>
      <diagonal/>
    </border>
    <border>
      <left style="medium">
        <color auto="1"/>
      </left>
      <right style="hair">
        <color auto="1"/>
      </right>
      <top style="hair">
        <color auto="1"/>
      </top>
      <bottom style="medium">
        <color auto="1"/>
      </bottom>
      <diagonal/>
    </border>
    <border>
      <left style="thin">
        <color auto="1"/>
      </left>
      <right style="medium">
        <color indexed="64"/>
      </right>
      <top style="thin">
        <color auto="1"/>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hair">
        <color auto="1"/>
      </left>
      <right/>
      <top style="medium">
        <color auto="1"/>
      </top>
      <bottom style="hair">
        <color auto="1"/>
      </bottom>
      <diagonal/>
    </border>
    <border>
      <left style="hair">
        <color indexed="64"/>
      </left>
      <right/>
      <top style="hair">
        <color indexed="64"/>
      </top>
      <bottom style="hair">
        <color indexed="64"/>
      </bottom>
      <diagonal/>
    </border>
    <border>
      <left style="hair">
        <color auto="1"/>
      </left>
      <right/>
      <top style="hair">
        <color auto="1"/>
      </top>
      <bottom style="medium">
        <color auto="1"/>
      </bottom>
      <diagonal/>
    </border>
  </borders>
  <cellStyleXfs count="65">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xf numFmtId="0" fontId="22" fillId="0" borderId="0"/>
    <xf numFmtId="0" fontId="76" fillId="0" borderId="0"/>
    <xf numFmtId="0" fontId="22" fillId="0" borderId="0"/>
    <xf numFmtId="38" fontId="22"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xf numFmtId="0" fontId="22" fillId="0" borderId="0"/>
  </cellStyleXfs>
  <cellXfs count="1322">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57" xfId="0" applyFont="1" applyFill="1" applyBorder="1" applyAlignment="1" applyProtection="1">
      <alignmen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4" xfId="0" applyFont="1" applyFill="1" applyBorder="1" applyAlignment="1" applyProtection="1">
      <alignment horizontal="right"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21" fillId="0" borderId="0" xfId="0" applyFont="1" applyProtection="1">
      <alignment vertical="center"/>
      <protection locked="0"/>
    </xf>
    <xf numFmtId="0" fontId="63" fillId="0" borderId="0" xfId="42" applyFont="1" applyAlignment="1" applyProtection="1">
      <alignment vertical="center"/>
    </xf>
    <xf numFmtId="0" fontId="22" fillId="0" borderId="0" xfId="42" applyProtection="1">
      <alignment vertical="center"/>
      <protection locked="0"/>
    </xf>
    <xf numFmtId="0" fontId="64" fillId="0" borderId="0" xfId="42" applyFont="1" applyFill="1" applyBorder="1" applyAlignment="1" applyProtection="1"/>
    <xf numFmtId="0" fontId="22" fillId="0" borderId="0" xfId="42" applyBorder="1" applyAlignment="1" applyProtection="1">
      <alignment vertical="center"/>
    </xf>
    <xf numFmtId="0" fontId="66" fillId="0" borderId="0" xfId="42" applyFont="1" applyBorder="1" applyAlignment="1" applyProtection="1">
      <alignment vertical="center"/>
    </xf>
    <xf numFmtId="0" fontId="22" fillId="0" borderId="0" xfId="42" applyFill="1" applyBorder="1" applyProtection="1">
      <alignment vertical="center"/>
    </xf>
    <xf numFmtId="0" fontId="64" fillId="0" borderId="0" xfId="42" applyFont="1" applyFill="1" applyBorder="1" applyAlignment="1" applyProtection="1">
      <alignment vertical="top"/>
    </xf>
    <xf numFmtId="0" fontId="59"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7" fillId="0" borderId="0" xfId="42" applyFont="1" applyBorder="1" applyAlignment="1" applyProtection="1"/>
    <xf numFmtId="0" fontId="22" fillId="0" borderId="0" xfId="42" applyProtection="1">
      <alignment vertical="center"/>
    </xf>
    <xf numFmtId="178" fontId="22" fillId="0" borderId="0" xfId="42" applyNumberFormat="1" applyProtection="1">
      <alignment vertical="center"/>
      <protection locked="0"/>
    </xf>
    <xf numFmtId="0" fontId="52" fillId="0" borderId="0" xfId="42" applyFont="1" applyBorder="1" applyAlignment="1" applyProtection="1">
      <alignment vertical="center" wrapText="1"/>
    </xf>
    <xf numFmtId="0" fontId="71"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72" fillId="0" borderId="0" xfId="42" applyNumberFormat="1" applyFont="1" applyFill="1" applyBorder="1" applyAlignment="1" applyProtection="1">
      <alignment horizontal="center" vertical="center"/>
    </xf>
    <xf numFmtId="178"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9" fillId="0" borderId="146" xfId="42" applyFont="1" applyFill="1" applyBorder="1" applyAlignment="1" applyProtection="1">
      <alignment horizontal="center" vertical="center"/>
    </xf>
    <xf numFmtId="0" fontId="69" fillId="0" borderId="147" xfId="42" applyFont="1" applyFill="1" applyBorder="1" applyAlignment="1" applyProtection="1">
      <alignment horizontal="center" vertical="center"/>
    </xf>
    <xf numFmtId="0" fontId="69" fillId="0" borderId="148" xfId="42" applyFont="1" applyFill="1" applyBorder="1" applyAlignment="1" applyProtection="1">
      <alignment horizontal="center" vertical="center"/>
    </xf>
    <xf numFmtId="0" fontId="69" fillId="0" borderId="149" xfId="42" applyFont="1" applyFill="1" applyBorder="1" applyAlignment="1" applyProtection="1">
      <alignment horizontal="center" vertical="center"/>
    </xf>
    <xf numFmtId="0" fontId="69" fillId="0" borderId="150" xfId="42" applyFont="1" applyFill="1" applyBorder="1" applyAlignment="1" applyProtection="1">
      <alignment horizontal="center" vertical="center"/>
    </xf>
    <xf numFmtId="0" fontId="69" fillId="0" borderId="72" xfId="42" applyFont="1" applyFill="1" applyBorder="1" applyAlignment="1" applyProtection="1">
      <alignment vertical="center"/>
    </xf>
    <xf numFmtId="0" fontId="69" fillId="0" borderId="151" xfId="42" applyFont="1" applyFill="1" applyBorder="1" applyAlignment="1" applyProtection="1">
      <alignment vertical="center"/>
    </xf>
    <xf numFmtId="0" fontId="69" fillId="0" borderId="152" xfId="42" applyFont="1" applyFill="1" applyBorder="1" applyAlignment="1" applyProtection="1">
      <alignment vertical="center"/>
    </xf>
    <xf numFmtId="0" fontId="69" fillId="0" borderId="88" xfId="42" applyFont="1" applyFill="1" applyBorder="1" applyAlignment="1" applyProtection="1">
      <alignment vertical="center"/>
    </xf>
    <xf numFmtId="0" fontId="69" fillId="0" borderId="74" xfId="42" applyFont="1" applyFill="1" applyBorder="1" applyAlignment="1" applyProtection="1">
      <alignment vertical="center"/>
    </xf>
    <xf numFmtId="0" fontId="69" fillId="0" borderId="107" xfId="42" applyFont="1" applyFill="1" applyBorder="1" applyAlignment="1" applyProtection="1">
      <alignment vertical="center"/>
    </xf>
    <xf numFmtId="0" fontId="69" fillId="0" borderId="49" xfId="42" applyFont="1" applyFill="1" applyBorder="1" applyAlignment="1" applyProtection="1">
      <alignment vertical="center"/>
    </xf>
    <xf numFmtId="0" fontId="69" fillId="0" borderId="154" xfId="42" applyFont="1" applyFill="1" applyBorder="1" applyAlignment="1" applyProtection="1">
      <alignment vertical="center"/>
    </xf>
    <xf numFmtId="0" fontId="69" fillId="0" borderId="155" xfId="42" applyFont="1" applyFill="1" applyBorder="1" applyAlignment="1" applyProtection="1">
      <alignment vertical="center"/>
    </xf>
    <xf numFmtId="0" fontId="69" fillId="0" borderId="108" xfId="42" applyFont="1" applyFill="1" applyBorder="1" applyAlignment="1" applyProtection="1">
      <alignment vertical="center"/>
    </xf>
    <xf numFmtId="0" fontId="69" fillId="0" borderId="44" xfId="42" applyFont="1" applyFill="1" applyBorder="1" applyAlignment="1" applyProtection="1">
      <alignment vertical="center"/>
    </xf>
    <xf numFmtId="0" fontId="69" fillId="0" borderId="156" xfId="42" applyFont="1" applyFill="1" applyBorder="1" applyAlignment="1" applyProtection="1">
      <alignment vertical="center"/>
    </xf>
    <xf numFmtId="0" fontId="69" fillId="0" borderId="157" xfId="42" applyFont="1" applyFill="1" applyBorder="1" applyAlignment="1" applyProtection="1">
      <alignment vertical="center"/>
    </xf>
    <xf numFmtId="0" fontId="69" fillId="0" borderId="135" xfId="42" applyFont="1" applyFill="1" applyBorder="1" applyAlignment="1" applyProtection="1">
      <alignment vertical="center"/>
    </xf>
    <xf numFmtId="0" fontId="69" fillId="0" borderId="45" xfId="42" applyFont="1" applyFill="1" applyBorder="1" applyAlignment="1" applyProtection="1">
      <alignment vertical="center"/>
    </xf>
    <xf numFmtId="0" fontId="69" fillId="0" borderId="37" xfId="42" applyFont="1" applyFill="1" applyBorder="1" applyAlignment="1" applyProtection="1">
      <alignment vertical="center"/>
    </xf>
    <xf numFmtId="0" fontId="69" fillId="0" borderId="38" xfId="42" applyFont="1" applyFill="1" applyBorder="1" applyAlignment="1" applyProtection="1">
      <alignment vertical="center"/>
    </xf>
    <xf numFmtId="0" fontId="69" fillId="0" borderId="159" xfId="42" applyFont="1" applyFill="1" applyBorder="1" applyAlignment="1" applyProtection="1">
      <alignment vertical="center"/>
    </xf>
    <xf numFmtId="0" fontId="69" fillId="0" borderId="160" xfId="42" applyFont="1" applyFill="1" applyBorder="1" applyAlignment="1" applyProtection="1">
      <alignment vertical="center"/>
    </xf>
    <xf numFmtId="0" fontId="69" fillId="0" borderId="39" xfId="42" applyFont="1" applyFill="1" applyBorder="1" applyAlignment="1" applyProtection="1">
      <alignment vertical="center"/>
    </xf>
    <xf numFmtId="0" fontId="69" fillId="0" borderId="40" xfId="42" applyFont="1" applyFill="1" applyBorder="1" applyAlignment="1" applyProtection="1">
      <alignment vertical="center"/>
    </xf>
    <xf numFmtId="0" fontId="22" fillId="0" borderId="72" xfId="42" applyFont="1" applyBorder="1" applyAlignment="1" applyProtection="1">
      <alignment horizontal="left" vertical="center"/>
    </xf>
    <xf numFmtId="0" fontId="22" fillId="0" borderId="74" xfId="42" applyFont="1" applyBorder="1" applyAlignment="1" applyProtection="1">
      <alignment horizontal="left" vertical="center"/>
    </xf>
    <xf numFmtId="0" fontId="60" fillId="0" borderId="59" xfId="42" applyFont="1" applyBorder="1" applyAlignment="1" applyProtection="1">
      <alignment horizontal="center" vertical="center"/>
    </xf>
    <xf numFmtId="0" fontId="22" fillId="0" borderId="31" xfId="42" applyFill="1" applyBorder="1" applyAlignment="1" applyProtection="1">
      <alignment horizontal="center" vertical="center"/>
    </xf>
    <xf numFmtId="0" fontId="22" fillId="0" borderId="33" xfId="42" applyBorder="1" applyAlignment="1" applyProtection="1">
      <alignment horizontal="center" vertical="center"/>
    </xf>
    <xf numFmtId="0" fontId="22" fillId="0" borderId="0" xfId="42" applyFill="1" applyProtection="1">
      <alignment vertical="center"/>
      <protection locked="0"/>
    </xf>
    <xf numFmtId="0" fontId="22" fillId="0" borderId="141" xfId="42" applyBorder="1" applyProtection="1">
      <alignment vertical="center"/>
    </xf>
    <xf numFmtId="0" fontId="22" fillId="0" borderId="46" xfId="42" applyBorder="1" applyProtection="1">
      <alignment vertical="center"/>
    </xf>
    <xf numFmtId="0" fontId="22" fillId="0" borderId="55" xfId="42" applyBorder="1" applyProtection="1">
      <alignment vertical="center"/>
    </xf>
    <xf numFmtId="0" fontId="22" fillId="0" borderId="19" xfId="42" applyBorder="1" applyProtection="1">
      <alignment vertical="center"/>
    </xf>
    <xf numFmtId="0" fontId="73" fillId="0" borderId="89" xfId="42" applyFont="1" applyBorder="1" applyProtection="1">
      <alignment vertical="center"/>
    </xf>
    <xf numFmtId="0" fontId="73" fillId="0" borderId="85" xfId="42" applyFont="1" applyBorder="1" applyProtection="1">
      <alignment vertical="center"/>
    </xf>
    <xf numFmtId="0" fontId="73" fillId="0" borderId="86" xfId="42" applyFont="1" applyBorder="1" applyProtection="1">
      <alignment vertical="center"/>
    </xf>
    <xf numFmtId="0" fontId="73" fillId="0" borderId="0" xfId="42" applyFont="1" applyProtection="1">
      <alignment vertical="center"/>
    </xf>
    <xf numFmtId="0" fontId="73" fillId="0" borderId="0" xfId="42" applyFont="1" applyBorder="1" applyAlignment="1" applyProtection="1">
      <alignment horizontal="right" vertical="center"/>
    </xf>
    <xf numFmtId="0" fontId="73" fillId="0" borderId="0" xfId="42" applyFont="1" applyBorder="1" applyAlignment="1" applyProtection="1">
      <alignment vertical="center"/>
    </xf>
    <xf numFmtId="0" fontId="73" fillId="0" borderId="21" xfId="42" applyFont="1" applyBorder="1" applyAlignment="1" applyProtection="1">
      <alignment vertical="center"/>
    </xf>
    <xf numFmtId="0" fontId="22" fillId="0" borderId="48" xfId="42" applyBorder="1" applyProtection="1">
      <alignment vertical="center"/>
    </xf>
    <xf numFmtId="0" fontId="73" fillId="0" borderId="10" xfId="42" applyFont="1" applyBorder="1" applyProtection="1">
      <alignment vertical="center"/>
    </xf>
    <xf numFmtId="0" fontId="73" fillId="0" borderId="0" xfId="42" applyFont="1" applyBorder="1" applyProtection="1">
      <alignment vertical="center"/>
    </xf>
    <xf numFmtId="0" fontId="73" fillId="0" borderId="21" xfId="42" applyFont="1" applyBorder="1" applyProtection="1">
      <alignment vertical="center"/>
    </xf>
    <xf numFmtId="0" fontId="73" fillId="0" borderId="18" xfId="42" applyFont="1" applyBorder="1" applyProtection="1">
      <alignment vertical="center"/>
    </xf>
    <xf numFmtId="0" fontId="73" fillId="0" borderId="19" xfId="42" applyFont="1" applyBorder="1" applyProtection="1">
      <alignment vertical="center"/>
    </xf>
    <xf numFmtId="0" fontId="73" fillId="0" borderId="20" xfId="42" applyFont="1" applyBorder="1" applyProtection="1">
      <alignment vertical="center"/>
    </xf>
    <xf numFmtId="0" fontId="22" fillId="0" borderId="48"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66" fillId="0" borderId="38" xfId="42" applyFont="1" applyFill="1" applyBorder="1" applyAlignment="1" applyProtection="1">
      <alignment vertical="center"/>
    </xf>
    <xf numFmtId="0" fontId="22" fillId="0" borderId="170" xfId="42" applyBorder="1" applyProtection="1">
      <alignment vertical="center"/>
    </xf>
    <xf numFmtId="0" fontId="22" fillId="0" borderId="111" xfId="42" applyBorder="1" applyProtection="1">
      <alignment vertical="center"/>
    </xf>
    <xf numFmtId="0" fontId="22" fillId="0" borderId="171" xfId="42" applyBorder="1" applyProtection="1">
      <alignment vertical="center"/>
    </xf>
    <xf numFmtId="0" fontId="22" fillId="0" borderId="0" xfId="42" applyAlignment="1" applyProtection="1">
      <alignment vertical="center"/>
      <protection locked="0"/>
    </xf>
    <xf numFmtId="0" fontId="22" fillId="0" borderId="0" xfId="42" applyBorder="1" applyProtection="1">
      <alignment vertical="center"/>
      <protection locked="0"/>
    </xf>
    <xf numFmtId="49" fontId="0" fillId="44" borderId="0" xfId="57" applyNumberFormat="1" applyFont="1" applyFill="1" applyBorder="1" applyAlignment="1">
      <alignment horizontal="center" vertical="center"/>
    </xf>
    <xf numFmtId="0" fontId="22" fillId="0" borderId="0" xfId="42" applyAlignment="1">
      <alignment horizontal="center" vertical="center"/>
    </xf>
    <xf numFmtId="0" fontId="22" fillId="0" borderId="172" xfId="42" applyBorder="1" applyAlignment="1">
      <alignment horizontal="center" vertical="center"/>
    </xf>
    <xf numFmtId="0" fontId="22" fillId="0" borderId="172" xfId="42" applyBorder="1">
      <alignment vertical="center"/>
    </xf>
    <xf numFmtId="0" fontId="22" fillId="0" borderId="0" xfId="42">
      <alignment vertical="center"/>
    </xf>
    <xf numFmtId="0" fontId="22" fillId="0" borderId="172" xfId="42" applyFill="1" applyBorder="1">
      <alignment vertical="center"/>
    </xf>
    <xf numFmtId="0" fontId="22" fillId="45" borderId="172" xfId="42" applyFill="1" applyBorder="1">
      <alignment vertical="center"/>
    </xf>
    <xf numFmtId="0" fontId="22" fillId="0" borderId="172" xfId="42" applyFill="1" applyBorder="1" applyAlignment="1">
      <alignment horizontal="center" vertical="center"/>
    </xf>
    <xf numFmtId="0" fontId="22" fillId="0" borderId="0" xfId="42" applyFill="1" applyBorder="1">
      <alignment vertical="center"/>
    </xf>
    <xf numFmtId="0" fontId="22" fillId="0" borderId="71" xfId="42" applyFill="1" applyBorder="1">
      <alignment vertical="center"/>
    </xf>
    <xf numFmtId="0" fontId="22" fillId="0" borderId="71" xfId="42" applyBorder="1">
      <alignment vertical="center"/>
    </xf>
    <xf numFmtId="0" fontId="22" fillId="0" borderId="71" xfId="42" applyBorder="1" applyAlignment="1">
      <alignment horizontal="center" vertical="center"/>
    </xf>
    <xf numFmtId="0" fontId="22" fillId="0" borderId="26" xfId="42" applyBorder="1">
      <alignment vertical="center"/>
    </xf>
    <xf numFmtId="0" fontId="22" fillId="0" borderId="0" xfId="42" applyBorder="1" applyAlignment="1">
      <alignment horizontal="center" vertical="center"/>
    </xf>
    <xf numFmtId="0" fontId="22" fillId="0" borderId="71" xfId="42" applyFont="1" applyFill="1" applyBorder="1" applyAlignment="1">
      <alignment horizontal="center" vertical="center"/>
    </xf>
    <xf numFmtId="0" fontId="22" fillId="0" borderId="0" xfId="42" applyFill="1" applyBorder="1" applyAlignment="1">
      <alignment vertical="center"/>
    </xf>
    <xf numFmtId="0" fontId="60" fillId="0" borderId="0" xfId="42" applyFont="1" applyFill="1" applyBorder="1" applyAlignment="1">
      <alignment horizontal="center" vertical="center"/>
    </xf>
    <xf numFmtId="0" fontId="22" fillId="0" borderId="0" xfId="42" applyFill="1" applyBorder="1" applyAlignment="1">
      <alignment horizontal="center" vertical="center"/>
    </xf>
    <xf numFmtId="0" fontId="22" fillId="0" borderId="0" xfId="42" applyFont="1" applyFill="1" applyBorder="1" applyAlignment="1">
      <alignment horizontal="center" vertical="center"/>
    </xf>
    <xf numFmtId="0" fontId="22" fillId="0" borderId="89" xfId="42" applyFill="1" applyBorder="1">
      <alignment vertical="center"/>
    </xf>
    <xf numFmtId="0" fontId="22" fillId="0" borderId="71" xfId="42" applyFill="1" applyBorder="1" applyAlignment="1">
      <alignment vertical="center" shrinkToFit="1"/>
    </xf>
    <xf numFmtId="0" fontId="22" fillId="0" borderId="26" xfId="42" applyFill="1" applyBorder="1">
      <alignment vertical="center"/>
    </xf>
    <xf numFmtId="0" fontId="60" fillId="0" borderId="114" xfId="42" applyFont="1" applyFill="1" applyBorder="1" applyAlignment="1" applyProtection="1"/>
    <xf numFmtId="0" fontId="33" fillId="52" borderId="72" xfId="0" applyFont="1" applyFill="1" applyBorder="1" applyAlignment="1" applyProtection="1">
      <alignment vertical="center"/>
    </xf>
    <xf numFmtId="0" fontId="33" fillId="52" borderId="83" xfId="0" applyFont="1" applyFill="1" applyBorder="1" applyAlignment="1" applyProtection="1">
      <alignment vertical="center"/>
    </xf>
    <xf numFmtId="0" fontId="33" fillId="52" borderId="72" xfId="0" applyFont="1" applyFill="1" applyBorder="1" applyAlignment="1" applyProtection="1">
      <alignment horizontal="left" vertical="center"/>
    </xf>
    <xf numFmtId="0" fontId="21" fillId="52" borderId="72" xfId="0" applyFont="1" applyFill="1" applyBorder="1" applyProtection="1">
      <alignment vertical="center"/>
    </xf>
    <xf numFmtId="0" fontId="33" fillId="52" borderId="74" xfId="0" applyFont="1" applyFill="1" applyBorder="1" applyAlignment="1" applyProtection="1">
      <alignment horizontal="right" vertical="center"/>
    </xf>
    <xf numFmtId="0" fontId="21" fillId="52" borderId="19" xfId="0" applyFont="1" applyFill="1" applyBorder="1" applyProtection="1">
      <alignment vertical="center"/>
    </xf>
    <xf numFmtId="0" fontId="33" fillId="52" borderId="42" xfId="0" applyFont="1" applyFill="1" applyBorder="1" applyAlignment="1" applyProtection="1">
      <alignment horizontal="right" vertical="center"/>
    </xf>
    <xf numFmtId="0" fontId="43" fillId="53"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22" fillId="0" borderId="71" xfId="42" applyFont="1" applyBorder="1">
      <alignment vertical="center"/>
    </xf>
    <xf numFmtId="0" fontId="0" fillId="0" borderId="71" xfId="59" applyFont="1" applyFill="1" applyBorder="1" applyAlignment="1">
      <alignment vertical="center"/>
    </xf>
    <xf numFmtId="0" fontId="22" fillId="46" borderId="71" xfId="42" applyFill="1" applyBorder="1" applyAlignment="1">
      <alignment vertical="center" shrinkToFit="1"/>
    </xf>
    <xf numFmtId="49" fontId="22" fillId="46" borderId="71" xfId="58" applyNumberFormat="1" applyFont="1" applyFill="1" applyBorder="1" applyAlignment="1">
      <alignment vertical="center" shrinkToFit="1"/>
    </xf>
    <xf numFmtId="0" fontId="82" fillId="0" borderId="0" xfId="42" applyFont="1" applyFill="1" applyBorder="1" applyAlignment="1" applyProtection="1"/>
    <xf numFmtId="0" fontId="69" fillId="0" borderId="31" xfId="42" applyFont="1" applyFill="1" applyBorder="1" applyAlignment="1" applyProtection="1">
      <alignment horizontal="center" vertical="center" shrinkToFit="1"/>
      <protection locked="0"/>
    </xf>
    <xf numFmtId="0" fontId="22" fillId="0" borderId="31" xfId="42" applyBorder="1" applyProtection="1">
      <alignment vertical="center"/>
      <protection locked="0"/>
    </xf>
    <xf numFmtId="0" fontId="69" fillId="42" borderId="31" xfId="42" applyFont="1" applyFill="1" applyBorder="1" applyAlignment="1" applyProtection="1">
      <alignment horizontal="center" vertical="center"/>
      <protection locked="0"/>
    </xf>
    <xf numFmtId="0" fontId="55" fillId="0" borderId="38" xfId="42" applyFont="1" applyFill="1" applyBorder="1" applyAlignment="1" applyProtection="1">
      <alignment horizontal="center" vertical="center" wrapText="1"/>
    </xf>
    <xf numFmtId="0" fontId="22" fillId="0" borderId="38" xfId="42" applyFill="1" applyBorder="1" applyAlignment="1" applyProtection="1">
      <alignment vertical="center"/>
    </xf>
    <xf numFmtId="5" fontId="72" fillId="0" borderId="38" xfId="42" applyNumberFormat="1" applyFont="1" applyFill="1" applyBorder="1" applyAlignment="1" applyProtection="1">
      <alignment horizontal="center" vertical="center"/>
    </xf>
    <xf numFmtId="178" fontId="53" fillId="0" borderId="85" xfId="42" applyNumberFormat="1" applyFont="1" applyFill="1" applyBorder="1" applyAlignment="1" applyProtection="1">
      <alignment horizontal="distributed" vertical="center" indent="1"/>
      <protection locked="0"/>
    </xf>
    <xf numFmtId="0" fontId="22" fillId="0" borderId="85" xfId="42" applyFill="1" applyBorder="1" applyAlignment="1" applyProtection="1">
      <alignment horizontal="center" vertical="center"/>
    </xf>
    <xf numFmtId="0" fontId="69" fillId="0" borderId="85" xfId="42" applyFont="1" applyFill="1" applyBorder="1" applyAlignment="1" applyProtection="1">
      <alignment horizontal="center" vertical="center" shrinkToFit="1"/>
      <protection locked="0"/>
    </xf>
    <xf numFmtId="0" fontId="69" fillId="0" borderId="87" xfId="42" applyFont="1" applyFill="1" applyBorder="1" applyAlignment="1" applyProtection="1">
      <alignment horizontal="center" vertical="center" shrinkToFit="1"/>
      <protection locked="0"/>
    </xf>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8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84"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85"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86" fillId="0" borderId="0" xfId="42" applyFont="1" applyAlignment="1">
      <alignment vertical="center"/>
    </xf>
    <xf numFmtId="0" fontId="0" fillId="0" borderId="172" xfId="0" applyFill="1" applyBorder="1" applyAlignment="1">
      <alignment vertical="center" shrinkToFit="1"/>
    </xf>
    <xf numFmtId="0" fontId="0" fillId="0" borderId="172" xfId="0" applyBorder="1">
      <alignment vertical="center"/>
    </xf>
    <xf numFmtId="0" fontId="60" fillId="40" borderId="71" xfId="42" applyFont="1" applyFill="1" applyBorder="1" applyAlignment="1">
      <alignment horizontal="center" vertical="center" wrapText="1"/>
    </xf>
    <xf numFmtId="0" fontId="60" fillId="40" borderId="0" xfId="42" applyFont="1" applyFill="1" applyBorder="1" applyAlignment="1">
      <alignment horizontal="center" vertical="center" wrapText="1"/>
    </xf>
    <xf numFmtId="0" fontId="60" fillId="41" borderId="20" xfId="42" applyFont="1" applyFill="1" applyBorder="1" applyAlignment="1">
      <alignment horizontal="center" vertical="center" wrapText="1"/>
    </xf>
    <xf numFmtId="0" fontId="22" fillId="0" borderId="0" xfId="42" applyAlignment="1">
      <alignment horizontal="center" vertical="center" wrapText="1"/>
    </xf>
    <xf numFmtId="0" fontId="60" fillId="41" borderId="14" xfId="42" applyFont="1" applyFill="1" applyBorder="1" applyAlignment="1">
      <alignment horizontal="center" vertical="center" wrapText="1"/>
    </xf>
    <xf numFmtId="0" fontId="22" fillId="0" borderId="172" xfId="42" applyBorder="1" applyAlignment="1">
      <alignment vertical="center"/>
    </xf>
    <xf numFmtId="0" fontId="22" fillId="0" borderId="0" xfId="42" applyAlignment="1">
      <alignment vertical="center"/>
    </xf>
    <xf numFmtId="0" fontId="22" fillId="45" borderId="172" xfId="0" applyFont="1" applyFill="1" applyBorder="1" applyAlignment="1">
      <alignment vertical="center"/>
    </xf>
    <xf numFmtId="0" fontId="0" fillId="45" borderId="172" xfId="0" applyFont="1" applyFill="1" applyBorder="1" applyAlignment="1">
      <alignment vertical="center"/>
    </xf>
    <xf numFmtId="0" fontId="22" fillId="45" borderId="172" xfId="42" applyFill="1" applyBorder="1" applyAlignment="1">
      <alignment vertical="center"/>
    </xf>
    <xf numFmtId="0" fontId="22" fillId="38" borderId="172" xfId="42" applyFill="1" applyBorder="1" applyAlignment="1">
      <alignment vertical="center"/>
    </xf>
    <xf numFmtId="0" fontId="60" fillId="35" borderId="186" xfId="42" applyFont="1" applyFill="1" applyBorder="1" applyAlignment="1">
      <alignment horizontal="center" vertical="center" wrapText="1"/>
    </xf>
    <xf numFmtId="0" fontId="60" fillId="35" borderId="187" xfId="42" applyFont="1" applyFill="1" applyBorder="1" applyAlignment="1">
      <alignment horizontal="center" vertical="center" wrapText="1"/>
    </xf>
    <xf numFmtId="0" fontId="60" fillId="35" borderId="187" xfId="42" applyNumberFormat="1" applyFont="1" applyFill="1" applyBorder="1" applyAlignment="1">
      <alignment horizontal="center" vertical="center" wrapText="1"/>
    </xf>
    <xf numFmtId="0" fontId="22" fillId="0" borderId="190" xfId="42" applyBorder="1">
      <alignment vertical="center"/>
    </xf>
    <xf numFmtId="0" fontId="22" fillId="0" borderId="191" xfId="42" applyBorder="1">
      <alignment vertical="center"/>
    </xf>
    <xf numFmtId="0" fontId="22" fillId="0" borderId="191" xfId="42" applyBorder="1" applyAlignment="1">
      <alignment vertical="center"/>
    </xf>
    <xf numFmtId="0" fontId="22" fillId="0" borderId="192" xfId="42" applyBorder="1">
      <alignment vertical="center"/>
    </xf>
    <xf numFmtId="49" fontId="29" fillId="0" borderId="84" xfId="0" applyNumberFormat="1" applyFont="1" applyFill="1" applyBorder="1" applyAlignment="1">
      <alignment horizontal="center" vertical="center" shrinkToFit="1"/>
    </xf>
    <xf numFmtId="0" fontId="22" fillId="0" borderId="189" xfId="42" applyBorder="1" applyAlignment="1">
      <alignment horizontal="center" vertical="center"/>
    </xf>
    <xf numFmtId="0" fontId="22" fillId="0" borderId="189" xfId="42" applyFill="1" applyBorder="1" applyAlignment="1">
      <alignment horizontal="center" vertical="center"/>
    </xf>
    <xf numFmtId="0" fontId="22" fillId="0" borderId="172" xfId="42" applyFill="1" applyBorder="1" applyAlignment="1">
      <alignment horizontal="center" vertical="center" wrapText="1"/>
    </xf>
    <xf numFmtId="0" fontId="22" fillId="0" borderId="172" xfId="42" applyBorder="1" applyAlignment="1">
      <alignment horizontal="center" vertical="center" wrapText="1"/>
    </xf>
    <xf numFmtId="0" fontId="22" fillId="0" borderId="189" xfId="42" applyBorder="1" applyAlignment="1">
      <alignment horizontal="center" vertical="center" wrapText="1"/>
    </xf>
    <xf numFmtId="0" fontId="60" fillId="35" borderId="193" xfId="42" applyFont="1" applyFill="1" applyBorder="1" applyAlignment="1">
      <alignment horizontal="center" vertical="center" wrapText="1"/>
    </xf>
    <xf numFmtId="49" fontId="29" fillId="0" borderId="88" xfId="0" applyNumberFormat="1" applyFont="1" applyFill="1" applyBorder="1" applyAlignment="1">
      <alignment horizontal="center" vertical="center" shrinkToFit="1"/>
    </xf>
    <xf numFmtId="49" fontId="29" fillId="0" borderId="86" xfId="0" applyNumberFormat="1" applyFont="1" applyFill="1" applyBorder="1" applyAlignment="1">
      <alignment horizontal="center" vertical="center" shrinkToFit="1"/>
    </xf>
    <xf numFmtId="0" fontId="60" fillId="40" borderId="188" xfId="42" applyFont="1" applyFill="1" applyBorder="1" applyAlignment="1">
      <alignment horizontal="center" vertical="center" wrapText="1"/>
    </xf>
    <xf numFmtId="49" fontId="29" fillId="0" borderId="172" xfId="0" applyNumberFormat="1" applyFont="1" applyFill="1" applyBorder="1" applyAlignment="1">
      <alignment horizontal="center" vertical="center" shrinkToFit="1"/>
    </xf>
    <xf numFmtId="0" fontId="74" fillId="40" borderId="190" xfId="42" applyFont="1" applyFill="1" applyBorder="1">
      <alignment vertical="center"/>
    </xf>
    <xf numFmtId="0" fontId="22" fillId="40" borderId="190" xfId="42" applyFill="1" applyBorder="1">
      <alignment vertical="center"/>
    </xf>
    <xf numFmtId="0" fontId="22" fillId="0" borderId="190" xfId="42" applyFill="1" applyBorder="1">
      <alignment vertical="center"/>
    </xf>
    <xf numFmtId="0" fontId="22" fillId="0" borderId="194" xfId="42" applyBorder="1" applyAlignment="1">
      <alignment horizontal="center" vertical="center"/>
    </xf>
    <xf numFmtId="0" fontId="22" fillId="0" borderId="191" xfId="42" applyBorder="1" applyAlignment="1">
      <alignment horizontal="center" vertical="center"/>
    </xf>
    <xf numFmtId="49" fontId="29" fillId="0" borderId="191" xfId="0" applyNumberFormat="1" applyFont="1" applyFill="1" applyBorder="1" applyAlignment="1">
      <alignment horizontal="center" vertical="center" shrinkToFit="1"/>
    </xf>
    <xf numFmtId="0" fontId="52" fillId="0" borderId="0" xfId="42" applyFont="1" applyFill="1" applyBorder="1" applyAlignment="1" applyProtection="1">
      <alignment horizontal="center" vertical="center" wrapText="1"/>
    </xf>
    <xf numFmtId="0" fontId="66" fillId="42" borderId="31" xfId="42" applyFont="1" applyFill="1" applyBorder="1" applyAlignment="1" applyProtection="1">
      <alignment vertical="center"/>
      <protection locked="0"/>
    </xf>
    <xf numFmtId="49" fontId="0" fillId="44" borderId="205" xfId="56" applyNumberFormat="1" applyFont="1" applyFill="1" applyBorder="1" applyAlignment="1">
      <alignment horizontal="center" vertical="center"/>
    </xf>
    <xf numFmtId="49" fontId="22" fillId="44" borderId="205" xfId="56" applyNumberFormat="1" applyFont="1" applyFill="1" applyBorder="1" applyAlignment="1">
      <alignment horizontal="center" vertical="center" shrinkToFit="1"/>
    </xf>
    <xf numFmtId="49" fontId="22" fillId="44" borderId="205" xfId="56" applyNumberFormat="1" applyFill="1" applyBorder="1" applyAlignment="1">
      <alignment horizontal="center" vertical="center"/>
    </xf>
    <xf numFmtId="49" fontId="0" fillId="44" borderId="205" xfId="56" applyNumberFormat="1" applyFont="1" applyFill="1" applyBorder="1" applyAlignment="1">
      <alignment horizontal="center" vertical="center" shrinkToFit="1"/>
    </xf>
    <xf numFmtId="49" fontId="0" fillId="37" borderId="205" xfId="0" applyNumberFormat="1" applyFill="1" applyBorder="1">
      <alignment vertical="center"/>
    </xf>
    <xf numFmtId="49" fontId="0" fillId="0" borderId="0" xfId="0" applyNumberFormat="1">
      <alignment vertical="center"/>
    </xf>
    <xf numFmtId="49" fontId="0" fillId="54" borderId="205" xfId="0" applyNumberFormat="1" applyFont="1" applyFill="1" applyBorder="1">
      <alignment vertical="center"/>
    </xf>
    <xf numFmtId="49" fontId="0" fillId="54" borderId="205" xfId="0" applyNumberFormat="1" applyFill="1" applyBorder="1">
      <alignment vertical="center"/>
    </xf>
    <xf numFmtId="49" fontId="0" fillId="42" borderId="205" xfId="0" applyNumberFormat="1" applyFill="1" applyBorder="1">
      <alignment vertical="center"/>
    </xf>
    <xf numFmtId="49" fontId="22" fillId="42" borderId="205" xfId="0" applyNumberFormat="1" applyFont="1" applyFill="1" applyBorder="1" applyAlignment="1">
      <alignment vertical="center" wrapText="1"/>
    </xf>
    <xf numFmtId="49" fontId="22" fillId="54" borderId="205" xfId="56" applyNumberFormat="1" applyFill="1" applyBorder="1" applyAlignment="1">
      <alignment horizontal="center" vertical="center"/>
    </xf>
    <xf numFmtId="49" fontId="0" fillId="54" borderId="205" xfId="0" applyNumberFormat="1" applyFill="1" applyBorder="1" applyAlignment="1">
      <alignment horizontal="center" vertical="center"/>
    </xf>
    <xf numFmtId="49" fontId="22" fillId="54" borderId="205" xfId="56" applyNumberFormat="1" applyFont="1" applyFill="1" applyBorder="1" applyAlignment="1">
      <alignment horizontal="center" vertical="center"/>
    </xf>
    <xf numFmtId="41" fontId="22" fillId="54" borderId="205" xfId="43" applyNumberFormat="1" applyFont="1" applyFill="1" applyBorder="1" applyAlignment="1">
      <alignment vertical="center" wrapText="1"/>
    </xf>
    <xf numFmtId="49" fontId="22" fillId="54" borderId="205" xfId="43" applyNumberFormat="1" applyFont="1" applyFill="1" applyBorder="1">
      <alignment vertical="center"/>
    </xf>
    <xf numFmtId="49" fontId="0" fillId="49" borderId="205" xfId="0" applyNumberFormat="1" applyFill="1" applyBorder="1">
      <alignment vertical="center"/>
    </xf>
    <xf numFmtId="49" fontId="0" fillId="0" borderId="205" xfId="0" applyNumberFormat="1" applyBorder="1">
      <alignment vertical="center"/>
    </xf>
    <xf numFmtId="49" fontId="22" fillId="54" borderId="205" xfId="0" applyNumberFormat="1" applyFont="1" applyFill="1" applyBorder="1">
      <alignment vertical="center"/>
    </xf>
    <xf numFmtId="41" fontId="22" fillId="54" borderId="205" xfId="43" applyNumberFormat="1" applyFont="1" applyFill="1" applyBorder="1">
      <alignment vertical="center"/>
    </xf>
    <xf numFmtId="49" fontId="0" fillId="54" borderId="205" xfId="0" applyNumberFormat="1" applyFont="1" applyFill="1" applyBorder="1" applyAlignment="1">
      <alignment horizontal="center" vertical="center"/>
    </xf>
    <xf numFmtId="49" fontId="0" fillId="49" borderId="205" xfId="0" applyNumberFormat="1" applyFont="1" applyFill="1" applyBorder="1">
      <alignment vertical="center"/>
    </xf>
    <xf numFmtId="49" fontId="0" fillId="0" borderId="205" xfId="0" applyNumberFormat="1" applyFont="1" applyBorder="1">
      <alignment vertical="center"/>
    </xf>
    <xf numFmtId="49" fontId="0" fillId="0" borderId="0" xfId="0" applyNumberFormat="1" applyFont="1">
      <alignment vertical="center"/>
    </xf>
    <xf numFmtId="49" fontId="0" fillId="55" borderId="205" xfId="0" applyNumberFormat="1" applyFill="1" applyBorder="1">
      <alignment vertical="center"/>
    </xf>
    <xf numFmtId="49" fontId="102" fillId="55" borderId="205" xfId="0" applyNumberFormat="1" applyFont="1" applyFill="1" applyBorder="1">
      <alignment vertical="center"/>
    </xf>
    <xf numFmtId="49" fontId="74" fillId="49" borderId="205" xfId="0" applyNumberFormat="1" applyFont="1" applyFill="1" applyBorder="1">
      <alignment vertical="center"/>
    </xf>
    <xf numFmtId="49" fontId="0" fillId="54" borderId="205" xfId="0" applyNumberFormat="1" applyFont="1" applyFill="1" applyBorder="1" applyAlignment="1">
      <alignment vertical="center"/>
    </xf>
    <xf numFmtId="49" fontId="22" fillId="54" borderId="205" xfId="0" applyNumberFormat="1" applyFont="1" applyFill="1" applyBorder="1" applyAlignment="1">
      <alignment vertical="center"/>
    </xf>
    <xf numFmtId="49" fontId="22" fillId="54" borderId="205" xfId="0" applyNumberFormat="1" applyFont="1" applyFill="1" applyBorder="1" applyAlignment="1">
      <alignment horizontal="center" vertical="center"/>
    </xf>
    <xf numFmtId="49" fontId="74" fillId="54" borderId="205" xfId="43" applyNumberFormat="1" applyFont="1" applyFill="1" applyBorder="1">
      <alignment vertical="center"/>
    </xf>
    <xf numFmtId="49" fontId="0" fillId="0" borderId="0" xfId="0" applyNumberFormat="1" applyFill="1">
      <alignment vertical="center"/>
    </xf>
    <xf numFmtId="49" fontId="0" fillId="56" borderId="205" xfId="0" applyNumberFormat="1" applyFont="1" applyFill="1" applyBorder="1">
      <alignment vertical="center"/>
    </xf>
    <xf numFmtId="49" fontId="0" fillId="56" borderId="205" xfId="0" applyNumberFormat="1" applyFill="1" applyBorder="1">
      <alignment vertical="center"/>
    </xf>
    <xf numFmtId="49" fontId="22" fillId="56" borderId="205" xfId="56" applyNumberFormat="1" applyFont="1" applyFill="1" applyBorder="1" applyAlignment="1">
      <alignment horizontal="center" vertical="center"/>
    </xf>
    <xf numFmtId="49" fontId="0" fillId="56" borderId="205" xfId="0" applyNumberFormat="1" applyFill="1" applyBorder="1" applyAlignment="1">
      <alignment horizontal="center" vertical="center"/>
    </xf>
    <xf numFmtId="41" fontId="22" fillId="56" borderId="205" xfId="43" applyNumberFormat="1" applyFont="1" applyFill="1" applyBorder="1">
      <alignment vertical="center"/>
    </xf>
    <xf numFmtId="49" fontId="22" fillId="56" borderId="205" xfId="43" applyNumberFormat="1" applyFont="1" applyFill="1" applyBorder="1">
      <alignment vertical="center"/>
    </xf>
    <xf numFmtId="49" fontId="22" fillId="56" borderId="205" xfId="0" applyNumberFormat="1" applyFont="1" applyFill="1" applyBorder="1">
      <alignment vertical="center"/>
    </xf>
    <xf numFmtId="41" fontId="22" fillId="56" borderId="205" xfId="43" applyNumberFormat="1" applyFont="1" applyFill="1" applyBorder="1" applyAlignment="1">
      <alignment vertical="center" wrapText="1"/>
    </xf>
    <xf numFmtId="49" fontId="0" fillId="46" borderId="205" xfId="0" applyNumberFormat="1" applyFont="1" applyFill="1" applyBorder="1">
      <alignment vertical="center"/>
    </xf>
    <xf numFmtId="49" fontId="0" fillId="46" borderId="205" xfId="0" applyNumberFormat="1" applyFill="1" applyBorder="1">
      <alignment vertical="center"/>
    </xf>
    <xf numFmtId="49" fontId="22" fillId="46" borderId="205" xfId="0" applyNumberFormat="1" applyFont="1" applyFill="1" applyBorder="1">
      <alignment vertical="center"/>
    </xf>
    <xf numFmtId="49" fontId="22" fillId="46" borderId="205" xfId="56" applyNumberFormat="1" applyFill="1" applyBorder="1" applyAlignment="1">
      <alignment horizontal="center" vertical="center"/>
    </xf>
    <xf numFmtId="49" fontId="0" fillId="46" borderId="205" xfId="0" applyNumberFormat="1" applyFill="1" applyBorder="1" applyAlignment="1">
      <alignment horizontal="center" vertical="center"/>
    </xf>
    <xf numFmtId="49" fontId="22" fillId="46" borderId="205" xfId="56" applyNumberFormat="1" applyFont="1" applyFill="1" applyBorder="1" applyAlignment="1">
      <alignment horizontal="center" vertical="center"/>
    </xf>
    <xf numFmtId="49" fontId="22" fillId="0" borderId="205" xfId="56" applyNumberFormat="1" applyFont="1" applyFill="1" applyBorder="1" applyAlignment="1">
      <alignment horizontal="center" vertical="center"/>
    </xf>
    <xf numFmtId="41" fontId="22" fillId="0" borderId="205" xfId="43" applyNumberFormat="1" applyFont="1" applyFill="1" applyBorder="1">
      <alignment vertical="center"/>
    </xf>
    <xf numFmtId="49" fontId="0" fillId="0" borderId="205" xfId="43" applyNumberFormat="1" applyFont="1" applyFill="1" applyBorder="1">
      <alignment vertical="center"/>
    </xf>
    <xf numFmtId="49" fontId="0" fillId="0" borderId="205" xfId="0" applyNumberFormat="1" applyFill="1" applyBorder="1">
      <alignment vertical="center"/>
    </xf>
    <xf numFmtId="49" fontId="0" fillId="42" borderId="205" xfId="0" applyNumberFormat="1" applyFont="1" applyFill="1" applyBorder="1" applyAlignment="1">
      <alignment horizontal="left" vertical="center"/>
    </xf>
    <xf numFmtId="49" fontId="22" fillId="42" borderId="205" xfId="56" applyNumberFormat="1" applyFill="1" applyBorder="1" applyAlignment="1">
      <alignment horizontal="center" vertical="center"/>
    </xf>
    <xf numFmtId="49" fontId="0" fillId="42" borderId="205" xfId="0" applyNumberFormat="1" applyFill="1" applyBorder="1" applyAlignment="1">
      <alignment horizontal="center" vertical="center"/>
    </xf>
    <xf numFmtId="49" fontId="22" fillId="42" borderId="205" xfId="56" applyNumberFormat="1" applyFont="1" applyFill="1" applyBorder="1" applyAlignment="1">
      <alignment horizontal="center" vertical="center"/>
    </xf>
    <xf numFmtId="41" fontId="22" fillId="42" borderId="205" xfId="43" applyNumberFormat="1" applyFont="1" applyFill="1" applyBorder="1" applyAlignment="1">
      <alignment vertical="center" wrapText="1"/>
    </xf>
    <xf numFmtId="49" fontId="22" fillId="42" borderId="205" xfId="43" applyNumberFormat="1" applyFont="1" applyFill="1" applyBorder="1">
      <alignment vertical="center"/>
    </xf>
    <xf numFmtId="49" fontId="0" fillId="42" borderId="205" xfId="0" applyNumberFormat="1" applyFont="1" applyFill="1" applyBorder="1" applyAlignment="1">
      <alignment vertical="center" wrapText="1"/>
    </xf>
    <xf numFmtId="49" fontId="0" fillId="42" borderId="205" xfId="0" applyNumberFormat="1" applyFont="1" applyFill="1" applyBorder="1">
      <alignment vertical="center"/>
    </xf>
    <xf numFmtId="49" fontId="0" fillId="42" borderId="205" xfId="0" applyNumberFormat="1" applyFont="1" applyFill="1" applyBorder="1" applyAlignment="1">
      <alignment horizontal="center" vertical="center"/>
    </xf>
    <xf numFmtId="49" fontId="22" fillId="42" borderId="205" xfId="0" applyNumberFormat="1" applyFont="1" applyFill="1" applyBorder="1">
      <alignment vertical="center"/>
    </xf>
    <xf numFmtId="41" fontId="22" fillId="42" borderId="205" xfId="43" applyNumberFormat="1" applyFont="1" applyFill="1" applyBorder="1">
      <alignment vertical="center"/>
    </xf>
    <xf numFmtId="49" fontId="0" fillId="57" borderId="205" xfId="0" applyNumberFormat="1" applyFont="1" applyFill="1" applyBorder="1">
      <alignment vertical="center"/>
    </xf>
    <xf numFmtId="49" fontId="0" fillId="57" borderId="205" xfId="0" applyNumberFormat="1" applyFill="1" applyBorder="1">
      <alignment vertical="center"/>
    </xf>
    <xf numFmtId="49" fontId="22" fillId="57" borderId="205" xfId="0" applyNumberFormat="1" applyFont="1" applyFill="1" applyBorder="1">
      <alignment vertical="center"/>
    </xf>
    <xf numFmtId="49" fontId="22" fillId="57" borderId="205" xfId="56" applyNumberFormat="1" applyFill="1" applyBorder="1" applyAlignment="1">
      <alignment horizontal="center" vertical="center"/>
    </xf>
    <xf numFmtId="49" fontId="0" fillId="57" borderId="205" xfId="0" applyNumberFormat="1" applyFill="1" applyBorder="1" applyAlignment="1">
      <alignment horizontal="center" vertical="center"/>
    </xf>
    <xf numFmtId="49" fontId="22" fillId="57" borderId="205" xfId="56" applyNumberFormat="1" applyFont="1" applyFill="1" applyBorder="1" applyAlignment="1">
      <alignment horizontal="center" vertical="center"/>
    </xf>
    <xf numFmtId="41" fontId="22" fillId="57" borderId="205" xfId="43" applyNumberFormat="1" applyFont="1" applyFill="1" applyBorder="1" applyAlignment="1">
      <alignment vertical="center" wrapText="1"/>
    </xf>
    <xf numFmtId="49" fontId="22" fillId="57" borderId="205" xfId="43" applyNumberFormat="1" applyFont="1" applyFill="1" applyBorder="1">
      <alignment vertical="center"/>
    </xf>
    <xf numFmtId="41" fontId="22" fillId="57" borderId="205" xfId="43" applyNumberFormat="1" applyFont="1" applyFill="1" applyBorder="1">
      <alignment vertical="center"/>
    </xf>
    <xf numFmtId="49" fontId="0" fillId="58" borderId="205" xfId="0" applyNumberFormat="1" applyFont="1" applyFill="1" applyBorder="1">
      <alignment vertical="center"/>
    </xf>
    <xf numFmtId="49" fontId="0" fillId="58" borderId="205" xfId="0" applyNumberFormat="1" applyFill="1" applyBorder="1">
      <alignment vertical="center"/>
    </xf>
    <xf numFmtId="49" fontId="22" fillId="58" borderId="205" xfId="56" applyNumberFormat="1" applyFill="1" applyBorder="1" applyAlignment="1">
      <alignment horizontal="center" vertical="center"/>
    </xf>
    <xf numFmtId="49" fontId="0" fillId="58" borderId="205" xfId="0" applyNumberFormat="1" applyFill="1" applyBorder="1" applyAlignment="1">
      <alignment horizontal="center" vertical="center"/>
    </xf>
    <xf numFmtId="49" fontId="22" fillId="58" borderId="205" xfId="56" applyNumberFormat="1" applyFont="1" applyFill="1" applyBorder="1" applyAlignment="1">
      <alignment horizontal="center" vertical="center"/>
    </xf>
    <xf numFmtId="41" fontId="0" fillId="58" borderId="205" xfId="0" applyNumberFormat="1" applyFill="1" applyBorder="1">
      <alignment vertical="center"/>
    </xf>
    <xf numFmtId="49" fontId="22" fillId="58" borderId="205" xfId="43" applyNumberFormat="1" applyFont="1" applyFill="1" applyBorder="1">
      <alignment vertical="center"/>
    </xf>
    <xf numFmtId="49" fontId="74" fillId="58" borderId="205" xfId="0" applyNumberFormat="1" applyFont="1" applyFill="1" applyBorder="1">
      <alignment vertical="center"/>
    </xf>
    <xf numFmtId="49" fontId="74" fillId="58" borderId="205" xfId="56" applyNumberFormat="1" applyFont="1" applyFill="1" applyBorder="1" applyAlignment="1">
      <alignment horizontal="center" vertical="center"/>
    </xf>
    <xf numFmtId="49" fontId="74" fillId="58" borderId="205" xfId="0" applyNumberFormat="1" applyFont="1" applyFill="1" applyBorder="1" applyAlignment="1">
      <alignment horizontal="center" vertical="center"/>
    </xf>
    <xf numFmtId="41" fontId="74" fillId="58" borderId="205" xfId="43" applyNumberFormat="1" applyFont="1" applyFill="1" applyBorder="1">
      <alignment vertical="center"/>
    </xf>
    <xf numFmtId="49" fontId="74" fillId="58" borderId="205" xfId="43" applyNumberFormat="1" applyFont="1" applyFill="1" applyBorder="1">
      <alignment vertical="center"/>
    </xf>
    <xf numFmtId="49" fontId="74" fillId="0" borderId="205" xfId="0" applyNumberFormat="1" applyFont="1" applyBorder="1">
      <alignment vertical="center"/>
    </xf>
    <xf numFmtId="49" fontId="74" fillId="0" borderId="0" xfId="0" applyNumberFormat="1" applyFont="1" applyFill="1">
      <alignment vertical="center"/>
    </xf>
    <xf numFmtId="49" fontId="74" fillId="0" borderId="205" xfId="0" applyNumberFormat="1" applyFont="1" applyFill="1" applyBorder="1">
      <alignment vertical="center"/>
    </xf>
    <xf numFmtId="41" fontId="22" fillId="58" borderId="205" xfId="43" applyNumberFormat="1" applyFont="1" applyFill="1" applyBorder="1">
      <alignment vertical="center"/>
    </xf>
    <xf numFmtId="49" fontId="22" fillId="58" borderId="205" xfId="0" applyNumberFormat="1" applyFont="1" applyFill="1" applyBorder="1">
      <alignment vertical="center"/>
    </xf>
    <xf numFmtId="49" fontId="0" fillId="58" borderId="205" xfId="0" applyNumberFormat="1" applyFont="1" applyFill="1" applyBorder="1" applyAlignment="1">
      <alignment horizontal="left" vertical="center" shrinkToFit="1"/>
    </xf>
    <xf numFmtId="41" fontId="102" fillId="58" borderId="205" xfId="43" applyNumberFormat="1" applyFont="1" applyFill="1" applyBorder="1" applyAlignment="1">
      <alignment vertical="center" wrapText="1"/>
    </xf>
    <xf numFmtId="49" fontId="0" fillId="55" borderId="19" xfId="0" applyNumberFormat="1" applyFont="1" applyFill="1" applyBorder="1">
      <alignment vertical="center"/>
    </xf>
    <xf numFmtId="49" fontId="0" fillId="0" borderId="205" xfId="0" applyNumberFormat="1" applyFont="1" applyFill="1" applyBorder="1">
      <alignment vertical="center"/>
    </xf>
    <xf numFmtId="49" fontId="0" fillId="0" borderId="205" xfId="56" applyNumberFormat="1" applyFont="1" applyFill="1" applyBorder="1" applyAlignment="1">
      <alignment horizontal="center" vertical="center"/>
    </xf>
    <xf numFmtId="49" fontId="0" fillId="0" borderId="205" xfId="0" applyNumberFormat="1" applyBorder="1" applyAlignment="1">
      <alignment horizontal="center" vertical="center"/>
    </xf>
    <xf numFmtId="41" fontId="0" fillId="0" borderId="205" xfId="43" applyNumberFormat="1" applyFont="1" applyFill="1" applyBorder="1">
      <alignment vertical="center"/>
    </xf>
    <xf numFmtId="49" fontId="22" fillId="46" borderId="205" xfId="43" applyNumberFormat="1" applyFont="1" applyFill="1" applyBorder="1">
      <alignment vertical="center"/>
    </xf>
    <xf numFmtId="49" fontId="0" fillId="0" borderId="205" xfId="0" applyNumberFormat="1" applyFill="1" applyBorder="1" applyAlignment="1">
      <alignment horizontal="center" vertical="center"/>
    </xf>
    <xf numFmtId="41" fontId="0" fillId="0" borderId="205" xfId="43" applyNumberFormat="1" applyFont="1" applyBorder="1">
      <alignment vertical="center"/>
    </xf>
    <xf numFmtId="49" fontId="0" fillId="47" borderId="205" xfId="0" applyNumberFormat="1" applyFont="1" applyFill="1" applyBorder="1">
      <alignment vertical="center"/>
    </xf>
    <xf numFmtId="49" fontId="22" fillId="47" borderId="205" xfId="56" applyNumberFormat="1" applyFont="1" applyFill="1" applyBorder="1" applyAlignment="1">
      <alignment horizontal="center" vertical="center"/>
    </xf>
    <xf numFmtId="49" fontId="0" fillId="47" borderId="205" xfId="0" applyNumberFormat="1" applyFont="1" applyFill="1" applyBorder="1" applyAlignment="1">
      <alignment horizontal="center" vertical="center"/>
    </xf>
    <xf numFmtId="41" fontId="0" fillId="47" borderId="205" xfId="0" applyNumberFormat="1" applyFont="1" applyFill="1" applyBorder="1">
      <alignment vertical="center"/>
    </xf>
    <xf numFmtId="49" fontId="22" fillId="47" borderId="205" xfId="43" applyNumberFormat="1" applyFont="1" applyFill="1" applyBorder="1">
      <alignment vertical="center"/>
    </xf>
    <xf numFmtId="49" fontId="0" fillId="0" borderId="0" xfId="0" applyNumberFormat="1" applyFont="1" applyFill="1">
      <alignment vertical="center"/>
    </xf>
    <xf numFmtId="49" fontId="0" fillId="47" borderId="0" xfId="0" applyNumberFormat="1" applyFont="1" applyFill="1">
      <alignment vertical="center"/>
    </xf>
    <xf numFmtId="41" fontId="22" fillId="47" borderId="205" xfId="43" applyNumberFormat="1" applyFont="1" applyFill="1" applyBorder="1" applyAlignment="1">
      <alignment vertical="center" wrapText="1"/>
    </xf>
    <xf numFmtId="49" fontId="102" fillId="48" borderId="205" xfId="0" applyNumberFormat="1" applyFont="1" applyFill="1" applyBorder="1">
      <alignment vertical="center"/>
    </xf>
    <xf numFmtId="49" fontId="0" fillId="48" borderId="206" xfId="0" applyNumberFormat="1" applyFont="1" applyFill="1" applyBorder="1">
      <alignment vertical="center"/>
    </xf>
    <xf numFmtId="49" fontId="0" fillId="47" borderId="205" xfId="0" applyNumberFormat="1" applyFill="1" applyBorder="1">
      <alignment vertical="center"/>
    </xf>
    <xf numFmtId="49" fontId="0" fillId="47" borderId="205" xfId="0" applyNumberFormat="1" applyFill="1" applyBorder="1" applyAlignment="1">
      <alignment horizontal="center" vertical="center"/>
    </xf>
    <xf numFmtId="41" fontId="0" fillId="47" borderId="205" xfId="0" applyNumberFormat="1" applyFill="1" applyBorder="1">
      <alignment vertical="center"/>
    </xf>
    <xf numFmtId="49" fontId="0" fillId="48" borderId="205" xfId="0" applyNumberFormat="1" applyFont="1" applyFill="1" applyBorder="1">
      <alignment vertical="center"/>
    </xf>
    <xf numFmtId="49" fontId="0" fillId="48" borderId="205" xfId="0" applyNumberFormat="1" applyFill="1" applyBorder="1">
      <alignment vertical="center"/>
    </xf>
    <xf numFmtId="49" fontId="22" fillId="48" borderId="205" xfId="0" applyNumberFormat="1" applyFont="1" applyFill="1" applyBorder="1">
      <alignment vertical="center"/>
    </xf>
    <xf numFmtId="49" fontId="22" fillId="48" borderId="205" xfId="56" applyNumberFormat="1" applyFont="1" applyFill="1" applyBorder="1" applyAlignment="1">
      <alignment horizontal="center" vertical="center"/>
    </xf>
    <xf numFmtId="49" fontId="0" fillId="48" borderId="205" xfId="0" applyNumberFormat="1" applyFill="1" applyBorder="1" applyAlignment="1">
      <alignment horizontal="center" vertical="center"/>
    </xf>
    <xf numFmtId="41" fontId="0" fillId="48" borderId="205" xfId="0" applyNumberFormat="1" applyFill="1" applyBorder="1">
      <alignment vertical="center"/>
    </xf>
    <xf numFmtId="49" fontId="22" fillId="0" borderId="205" xfId="0" applyNumberFormat="1" applyFont="1" applyFill="1" applyBorder="1">
      <alignment vertical="center"/>
    </xf>
    <xf numFmtId="41" fontId="0" fillId="0" borderId="205" xfId="0" applyNumberFormat="1" applyFill="1" applyBorder="1">
      <alignment vertical="center"/>
    </xf>
    <xf numFmtId="49" fontId="0" fillId="0" borderId="205" xfId="0" applyNumberFormat="1" applyFont="1" applyFill="1" applyBorder="1" applyAlignment="1">
      <alignment horizontal="center" vertical="center"/>
    </xf>
    <xf numFmtId="49" fontId="0" fillId="0" borderId="0" xfId="0" applyNumberFormat="1" applyFont="1" applyFill="1" applyBorder="1">
      <alignment vertical="center"/>
    </xf>
    <xf numFmtId="49" fontId="0" fillId="0" borderId="13" xfId="0" applyNumberFormat="1" applyFont="1" applyFill="1" applyBorder="1">
      <alignment vertical="center"/>
    </xf>
    <xf numFmtId="49" fontId="0" fillId="0" borderId="205" xfId="0" applyNumberFormat="1" applyFont="1" applyFill="1" applyBorder="1" applyAlignment="1">
      <alignment vertical="center"/>
    </xf>
    <xf numFmtId="49" fontId="104" fillId="59" borderId="205" xfId="0" applyNumberFormat="1" applyFont="1" applyFill="1" applyBorder="1">
      <alignment vertical="center"/>
    </xf>
    <xf numFmtId="49" fontId="0" fillId="59" borderId="205" xfId="0" applyNumberFormat="1" applyFont="1" applyFill="1" applyBorder="1">
      <alignment vertical="center"/>
    </xf>
    <xf numFmtId="49" fontId="0" fillId="48" borderId="205" xfId="0" applyNumberFormat="1" applyFont="1" applyFill="1" applyBorder="1" applyAlignment="1">
      <alignment horizontal="center" vertical="center"/>
    </xf>
    <xf numFmtId="41" fontId="22" fillId="48" borderId="205" xfId="43" applyNumberFormat="1" applyFont="1" applyFill="1" applyBorder="1">
      <alignment vertical="center"/>
    </xf>
    <xf numFmtId="49" fontId="22" fillId="48" borderId="205" xfId="43" applyNumberFormat="1" applyFont="1" applyFill="1" applyBorder="1">
      <alignment vertical="center"/>
    </xf>
    <xf numFmtId="41" fontId="0" fillId="0" borderId="205" xfId="43" applyNumberFormat="1" applyFont="1" applyFill="1" applyBorder="1" applyAlignment="1">
      <alignment vertical="center" wrapText="1"/>
    </xf>
    <xf numFmtId="49" fontId="0" fillId="48" borderId="205" xfId="0" applyNumberFormat="1" applyFont="1" applyFill="1" applyBorder="1" applyAlignment="1">
      <alignment vertical="center"/>
    </xf>
    <xf numFmtId="49" fontId="105" fillId="0" borderId="205" xfId="0" applyNumberFormat="1" applyFont="1" applyFill="1" applyBorder="1">
      <alignment vertical="center"/>
    </xf>
    <xf numFmtId="49" fontId="105" fillId="0" borderId="205" xfId="0" applyNumberFormat="1" applyFont="1" applyFill="1" applyBorder="1" applyAlignment="1">
      <alignment vertical="center"/>
    </xf>
    <xf numFmtId="49" fontId="105" fillId="0" borderId="205" xfId="56" applyNumberFormat="1" applyFont="1" applyFill="1" applyBorder="1" applyAlignment="1">
      <alignment horizontal="center" vertical="center"/>
    </xf>
    <xf numFmtId="49" fontId="105" fillId="0" borderId="205" xfId="0" applyNumberFormat="1" applyFont="1" applyFill="1" applyBorder="1" applyAlignment="1">
      <alignment horizontal="center" vertical="center"/>
    </xf>
    <xf numFmtId="41" fontId="105" fillId="0" borderId="205" xfId="43" applyNumberFormat="1" applyFont="1" applyFill="1" applyBorder="1">
      <alignment vertical="center"/>
    </xf>
    <xf numFmtId="49" fontId="105" fillId="0" borderId="205" xfId="43" applyNumberFormat="1" applyFont="1" applyFill="1" applyBorder="1">
      <alignment vertical="center"/>
    </xf>
    <xf numFmtId="41" fontId="0" fillId="0" borderId="205" xfId="43" applyNumberFormat="1" applyFont="1" applyFill="1" applyBorder="1" applyAlignment="1">
      <alignment horizontal="center" vertical="center"/>
    </xf>
    <xf numFmtId="49" fontId="0" fillId="50" borderId="205" xfId="0" applyNumberFormat="1" applyFont="1" applyFill="1" applyBorder="1">
      <alignment vertical="center"/>
    </xf>
    <xf numFmtId="49" fontId="0" fillId="50" borderId="205" xfId="0" applyNumberFormat="1" applyFill="1" applyBorder="1">
      <alignment vertical="center"/>
    </xf>
    <xf numFmtId="49" fontId="22" fillId="50" borderId="205" xfId="0" applyNumberFormat="1" applyFont="1" applyFill="1" applyBorder="1" applyAlignment="1">
      <alignment vertical="center"/>
    </xf>
    <xf numFmtId="49" fontId="22" fillId="50" borderId="205" xfId="56" applyNumberFormat="1" applyFont="1" applyFill="1" applyBorder="1" applyAlignment="1">
      <alignment horizontal="center" vertical="center"/>
    </xf>
    <xf numFmtId="49" fontId="0" fillId="50" borderId="205" xfId="0" applyNumberFormat="1" applyFont="1" applyFill="1" applyBorder="1" applyAlignment="1">
      <alignment horizontal="center" vertical="center"/>
    </xf>
    <xf numFmtId="49" fontId="0" fillId="50" borderId="205" xfId="0" applyNumberFormat="1" applyFill="1" applyBorder="1" applyAlignment="1">
      <alignment horizontal="center" vertical="center"/>
    </xf>
    <xf numFmtId="41" fontId="22" fillId="50" borderId="205" xfId="43" applyNumberFormat="1" applyFont="1" applyFill="1" applyBorder="1">
      <alignment vertical="center"/>
    </xf>
    <xf numFmtId="49" fontId="22" fillId="50" borderId="205" xfId="43" applyNumberFormat="1" applyFont="1" applyFill="1" applyBorder="1">
      <alignment vertical="center"/>
    </xf>
    <xf numFmtId="49" fontId="0" fillId="50" borderId="205" xfId="0" applyNumberFormat="1" applyFont="1" applyFill="1" applyBorder="1" applyAlignment="1">
      <alignment vertical="center"/>
    </xf>
    <xf numFmtId="49" fontId="0" fillId="45" borderId="205" xfId="0" applyNumberFormat="1" applyFont="1" applyFill="1" applyBorder="1">
      <alignment vertical="center"/>
    </xf>
    <xf numFmtId="49" fontId="0" fillId="45" borderId="205" xfId="0" applyNumberFormat="1" applyFill="1" applyBorder="1">
      <alignment vertical="center"/>
    </xf>
    <xf numFmtId="49" fontId="22" fillId="45" borderId="205" xfId="0" applyNumberFormat="1" applyFont="1" applyFill="1" applyBorder="1" applyAlignment="1">
      <alignment vertical="center"/>
    </xf>
    <xf numFmtId="49" fontId="22" fillId="45" borderId="205" xfId="56" applyNumberFormat="1" applyFont="1" applyFill="1" applyBorder="1" applyAlignment="1">
      <alignment horizontal="center" vertical="center"/>
    </xf>
    <xf numFmtId="49" fontId="0" fillId="45" borderId="205" xfId="0" applyNumberFormat="1" applyFont="1" applyFill="1" applyBorder="1" applyAlignment="1">
      <alignment horizontal="center" vertical="center"/>
    </xf>
    <xf numFmtId="49" fontId="0" fillId="45" borderId="205" xfId="0" applyNumberFormat="1" applyFill="1" applyBorder="1" applyAlignment="1">
      <alignment horizontal="center" vertical="center"/>
    </xf>
    <xf numFmtId="41" fontId="22" fillId="45" borderId="205" xfId="43" applyNumberFormat="1" applyFont="1" applyFill="1" applyBorder="1">
      <alignment vertical="center"/>
    </xf>
    <xf numFmtId="49" fontId="22" fillId="45" borderId="205" xfId="43" applyNumberFormat="1" applyFont="1" applyFill="1" applyBorder="1">
      <alignment vertical="center"/>
    </xf>
    <xf numFmtId="49" fontId="0" fillId="45" borderId="205" xfId="0" applyNumberFormat="1" applyFont="1" applyFill="1" applyBorder="1" applyAlignment="1">
      <alignment vertical="center"/>
    </xf>
    <xf numFmtId="41" fontId="22" fillId="45" borderId="205" xfId="43" applyNumberFormat="1" applyFont="1" applyFill="1" applyBorder="1" applyAlignment="1">
      <alignment vertical="center" wrapText="1"/>
    </xf>
    <xf numFmtId="49" fontId="0" fillId="60" borderId="205" xfId="0" applyNumberFormat="1" applyFont="1" applyFill="1" applyBorder="1">
      <alignment vertical="center"/>
    </xf>
    <xf numFmtId="49" fontId="0" fillId="60" borderId="205" xfId="0" applyNumberFormat="1" applyFont="1" applyFill="1" applyBorder="1" applyAlignment="1">
      <alignment vertical="center"/>
    </xf>
    <xf numFmtId="49" fontId="22" fillId="60" borderId="205" xfId="56" applyNumberFormat="1" applyFont="1" applyFill="1" applyBorder="1" applyAlignment="1">
      <alignment horizontal="center" vertical="center"/>
    </xf>
    <xf numFmtId="49" fontId="0" fillId="60" borderId="205" xfId="0" applyNumberFormat="1" applyFont="1" applyFill="1" applyBorder="1" applyAlignment="1">
      <alignment horizontal="center" vertical="center"/>
    </xf>
    <xf numFmtId="41" fontId="22" fillId="60" borderId="205" xfId="43" applyNumberFormat="1" applyFont="1" applyFill="1" applyBorder="1">
      <alignment vertical="center"/>
    </xf>
    <xf numFmtId="49" fontId="22" fillId="60" borderId="205" xfId="43" applyNumberFormat="1" applyFont="1" applyFill="1" applyBorder="1">
      <alignment vertical="center"/>
    </xf>
    <xf numFmtId="49" fontId="0" fillId="60" borderId="0" xfId="0" applyNumberFormat="1" applyFont="1" applyFill="1">
      <alignment vertical="center"/>
    </xf>
    <xf numFmtId="49" fontId="0" fillId="37" borderId="205" xfId="0" applyNumberFormat="1" applyFont="1" applyFill="1" applyBorder="1">
      <alignment vertical="center"/>
    </xf>
    <xf numFmtId="49" fontId="22" fillId="37" borderId="205" xfId="56" applyNumberFormat="1" applyFont="1" applyFill="1" applyBorder="1" applyAlignment="1">
      <alignment horizontal="center" vertical="center"/>
    </xf>
    <xf numFmtId="49" fontId="0" fillId="37" borderId="205" xfId="0" applyNumberFormat="1" applyFont="1" applyFill="1" applyBorder="1" applyAlignment="1">
      <alignment horizontal="center" vertical="center"/>
    </xf>
    <xf numFmtId="41" fontId="22" fillId="37" borderId="205" xfId="43" applyNumberFormat="1" applyFont="1" applyFill="1" applyBorder="1">
      <alignment vertical="center"/>
    </xf>
    <xf numFmtId="49" fontId="22" fillId="37" borderId="205" xfId="43" applyNumberFormat="1" applyFont="1" applyFill="1" applyBorder="1">
      <alignment vertical="center"/>
    </xf>
    <xf numFmtId="49" fontId="0" fillId="37" borderId="19" xfId="0" applyNumberFormat="1" applyFont="1" applyFill="1" applyBorder="1">
      <alignment vertical="center"/>
    </xf>
    <xf numFmtId="49" fontId="0" fillId="37" borderId="0" xfId="0" applyNumberFormat="1" applyFont="1" applyFill="1">
      <alignment vertical="center"/>
    </xf>
    <xf numFmtId="49" fontId="0" fillId="37" borderId="205" xfId="0" applyNumberFormat="1" applyFill="1" applyBorder="1" applyAlignment="1">
      <alignment horizontal="center" vertical="center"/>
    </xf>
    <xf numFmtId="49" fontId="22" fillId="37" borderId="205" xfId="43" applyNumberFormat="1" applyFont="1" applyFill="1" applyBorder="1" applyAlignment="1">
      <alignment horizontal="center" vertical="center"/>
    </xf>
    <xf numFmtId="49" fontId="106" fillId="0" borderId="0" xfId="0" applyNumberFormat="1" applyFont="1" applyFill="1">
      <alignment vertical="center"/>
    </xf>
    <xf numFmtId="49" fontId="107" fillId="0" borderId="205" xfId="0" applyNumberFormat="1" applyFont="1" applyBorder="1">
      <alignment vertical="center"/>
    </xf>
    <xf numFmtId="49" fontId="106" fillId="0" borderId="205" xfId="0" applyNumberFormat="1" applyFont="1" applyFill="1" applyBorder="1">
      <alignment vertical="center"/>
    </xf>
    <xf numFmtId="49" fontId="106" fillId="0" borderId="205" xfId="0" applyNumberFormat="1" applyFont="1" applyBorder="1">
      <alignment vertical="center"/>
    </xf>
    <xf numFmtId="49" fontId="106" fillId="0" borderId="206" xfId="0" applyNumberFormat="1" applyFont="1" applyFill="1" applyBorder="1">
      <alignment vertical="center"/>
    </xf>
    <xf numFmtId="49" fontId="106" fillId="0" borderId="206" xfId="0" applyNumberFormat="1" applyFont="1" applyFill="1" applyBorder="1" applyAlignment="1">
      <alignment horizontal="center" vertical="center"/>
    </xf>
    <xf numFmtId="41" fontId="108" fillId="0" borderId="205" xfId="43" applyNumberFormat="1" applyFont="1" applyFill="1" applyBorder="1">
      <alignment vertical="center"/>
    </xf>
    <xf numFmtId="49" fontId="106" fillId="46" borderId="207" xfId="43" applyNumberFormat="1" applyFont="1" applyFill="1" applyBorder="1">
      <alignment vertical="center"/>
    </xf>
    <xf numFmtId="41" fontId="107" fillId="0" borderId="205" xfId="43" applyNumberFormat="1" applyFont="1" applyFill="1" applyBorder="1">
      <alignment vertical="center"/>
    </xf>
    <xf numFmtId="49" fontId="106" fillId="0" borderId="0" xfId="0" applyNumberFormat="1" applyFont="1">
      <alignment vertical="center"/>
    </xf>
    <xf numFmtId="49" fontId="106" fillId="46" borderId="205" xfId="43" applyNumberFormat="1" applyFont="1" applyFill="1" applyBorder="1">
      <alignment vertical="center"/>
    </xf>
    <xf numFmtId="49" fontId="109" fillId="0" borderId="205" xfId="0" applyNumberFormat="1" applyFont="1" applyBorder="1">
      <alignment vertical="center"/>
    </xf>
    <xf numFmtId="49" fontId="110" fillId="0" borderId="205" xfId="0" applyNumberFormat="1" applyFont="1" applyFill="1" applyBorder="1">
      <alignment vertical="center"/>
    </xf>
    <xf numFmtId="49" fontId="110" fillId="0" borderId="205" xfId="0" applyNumberFormat="1" applyFont="1" applyBorder="1">
      <alignment vertical="center"/>
    </xf>
    <xf numFmtId="49" fontId="110" fillId="0" borderId="206" xfId="0" applyNumberFormat="1" applyFont="1" applyFill="1" applyBorder="1">
      <alignment vertical="center"/>
    </xf>
    <xf numFmtId="49" fontId="110" fillId="0" borderId="206" xfId="0" applyNumberFormat="1" applyFont="1" applyFill="1" applyBorder="1" applyAlignment="1">
      <alignment horizontal="center" vertical="center"/>
    </xf>
    <xf numFmtId="49" fontId="110" fillId="46" borderId="207" xfId="43" applyNumberFormat="1" applyFont="1" applyFill="1" applyBorder="1">
      <alignment vertical="center"/>
    </xf>
    <xf numFmtId="49" fontId="106" fillId="0" borderId="207" xfId="43" applyNumberFormat="1" applyFont="1" applyFill="1" applyBorder="1">
      <alignment vertical="center"/>
    </xf>
    <xf numFmtId="49" fontId="107" fillId="0" borderId="205" xfId="0" applyNumberFormat="1" applyFont="1" applyFill="1" applyBorder="1">
      <alignment vertical="center"/>
    </xf>
    <xf numFmtId="41" fontId="106" fillId="0" borderId="206" xfId="43" applyNumberFormat="1" applyFont="1" applyFill="1" applyBorder="1" applyAlignment="1">
      <alignment vertical="center"/>
    </xf>
    <xf numFmtId="49" fontId="22" fillId="0" borderId="0" xfId="0" applyNumberFormat="1" applyFont="1">
      <alignment vertical="center"/>
    </xf>
    <xf numFmtId="49" fontId="0" fillId="0" borderId="0" xfId="0" applyNumberFormat="1" applyAlignment="1">
      <alignment horizontal="center" vertical="center"/>
    </xf>
    <xf numFmtId="41" fontId="0" fillId="0" borderId="0" xfId="0" applyNumberFormat="1">
      <alignment vertical="center"/>
    </xf>
    <xf numFmtId="49" fontId="0" fillId="0" borderId="0" xfId="43" applyNumberFormat="1" applyFont="1" applyFill="1">
      <alignment vertical="center"/>
    </xf>
    <xf numFmtId="49" fontId="98" fillId="0" borderId="0" xfId="0" applyNumberFormat="1" applyFont="1" applyFill="1" applyBorder="1">
      <alignment vertical="center"/>
    </xf>
    <xf numFmtId="41" fontId="22" fillId="44" borderId="205" xfId="57" applyNumberFormat="1" applyFill="1" applyBorder="1" applyAlignment="1">
      <alignment horizontal="center" vertical="center"/>
    </xf>
    <xf numFmtId="49" fontId="74" fillId="0" borderId="205" xfId="56" applyNumberFormat="1" applyFont="1" applyFill="1" applyBorder="1" applyAlignment="1">
      <alignment horizontal="center" vertical="center"/>
    </xf>
    <xf numFmtId="49" fontId="74" fillId="0" borderId="205" xfId="0" applyNumberFormat="1" applyFont="1" applyFill="1" applyBorder="1" applyAlignment="1">
      <alignment horizontal="center" vertical="center"/>
    </xf>
    <xf numFmtId="0" fontId="74" fillId="0" borderId="172" xfId="59" applyFont="1" applyFill="1" applyBorder="1" applyAlignment="1">
      <alignment vertical="center"/>
    </xf>
    <xf numFmtId="49" fontId="74" fillId="48" borderId="205" xfId="0" applyNumberFormat="1" applyFont="1" applyFill="1" applyBorder="1">
      <alignment vertical="center"/>
    </xf>
    <xf numFmtId="0" fontId="60" fillId="35" borderId="211" xfId="42" applyFont="1" applyFill="1" applyBorder="1" applyAlignment="1">
      <alignment horizontal="center" vertical="center" wrapText="1"/>
    </xf>
    <xf numFmtId="0" fontId="22" fillId="0" borderId="212" xfId="42" applyFill="1" applyBorder="1">
      <alignment vertical="center"/>
    </xf>
    <xf numFmtId="0" fontId="22" fillId="0" borderId="212" xfId="42" applyBorder="1">
      <alignment vertical="center"/>
    </xf>
    <xf numFmtId="0" fontId="22" fillId="0" borderId="213" xfId="42" applyBorder="1">
      <alignment vertical="center"/>
    </xf>
    <xf numFmtId="41" fontId="109" fillId="0" borderId="205" xfId="43" applyNumberFormat="1" applyFont="1" applyFill="1" applyBorder="1">
      <alignment vertical="center"/>
    </xf>
    <xf numFmtId="38" fontId="109" fillId="0" borderId="205" xfId="43" applyFont="1" applyFill="1" applyBorder="1">
      <alignment vertical="center"/>
    </xf>
    <xf numFmtId="0" fontId="33" fillId="34" borderId="72"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34" borderId="19" xfId="0" applyFont="1" applyFill="1" applyBorder="1" applyAlignment="1" applyProtection="1">
      <alignment horizontal="lef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center" vertical="center"/>
    </xf>
    <xf numFmtId="0" fontId="33" fillId="34" borderId="16" xfId="0" applyFont="1" applyFill="1" applyBorder="1" applyAlignment="1" applyProtection="1">
      <alignment horizontal="center" vertical="center"/>
    </xf>
    <xf numFmtId="0" fontId="33" fillId="34" borderId="63" xfId="0" applyFont="1" applyFill="1" applyBorder="1" applyAlignment="1" applyProtection="1">
      <alignment horizontal="center" vertical="center"/>
    </xf>
    <xf numFmtId="0" fontId="33" fillId="0" borderId="0" xfId="0" applyFont="1" applyBorder="1" applyAlignment="1" applyProtection="1">
      <alignment horizontal="center" vertical="center" textRotation="255"/>
    </xf>
    <xf numFmtId="0" fontId="0" fillId="0" borderId="202" xfId="0" applyFill="1" applyBorder="1">
      <alignment vertical="center"/>
    </xf>
    <xf numFmtId="0" fontId="0" fillId="0" borderId="196" xfId="0" applyFill="1" applyBorder="1">
      <alignment vertical="center"/>
    </xf>
    <xf numFmtId="0" fontId="33" fillId="0" borderId="0" xfId="0" applyFont="1" applyAlignment="1" applyProtection="1">
      <alignment horizontal="center" vertical="center"/>
      <protection locked="0"/>
    </xf>
    <xf numFmtId="0" fontId="34" fillId="0" borderId="0" xfId="0" applyFont="1" applyFill="1" applyAlignment="1" applyProtection="1">
      <alignment vertical="center"/>
      <protection locked="0"/>
    </xf>
    <xf numFmtId="0" fontId="34" fillId="0" borderId="0" xfId="0" applyFont="1" applyFill="1" applyAlignment="1" applyProtection="1">
      <protection locked="0"/>
    </xf>
    <xf numFmtId="0" fontId="21" fillId="0" borderId="0" xfId="0" applyFont="1" applyFill="1" applyProtection="1">
      <alignment vertical="center"/>
      <protection locked="0"/>
    </xf>
    <xf numFmtId="0" fontId="33" fillId="0" borderId="0" xfId="0" applyFont="1" applyFill="1" applyProtection="1">
      <alignment vertical="center"/>
      <protection locked="0"/>
    </xf>
    <xf numFmtId="0" fontId="21" fillId="0" borderId="0" xfId="0" applyFont="1" applyFill="1" applyAlignment="1" applyProtection="1">
      <protection locked="0"/>
    </xf>
    <xf numFmtId="49" fontId="21" fillId="0" borderId="0" xfId="0" applyNumberFormat="1" applyFont="1" applyFill="1" applyProtection="1">
      <alignment vertical="center"/>
      <protection locked="0"/>
    </xf>
    <xf numFmtId="0" fontId="21" fillId="0" borderId="119" xfId="0" applyFont="1" applyBorder="1" applyProtection="1">
      <alignment vertical="center"/>
      <protection locked="0"/>
    </xf>
    <xf numFmtId="0" fontId="21" fillId="0" borderId="132" xfId="0" applyFont="1" applyBorder="1" applyProtection="1">
      <alignment vertical="center"/>
      <protection locked="0"/>
    </xf>
    <xf numFmtId="0" fontId="21" fillId="0" borderId="84" xfId="0" applyFont="1" applyBorder="1" applyProtection="1">
      <alignment vertical="center"/>
      <protection locked="0"/>
    </xf>
    <xf numFmtId="0" fontId="21" fillId="0" borderId="136" xfId="0" applyFont="1" applyBorder="1" applyProtection="1">
      <alignment vertical="center"/>
      <protection locked="0"/>
    </xf>
    <xf numFmtId="0" fontId="21" fillId="0" borderId="209" xfId="0" applyFont="1" applyBorder="1" applyProtection="1">
      <alignment vertical="center"/>
      <protection locked="0"/>
    </xf>
    <xf numFmtId="0" fontId="21" fillId="0" borderId="210" xfId="0" applyFont="1" applyBorder="1" applyProtection="1">
      <alignment vertical="center"/>
      <protection locked="0"/>
    </xf>
    <xf numFmtId="0" fontId="21" fillId="0" borderId="124" xfId="0" applyFont="1" applyBorder="1" applyProtection="1">
      <alignment vertical="center"/>
      <protection locked="0"/>
    </xf>
    <xf numFmtId="0" fontId="21" fillId="0" borderId="195" xfId="0" applyFont="1" applyBorder="1" applyProtection="1">
      <alignment vertical="center"/>
      <protection locked="0"/>
    </xf>
    <xf numFmtId="0" fontId="40" fillId="52" borderId="72" xfId="0" applyFont="1" applyFill="1" applyBorder="1" applyAlignment="1" applyProtection="1">
      <alignment horizontal="left" vertical="center"/>
    </xf>
    <xf numFmtId="0" fontId="40" fillId="52" borderId="72" xfId="0" applyFont="1" applyFill="1" applyBorder="1" applyAlignment="1" applyProtection="1">
      <alignment horizontal="right" vertical="center"/>
    </xf>
    <xf numFmtId="0" fontId="40" fillId="34" borderId="28" xfId="0" applyFont="1" applyFill="1" applyBorder="1" applyAlignment="1" applyProtection="1">
      <alignment horizontal="left" vertical="center"/>
    </xf>
    <xf numFmtId="0" fontId="40" fillId="34" borderId="44" xfId="0" applyFont="1" applyFill="1" applyBorder="1" applyAlignment="1" applyProtection="1">
      <alignment horizontal="left" vertical="center"/>
    </xf>
    <xf numFmtId="0" fontId="40" fillId="0" borderId="15" xfId="0" applyFont="1" applyBorder="1" applyAlignment="1" applyProtection="1">
      <alignment horizontal="right" vertical="center"/>
    </xf>
    <xf numFmtId="0" fontId="33" fillId="0" borderId="16" xfId="0" applyFont="1" applyBorder="1" applyAlignment="1" applyProtection="1">
      <alignment vertical="center"/>
    </xf>
    <xf numFmtId="0" fontId="40" fillId="0" borderId="16" xfId="0" applyFont="1" applyBorder="1" applyAlignment="1" applyProtection="1">
      <alignment horizontal="center" vertical="center"/>
    </xf>
    <xf numFmtId="0" fontId="33" fillId="0" borderId="0" xfId="0" applyFont="1" applyProtection="1">
      <alignment vertical="center"/>
    </xf>
    <xf numFmtId="0" fontId="33" fillId="0" borderId="85" xfId="0" applyFont="1" applyBorder="1" applyAlignment="1" applyProtection="1">
      <alignment vertical="center"/>
    </xf>
    <xf numFmtId="0" fontId="33" fillId="0" borderId="86" xfId="0" applyFont="1" applyBorder="1" applyAlignment="1" applyProtection="1">
      <alignment vertical="center"/>
    </xf>
    <xf numFmtId="0" fontId="40" fillId="0" borderId="10" xfId="0" applyFont="1" applyBorder="1" applyAlignment="1" applyProtection="1">
      <alignment horizontal="right" vertical="center"/>
    </xf>
    <xf numFmtId="0" fontId="33" fillId="0" borderId="0" xfId="0" applyFont="1" applyBorder="1" applyAlignment="1" applyProtection="1">
      <alignment vertical="center"/>
    </xf>
    <xf numFmtId="0" fontId="40" fillId="0" borderId="0" xfId="0" applyFont="1" applyBorder="1" applyAlignment="1" applyProtection="1">
      <alignment horizontal="center" vertical="center"/>
    </xf>
    <xf numFmtId="0" fontId="33" fillId="0" borderId="21" xfId="0" applyFont="1" applyBorder="1" applyAlignment="1" applyProtection="1">
      <alignment vertical="center"/>
    </xf>
    <xf numFmtId="0" fontId="40" fillId="0" borderId="18" xfId="0" applyFont="1" applyBorder="1" applyAlignment="1" applyProtection="1">
      <alignment horizontal="right" vertical="center"/>
    </xf>
    <xf numFmtId="0" fontId="33" fillId="0" borderId="19" xfId="0" applyFont="1" applyBorder="1" applyAlignment="1" applyProtection="1">
      <alignment vertical="center"/>
    </xf>
    <xf numFmtId="0" fontId="40" fillId="0" borderId="19" xfId="0" applyFont="1" applyBorder="1" applyAlignment="1" applyProtection="1">
      <alignment horizontal="center" vertical="center"/>
    </xf>
    <xf numFmtId="0" fontId="21" fillId="0" borderId="19" xfId="0" applyFont="1" applyBorder="1" applyProtection="1">
      <alignment vertical="center"/>
    </xf>
    <xf numFmtId="0" fontId="33" fillId="0" borderId="20" xfId="0" applyFont="1" applyBorder="1" applyAlignment="1" applyProtection="1">
      <alignment vertical="center"/>
    </xf>
    <xf numFmtId="49" fontId="74" fillId="48" borderId="205" xfId="56" applyNumberFormat="1" applyFont="1" applyFill="1" applyBorder="1" applyAlignment="1">
      <alignment horizontal="center" vertical="center"/>
    </xf>
    <xf numFmtId="49" fontId="74" fillId="48" borderId="205" xfId="0" applyNumberFormat="1" applyFont="1" applyFill="1" applyBorder="1" applyAlignment="1">
      <alignment horizontal="center" vertical="center"/>
    </xf>
    <xf numFmtId="0" fontId="74" fillId="48" borderId="172" xfId="59" applyFont="1" applyFill="1" applyBorder="1" applyAlignment="1">
      <alignment vertical="center"/>
    </xf>
    <xf numFmtId="41" fontId="22" fillId="58" borderId="205" xfId="43" applyNumberFormat="1" applyFont="1" applyFill="1" applyBorder="1" applyAlignment="1">
      <alignment vertical="center" wrapText="1"/>
    </xf>
    <xf numFmtId="49" fontId="52" fillId="46" borderId="205" xfId="0" applyNumberFormat="1" applyFont="1" applyFill="1" applyBorder="1">
      <alignment vertical="center"/>
    </xf>
    <xf numFmtId="49" fontId="0" fillId="58" borderId="205" xfId="0" applyNumberFormat="1" applyFont="1" applyFill="1" applyBorder="1" applyAlignment="1">
      <alignment horizontal="center" vertical="center"/>
    </xf>
    <xf numFmtId="49" fontId="60" fillId="48" borderId="172" xfId="62" applyNumberFormat="1" applyFont="1" applyFill="1" applyBorder="1" applyAlignment="1">
      <alignment vertical="center"/>
    </xf>
    <xf numFmtId="0" fontId="22" fillId="48" borderId="172" xfId="63" applyFont="1" applyFill="1" applyBorder="1" applyAlignment="1">
      <alignment vertical="center"/>
    </xf>
    <xf numFmtId="0" fontId="22" fillId="48" borderId="172" xfId="63" applyFont="1" applyFill="1" applyBorder="1" applyAlignment="1">
      <alignment vertical="center" shrinkToFit="1"/>
    </xf>
    <xf numFmtId="0" fontId="22" fillId="48" borderId="172" xfId="63" applyFont="1" applyFill="1" applyBorder="1" applyAlignment="1">
      <alignment horizontal="center" vertical="center"/>
    </xf>
    <xf numFmtId="49" fontId="22" fillId="48" borderId="172" xfId="59" applyNumberFormat="1" applyFont="1" applyFill="1" applyBorder="1" applyAlignment="1">
      <alignment horizontal="center" vertical="center"/>
    </xf>
    <xf numFmtId="0" fontId="22" fillId="48" borderId="172" xfId="59" applyFont="1" applyFill="1" applyBorder="1" applyAlignment="1">
      <alignment horizontal="center" vertical="center"/>
    </xf>
    <xf numFmtId="0" fontId="0" fillId="48" borderId="172" xfId="0" applyFill="1" applyBorder="1" applyAlignment="1">
      <alignment horizontal="center" vertical="center"/>
    </xf>
    <xf numFmtId="0" fontId="0" fillId="48" borderId="172" xfId="0" applyFill="1" applyBorder="1">
      <alignment vertical="center"/>
    </xf>
    <xf numFmtId="0" fontId="22" fillId="48" borderId="172" xfId="59" applyFont="1" applyFill="1" applyBorder="1" applyAlignment="1">
      <alignment vertical="center"/>
    </xf>
    <xf numFmtId="0" fontId="38" fillId="48" borderId="172" xfId="59" applyFont="1" applyFill="1" applyBorder="1" applyAlignment="1">
      <alignment vertical="center"/>
    </xf>
    <xf numFmtId="0" fontId="0" fillId="0" borderId="0" xfId="0" applyFill="1">
      <alignment vertical="center"/>
    </xf>
    <xf numFmtId="49" fontId="60" fillId="0" borderId="172" xfId="62" applyNumberFormat="1" applyFont="1" applyFill="1" applyBorder="1" applyAlignment="1">
      <alignment vertical="center"/>
    </xf>
    <xf numFmtId="0" fontId="22" fillId="0" borderId="172" xfId="63" applyFont="1" applyFill="1" applyBorder="1" applyAlignment="1">
      <alignment vertical="center"/>
    </xf>
    <xf numFmtId="0" fontId="22" fillId="0" borderId="172" xfId="63" applyFont="1" applyFill="1" applyBorder="1" applyAlignment="1">
      <alignment vertical="center" shrinkToFit="1"/>
    </xf>
    <xf numFmtId="49" fontId="22" fillId="0" borderId="172" xfId="64" applyNumberFormat="1" applyFont="1" applyFill="1" applyBorder="1" applyAlignment="1" applyProtection="1">
      <alignment vertical="center" shrinkToFit="1"/>
      <protection locked="0"/>
    </xf>
    <xf numFmtId="49" fontId="0" fillId="0" borderId="172" xfId="63" applyNumberFormat="1" applyFont="1" applyFill="1" applyBorder="1" applyAlignment="1">
      <alignment horizontal="center" vertical="center"/>
    </xf>
    <xf numFmtId="0" fontId="22" fillId="0" borderId="172" xfId="63" applyFont="1" applyFill="1" applyBorder="1" applyAlignment="1">
      <alignment horizontal="center" vertical="center"/>
    </xf>
    <xf numFmtId="49" fontId="22" fillId="0" borderId="172" xfId="59" applyNumberFormat="1" applyFont="1" applyFill="1" applyBorder="1" applyAlignment="1">
      <alignment horizontal="center" vertical="center"/>
    </xf>
    <xf numFmtId="0" fontId="22" fillId="0" borderId="172" xfId="59" applyFont="1" applyFill="1" applyBorder="1" applyAlignment="1">
      <alignment horizontal="center" vertical="center"/>
    </xf>
    <xf numFmtId="0" fontId="0" fillId="0" borderId="172" xfId="0" applyFill="1" applyBorder="1" applyAlignment="1">
      <alignment horizontal="center" vertical="center"/>
    </xf>
    <xf numFmtId="0" fontId="0" fillId="0" borderId="172" xfId="0" applyFill="1" applyBorder="1">
      <alignment vertical="center"/>
    </xf>
    <xf numFmtId="0" fontId="0" fillId="0" borderId="172" xfId="63" applyFont="1" applyFill="1" applyBorder="1" applyAlignment="1">
      <alignment vertical="center" shrinkToFit="1"/>
    </xf>
    <xf numFmtId="49" fontId="22" fillId="0" borderId="172" xfId="62" applyNumberFormat="1" applyFont="1" applyFill="1" applyBorder="1" applyAlignment="1">
      <alignment vertical="center"/>
    </xf>
    <xf numFmtId="0" fontId="22" fillId="0" borderId="172" xfId="59" applyFont="1" applyFill="1" applyBorder="1" applyAlignment="1">
      <alignment vertical="center"/>
    </xf>
    <xf numFmtId="0" fontId="38" fillId="0" borderId="172" xfId="59" applyFont="1" applyFill="1" applyBorder="1" applyAlignment="1">
      <alignment vertical="center"/>
    </xf>
    <xf numFmtId="49" fontId="0" fillId="48" borderId="205" xfId="56" applyNumberFormat="1" applyFont="1" applyFill="1" applyBorder="1" applyAlignment="1">
      <alignment horizontal="center" vertical="center"/>
    </xf>
    <xf numFmtId="41" fontId="0" fillId="48" borderId="205" xfId="43" applyNumberFormat="1" applyFont="1" applyFill="1" applyBorder="1">
      <alignment vertical="center"/>
    </xf>
    <xf numFmtId="49" fontId="0" fillId="48" borderId="205" xfId="43" applyNumberFormat="1" applyFont="1" applyFill="1" applyBorder="1">
      <alignment vertical="center"/>
    </xf>
    <xf numFmtId="49" fontId="22" fillId="48" borderId="172" xfId="64" applyNumberFormat="1" applyFont="1" applyFill="1" applyBorder="1" applyAlignment="1" applyProtection="1">
      <alignment vertical="center" shrinkToFit="1"/>
      <protection locked="0"/>
    </xf>
    <xf numFmtId="49" fontId="22" fillId="48" borderId="172" xfId="63" applyNumberFormat="1" applyFont="1" applyFill="1" applyBorder="1" applyAlignment="1">
      <alignment horizontal="center" vertical="center"/>
    </xf>
    <xf numFmtId="0" fontId="74" fillId="48" borderId="0" xfId="59" applyFont="1" applyFill="1" applyBorder="1" applyAlignment="1">
      <alignment vertical="center"/>
    </xf>
    <xf numFmtId="49" fontId="0" fillId="48" borderId="172" xfId="64" applyNumberFormat="1" applyFont="1" applyFill="1" applyBorder="1" applyAlignment="1" applyProtection="1">
      <alignment vertical="center" shrinkToFit="1"/>
      <protection locked="0"/>
    </xf>
    <xf numFmtId="49" fontId="0" fillId="48" borderId="172" xfId="63" applyNumberFormat="1" applyFont="1" applyFill="1" applyBorder="1" applyAlignment="1">
      <alignment horizontal="center" vertical="center"/>
    </xf>
    <xf numFmtId="0" fontId="0" fillId="48" borderId="172" xfId="63" applyFont="1" applyFill="1" applyBorder="1" applyAlignment="1">
      <alignment vertical="center" shrinkToFit="1"/>
    </xf>
    <xf numFmtId="41" fontId="0" fillId="48" borderId="205" xfId="43" applyNumberFormat="1" applyFont="1" applyFill="1" applyBorder="1" applyAlignment="1">
      <alignment horizontal="center" vertical="center"/>
    </xf>
    <xf numFmtId="49" fontId="0" fillId="0" borderId="206" xfId="0" applyNumberFormat="1" applyFill="1" applyBorder="1">
      <alignment vertical="center"/>
    </xf>
    <xf numFmtId="49" fontId="22" fillId="0" borderId="206" xfId="56" applyNumberFormat="1" applyFont="1" applyFill="1" applyBorder="1" applyAlignment="1">
      <alignment horizontal="center" vertical="center"/>
    </xf>
    <xf numFmtId="49" fontId="0" fillId="0" borderId="206" xfId="0" applyNumberFormat="1" applyFill="1" applyBorder="1" applyAlignment="1">
      <alignment horizontal="center" vertical="center"/>
    </xf>
    <xf numFmtId="49" fontId="22" fillId="0" borderId="206" xfId="43" applyNumberFormat="1" applyFont="1" applyFill="1" applyBorder="1" applyAlignment="1">
      <alignment horizontal="center" vertical="center"/>
    </xf>
    <xf numFmtId="49" fontId="22" fillId="0" borderId="207" xfId="43" applyNumberFormat="1" applyFont="1" applyFill="1" applyBorder="1">
      <alignment vertical="center"/>
    </xf>
    <xf numFmtId="49" fontId="116" fillId="0" borderId="205" xfId="0" applyNumberFormat="1" applyFont="1" applyBorder="1">
      <alignment vertical="center"/>
    </xf>
    <xf numFmtId="49" fontId="117" fillId="0" borderId="205" xfId="0" applyNumberFormat="1" applyFont="1" applyFill="1" applyBorder="1">
      <alignment vertical="center"/>
    </xf>
    <xf numFmtId="49" fontId="117" fillId="0" borderId="205" xfId="0" applyNumberFormat="1" applyFont="1" applyBorder="1">
      <alignment vertical="center"/>
    </xf>
    <xf numFmtId="49" fontId="117" fillId="0" borderId="206" xfId="0" applyNumberFormat="1" applyFont="1" applyFill="1" applyBorder="1">
      <alignment vertical="center"/>
    </xf>
    <xf numFmtId="49" fontId="117" fillId="0" borderId="206" xfId="0" applyNumberFormat="1" applyFont="1" applyFill="1" applyBorder="1" applyAlignment="1">
      <alignment horizontal="center" vertical="center"/>
    </xf>
    <xf numFmtId="41" fontId="116" fillId="0" borderId="205" xfId="43" applyNumberFormat="1" applyFont="1" applyFill="1" applyBorder="1">
      <alignment vertical="center"/>
    </xf>
    <xf numFmtId="49" fontId="117" fillId="46" borderId="207" xfId="43" applyNumberFormat="1" applyFont="1" applyFill="1" applyBorder="1">
      <alignment vertical="center"/>
    </xf>
    <xf numFmtId="0" fontId="60" fillId="0" borderId="0" xfId="42" applyFont="1" applyFill="1" applyBorder="1" applyAlignment="1" applyProtection="1">
      <alignment horizontal="left"/>
    </xf>
    <xf numFmtId="0" fontId="67" fillId="0" borderId="0" xfId="42" applyFont="1" applyBorder="1" applyAlignment="1" applyProtection="1">
      <alignment horizontal="left"/>
    </xf>
    <xf numFmtId="0" fontId="55" fillId="0" borderId="114" xfId="42" applyFont="1" applyBorder="1" applyAlignment="1" applyProtection="1">
      <alignment horizontal="left"/>
      <protection locked="0"/>
    </xf>
    <xf numFmtId="0" fontId="22" fillId="38" borderId="141" xfId="42" applyFill="1" applyBorder="1" applyAlignment="1" applyProtection="1">
      <alignment horizontal="center" vertical="center"/>
    </xf>
    <xf numFmtId="0" fontId="22" fillId="38" borderId="46" xfId="42" applyFill="1" applyBorder="1" applyAlignment="1" applyProtection="1">
      <alignment horizontal="center" vertical="center"/>
    </xf>
    <xf numFmtId="0" fontId="22" fillId="38" borderId="142" xfId="42" applyFill="1" applyBorder="1" applyAlignment="1" applyProtection="1">
      <alignment horizontal="center" vertical="center"/>
    </xf>
    <xf numFmtId="0" fontId="22" fillId="38" borderId="57" xfId="42" applyFill="1" applyBorder="1" applyAlignment="1" applyProtection="1">
      <alignment horizontal="center" vertical="center"/>
    </xf>
    <xf numFmtId="0" fontId="22" fillId="38" borderId="19" xfId="42" applyFill="1" applyBorder="1" applyAlignment="1" applyProtection="1">
      <alignment horizontal="center" vertical="center"/>
    </xf>
    <xf numFmtId="0" fontId="22" fillId="38" borderId="20" xfId="42" applyFill="1" applyBorder="1" applyAlignment="1" applyProtection="1">
      <alignment horizontal="center" vertical="center"/>
    </xf>
    <xf numFmtId="0" fontId="101" fillId="42" borderId="54" xfId="42" applyFont="1" applyFill="1" applyBorder="1" applyAlignment="1" applyProtection="1">
      <alignment horizontal="center" vertical="center"/>
      <protection locked="0"/>
    </xf>
    <xf numFmtId="0" fontId="101" fillId="42" borderId="46" xfId="42" applyFont="1" applyFill="1" applyBorder="1" applyAlignment="1" applyProtection="1">
      <alignment horizontal="center" vertical="center"/>
      <protection locked="0"/>
    </xf>
    <xf numFmtId="0" fontId="101" fillId="42" borderId="142" xfId="42" applyFont="1" applyFill="1" applyBorder="1" applyAlignment="1" applyProtection="1">
      <alignment horizontal="center" vertical="center"/>
      <protection locked="0"/>
    </xf>
    <xf numFmtId="0" fontId="101" fillId="42" borderId="10" xfId="42" applyFont="1" applyFill="1" applyBorder="1" applyAlignment="1" applyProtection="1">
      <alignment horizontal="center" vertical="center"/>
      <protection locked="0"/>
    </xf>
    <xf numFmtId="0" fontId="101" fillId="42" borderId="0" xfId="42" applyFont="1" applyFill="1" applyBorder="1" applyAlignment="1" applyProtection="1">
      <alignment horizontal="center" vertical="center"/>
      <protection locked="0"/>
    </xf>
    <xf numFmtId="0" fontId="101" fillId="42" borderId="19" xfId="42" applyFont="1" applyFill="1" applyBorder="1" applyAlignment="1" applyProtection="1">
      <alignment horizontal="center" vertical="center"/>
      <protection locked="0"/>
    </xf>
    <xf numFmtId="0" fontId="101" fillId="42" borderId="20" xfId="42" applyFont="1" applyFill="1" applyBorder="1" applyAlignment="1" applyProtection="1">
      <alignment horizontal="center" vertical="center"/>
      <protection locked="0"/>
    </xf>
    <xf numFmtId="0" fontId="22" fillId="38" borderId="196" xfId="42" applyFill="1" applyBorder="1" applyAlignment="1" applyProtection="1">
      <alignment horizontal="center" vertical="center" shrinkToFit="1"/>
    </xf>
    <xf numFmtId="0" fontId="22" fillId="38" borderId="197" xfId="42" applyFill="1" applyBorder="1" applyAlignment="1" applyProtection="1">
      <alignment horizontal="center" vertical="center" shrinkToFit="1"/>
    </xf>
    <xf numFmtId="0" fontId="52" fillId="38" borderId="37" xfId="42" applyFont="1" applyFill="1" applyBorder="1" applyAlignment="1" applyProtection="1">
      <alignment horizontal="center" vertical="center" wrapText="1"/>
    </xf>
    <xf numFmtId="0" fontId="52" fillId="38" borderId="38" xfId="42" applyFont="1" applyFill="1" applyBorder="1" applyAlignment="1" applyProtection="1">
      <alignment horizontal="center" vertical="center" wrapText="1"/>
    </xf>
    <xf numFmtId="178" fontId="22" fillId="38" borderId="30" xfId="42" applyNumberFormat="1" applyFont="1" applyFill="1" applyBorder="1" applyAlignment="1" applyProtection="1">
      <alignment horizontal="center" vertical="center"/>
      <protection locked="0"/>
    </xf>
    <xf numFmtId="178" fontId="22" fillId="38" borderId="31" xfId="42" applyNumberFormat="1" applyFont="1" applyFill="1" applyBorder="1" applyAlignment="1" applyProtection="1">
      <alignment horizontal="center" vertical="center"/>
      <protection locked="0"/>
    </xf>
    <xf numFmtId="0" fontId="22" fillId="42" borderId="199" xfId="42" applyFill="1" applyBorder="1" applyAlignment="1" applyProtection="1">
      <alignment horizontal="left" vertical="center" indent="1"/>
      <protection locked="0"/>
    </xf>
    <xf numFmtId="0" fontId="22" fillId="42" borderId="200" xfId="42" applyFill="1" applyBorder="1" applyAlignment="1" applyProtection="1">
      <alignment horizontal="left" vertical="center" indent="1"/>
      <protection locked="0"/>
    </xf>
    <xf numFmtId="0" fontId="22" fillId="42" borderId="203" xfId="42" applyFill="1" applyBorder="1" applyAlignment="1" applyProtection="1">
      <alignment horizontal="left" vertical="center" indent="1"/>
      <protection locked="0"/>
    </xf>
    <xf numFmtId="0" fontId="22" fillId="42" borderId="196" xfId="42" applyFont="1" applyFill="1" applyBorder="1" applyAlignment="1" applyProtection="1">
      <alignment horizontal="center" vertical="center" wrapText="1"/>
      <protection locked="0"/>
    </xf>
    <xf numFmtId="0" fontId="22" fillId="42" borderId="197" xfId="42" applyFont="1" applyFill="1" applyBorder="1" applyAlignment="1" applyProtection="1">
      <alignment horizontal="center" vertical="center" wrapText="1"/>
      <protection locked="0"/>
    </xf>
    <xf numFmtId="0" fontId="22" fillId="42" borderId="204" xfId="42" applyFont="1" applyFill="1" applyBorder="1" applyAlignment="1" applyProtection="1">
      <alignment horizontal="center" vertical="center" wrapText="1"/>
      <protection locked="0"/>
    </xf>
    <xf numFmtId="0" fontId="22" fillId="42" borderId="197" xfId="42" applyNumberFormat="1" applyFill="1" applyBorder="1" applyAlignment="1" applyProtection="1">
      <alignment horizontal="left" vertical="center"/>
      <protection locked="0"/>
    </xf>
    <xf numFmtId="0" fontId="22" fillId="42" borderId="202" xfId="42" applyNumberFormat="1" applyFill="1" applyBorder="1" applyAlignment="1" applyProtection="1">
      <alignment horizontal="left" vertical="center"/>
      <protection locked="0"/>
    </xf>
    <xf numFmtId="0" fontId="22" fillId="38" borderId="58" xfId="42" applyFont="1" applyFill="1" applyBorder="1" applyAlignment="1" applyProtection="1">
      <alignment horizontal="center" vertical="center" wrapText="1"/>
    </xf>
    <xf numFmtId="0" fontId="98" fillId="38" borderId="85" xfId="42" applyFont="1" applyFill="1" applyBorder="1" applyAlignment="1" applyProtection="1">
      <alignment horizontal="center" vertical="center" wrapText="1"/>
    </xf>
    <xf numFmtId="0" fontId="52" fillId="38" borderId="196" xfId="42" applyFont="1" applyFill="1" applyBorder="1" applyAlignment="1" applyProtection="1">
      <alignment horizontal="center" vertical="center" shrinkToFit="1"/>
    </xf>
    <xf numFmtId="0" fontId="52" fillId="38" borderId="197" xfId="42" applyFont="1" applyFill="1" applyBorder="1" applyAlignment="1" applyProtection="1">
      <alignment horizontal="center" vertical="center" shrinkToFit="1"/>
    </xf>
    <xf numFmtId="0" fontId="52" fillId="38" borderId="202" xfId="42" applyFont="1" applyFill="1" applyBorder="1" applyAlignment="1" applyProtection="1">
      <alignment horizontal="center" vertical="center" shrinkToFit="1"/>
    </xf>
    <xf numFmtId="0" fontId="22" fillId="38" borderId="199" xfId="42" applyFill="1" applyBorder="1" applyAlignment="1" applyProtection="1">
      <alignment horizontal="center" vertical="center" shrinkToFit="1"/>
    </xf>
    <xf numFmtId="0" fontId="22" fillId="38" borderId="200" xfId="42" applyFill="1" applyBorder="1" applyAlignment="1" applyProtection="1">
      <alignment horizontal="center" vertical="center" shrinkToFit="1"/>
    </xf>
    <xf numFmtId="0" fontId="22" fillId="38" borderId="203" xfId="42" applyFill="1" applyBorder="1" applyAlignment="1" applyProtection="1">
      <alignment horizontal="center" vertical="center" shrinkToFit="1"/>
    </xf>
    <xf numFmtId="0" fontId="22" fillId="38" borderId="10" xfId="42" applyFont="1" applyFill="1" applyBorder="1" applyAlignment="1" applyProtection="1">
      <alignment horizontal="center" vertical="center"/>
    </xf>
    <xf numFmtId="0" fontId="22" fillId="38" borderId="0" xfId="42" applyFont="1" applyFill="1" applyBorder="1" applyAlignment="1" applyProtection="1">
      <alignment horizontal="center" vertical="center"/>
    </xf>
    <xf numFmtId="0" fontId="22" fillId="38" borderId="21" xfId="42" applyFont="1" applyFill="1" applyBorder="1" applyAlignment="1" applyProtection="1">
      <alignment horizontal="center" vertical="center"/>
    </xf>
    <xf numFmtId="0" fontId="55" fillId="38" borderId="141" xfId="42" applyFont="1" applyFill="1" applyBorder="1" applyAlignment="1" applyProtection="1">
      <alignment horizontal="center" vertical="center" wrapText="1"/>
    </xf>
    <xf numFmtId="0" fontId="55" fillId="38" borderId="46" xfId="42" applyFont="1" applyFill="1" applyBorder="1" applyAlignment="1" applyProtection="1">
      <alignment horizontal="center" vertical="center" wrapText="1"/>
    </xf>
    <xf numFmtId="0" fontId="55" fillId="38" borderId="142" xfId="42" applyFont="1" applyFill="1" applyBorder="1" applyAlignment="1" applyProtection="1">
      <alignment horizontal="center" vertical="center" wrapText="1"/>
    </xf>
    <xf numFmtId="0" fontId="55" fillId="38" borderId="55" xfId="42" applyFont="1" applyFill="1" applyBorder="1" applyAlignment="1" applyProtection="1">
      <alignment horizontal="center" vertical="center" wrapText="1"/>
    </xf>
    <xf numFmtId="0" fontId="55" fillId="38" borderId="0" xfId="42" applyFont="1" applyFill="1" applyBorder="1" applyAlignment="1" applyProtection="1">
      <alignment horizontal="center" vertical="center" wrapText="1"/>
    </xf>
    <xf numFmtId="0" fontId="55" fillId="38" borderId="21" xfId="42" applyFont="1" applyFill="1" applyBorder="1" applyAlignment="1" applyProtection="1">
      <alignment horizontal="center" vertical="center" wrapText="1"/>
    </xf>
    <xf numFmtId="0" fontId="55" fillId="38" borderId="56" xfId="42" applyFont="1" applyFill="1" applyBorder="1" applyAlignment="1" applyProtection="1">
      <alignment horizontal="center" vertical="center" wrapText="1"/>
    </xf>
    <xf numFmtId="0" fontId="55" fillId="38" borderId="38" xfId="42" applyFont="1" applyFill="1" applyBorder="1" applyAlignment="1" applyProtection="1">
      <alignment horizontal="center" vertical="center" wrapText="1"/>
    </xf>
    <xf numFmtId="0" fontId="55" fillId="38" borderId="39" xfId="42" applyFont="1" applyFill="1" applyBorder="1" applyAlignment="1" applyProtection="1">
      <alignment horizontal="center" vertical="center" wrapText="1"/>
    </xf>
    <xf numFmtId="0" fontId="22" fillId="38" borderId="199" xfId="42" applyFill="1" applyBorder="1" applyAlignment="1" applyProtection="1">
      <alignment horizontal="center" vertical="center"/>
    </xf>
    <xf numFmtId="0" fontId="22" fillId="38" borderId="200" xfId="42" applyFill="1" applyBorder="1" applyAlignment="1" applyProtection="1">
      <alignment horizontal="center" vertical="center"/>
    </xf>
    <xf numFmtId="0" fontId="22" fillId="38" borderId="203" xfId="42" applyFill="1" applyBorder="1" applyAlignment="1" applyProtection="1">
      <alignment horizontal="center" vertical="center"/>
    </xf>
    <xf numFmtId="0" fontId="59" fillId="42" borderId="200" xfId="42" applyFont="1" applyFill="1" applyBorder="1" applyAlignment="1" applyProtection="1">
      <alignment horizontal="center" vertical="center"/>
      <protection locked="0"/>
    </xf>
    <xf numFmtId="0" fontId="59" fillId="42" borderId="203" xfId="42" applyFont="1" applyFill="1" applyBorder="1" applyAlignment="1" applyProtection="1">
      <alignment horizontal="center" vertical="center"/>
      <protection locked="0"/>
    </xf>
    <xf numFmtId="0" fontId="22" fillId="38" borderId="129" xfId="42" applyFill="1" applyBorder="1" applyAlignment="1" applyProtection="1">
      <alignment horizontal="center" vertical="center"/>
    </xf>
    <xf numFmtId="0" fontId="22" fillId="38" borderId="130" xfId="42" applyFill="1" applyBorder="1" applyAlignment="1" applyProtection="1">
      <alignment horizontal="center" vertical="center"/>
    </xf>
    <xf numFmtId="0" fontId="22" fillId="38" borderId="131" xfId="42" applyFill="1" applyBorder="1" applyAlignment="1" applyProtection="1">
      <alignment horizontal="center" vertical="center"/>
    </xf>
    <xf numFmtId="0" fontId="22" fillId="38" borderId="31" xfId="42" applyFill="1" applyBorder="1" applyAlignment="1" applyProtection="1">
      <alignment horizontal="center" vertical="center"/>
    </xf>
    <xf numFmtId="0" fontId="22" fillId="38" borderId="32" xfId="42" applyFill="1" applyBorder="1" applyAlignment="1" applyProtection="1">
      <alignment horizontal="center" vertical="center"/>
    </xf>
    <xf numFmtId="0" fontId="22" fillId="38" borderId="120" xfId="42" applyFill="1" applyBorder="1" applyAlignment="1" applyProtection="1">
      <alignment horizontal="center" vertical="center"/>
    </xf>
    <xf numFmtId="0" fontId="22" fillId="38" borderId="132" xfId="42" applyFill="1" applyBorder="1" applyAlignment="1" applyProtection="1">
      <alignment horizontal="center" vertical="center"/>
    </xf>
    <xf numFmtId="0" fontId="61" fillId="0" borderId="0" xfId="42" applyNumberFormat="1" applyFont="1" applyAlignment="1" applyProtection="1">
      <alignment horizontal="center" vertical="center"/>
    </xf>
    <xf numFmtId="0" fontId="61" fillId="0" borderId="0" xfId="42" applyFont="1" applyAlignment="1" applyProtection="1">
      <alignment horizontal="center" vertical="center"/>
    </xf>
    <xf numFmtId="0" fontId="61" fillId="0" borderId="0" xfId="42" applyFont="1" applyBorder="1" applyAlignment="1" applyProtection="1">
      <alignment horizontal="center" vertical="center"/>
    </xf>
    <xf numFmtId="0" fontId="62" fillId="0" borderId="0" xfId="42" applyFont="1" applyAlignment="1" applyProtection="1">
      <alignment horizontal="center" vertical="center"/>
      <protection locked="0"/>
    </xf>
    <xf numFmtId="0" fontId="22" fillId="38" borderId="112" xfId="42" applyFill="1" applyBorder="1" applyAlignment="1" applyProtection="1">
      <alignment horizontal="center" vertical="center"/>
    </xf>
    <xf numFmtId="0" fontId="22" fillId="38" borderId="113" xfId="42" applyFill="1" applyBorder="1" applyAlignment="1" applyProtection="1">
      <alignment horizontal="center" vertical="center"/>
    </xf>
    <xf numFmtId="0" fontId="58" fillId="0" borderId="114" xfId="0" applyFont="1" applyBorder="1" applyAlignment="1" applyProtection="1">
      <alignment horizontal="center" vertical="center" wrapText="1"/>
    </xf>
    <xf numFmtId="0" fontId="58" fillId="0" borderId="114" xfId="0" applyFont="1" applyBorder="1" applyAlignment="1" applyProtection="1">
      <alignment horizontal="center" vertical="center"/>
    </xf>
    <xf numFmtId="0" fontId="58" fillId="0" borderId="115" xfId="0" applyFont="1" applyBorder="1" applyAlignment="1" applyProtection="1">
      <alignment horizontal="center" vertical="center"/>
    </xf>
    <xf numFmtId="0" fontId="22" fillId="38" borderId="116" xfId="42" applyFill="1" applyBorder="1" applyAlignment="1" applyProtection="1">
      <alignment horizontal="center" vertical="center"/>
    </xf>
    <xf numFmtId="0" fontId="22" fillId="38" borderId="117" xfId="42" applyFill="1" applyBorder="1" applyAlignment="1" applyProtection="1">
      <alignment horizontal="center" vertical="center"/>
    </xf>
    <xf numFmtId="0" fontId="99" fillId="42" borderId="118" xfId="42" applyFont="1" applyFill="1" applyBorder="1" applyAlignment="1" applyProtection="1">
      <alignment horizontal="center" vertical="center"/>
      <protection locked="0"/>
    </xf>
    <xf numFmtId="0" fontId="99" fillId="42" borderId="114" xfId="42" applyFont="1" applyFill="1" applyBorder="1" applyAlignment="1" applyProtection="1">
      <alignment horizontal="center" vertical="center"/>
      <protection locked="0"/>
    </xf>
    <xf numFmtId="0" fontId="99" fillId="42" borderId="115" xfId="42" applyFont="1" applyFill="1" applyBorder="1" applyAlignment="1" applyProtection="1">
      <alignment horizontal="center" vertical="center"/>
      <protection locked="0"/>
    </xf>
    <xf numFmtId="0" fontId="22" fillId="38" borderId="119" xfId="42" applyFill="1" applyBorder="1" applyAlignment="1" applyProtection="1">
      <alignment horizontal="center" vertical="center"/>
    </xf>
    <xf numFmtId="0" fontId="22" fillId="38" borderId="124" xfId="42" applyFill="1" applyBorder="1" applyAlignment="1" applyProtection="1">
      <alignment horizontal="center" vertical="center"/>
    </xf>
    <xf numFmtId="0" fontId="22" fillId="38" borderId="125" xfId="42" applyFill="1" applyBorder="1" applyAlignment="1" applyProtection="1">
      <alignment horizontal="center" vertical="center"/>
    </xf>
    <xf numFmtId="0" fontId="22" fillId="0" borderId="121" xfId="42" applyBorder="1" applyAlignment="1" applyProtection="1">
      <alignment horizontal="center" vertical="center"/>
    </xf>
    <xf numFmtId="0" fontId="22" fillId="0" borderId="122" xfId="42" applyBorder="1" applyAlignment="1" applyProtection="1">
      <alignment horizontal="center" vertical="center"/>
    </xf>
    <xf numFmtId="0" fontId="22" fillId="0" borderId="126" xfId="42" applyBorder="1" applyAlignment="1" applyProtection="1">
      <alignment horizontal="center" vertical="center"/>
    </xf>
    <xf numFmtId="0" fontId="22" fillId="0" borderId="127" xfId="42" applyBorder="1" applyAlignment="1" applyProtection="1">
      <alignment horizontal="center" vertical="center"/>
    </xf>
    <xf numFmtId="0" fontId="22" fillId="0" borderId="123" xfId="42" applyBorder="1" applyAlignment="1" applyProtection="1">
      <alignment horizontal="center" vertical="center"/>
    </xf>
    <xf numFmtId="0" fontId="22" fillId="0" borderId="128" xfId="42" applyBorder="1" applyAlignment="1" applyProtection="1">
      <alignment horizontal="center" vertical="center"/>
    </xf>
    <xf numFmtId="0" fontId="57" fillId="0" borderId="0" xfId="42" applyFont="1" applyAlignment="1" applyProtection="1">
      <alignment horizontal="center" vertical="center"/>
    </xf>
    <xf numFmtId="0" fontId="57" fillId="0" borderId="48" xfId="42" applyFont="1" applyBorder="1" applyAlignment="1" applyProtection="1">
      <alignment horizontal="center" vertical="center"/>
    </xf>
    <xf numFmtId="49" fontId="68" fillId="42" borderId="133" xfId="42" applyNumberFormat="1" applyFont="1" applyFill="1" applyBorder="1" applyAlignment="1" applyProtection="1">
      <alignment horizontal="center" vertical="center"/>
      <protection locked="0"/>
    </xf>
    <xf numFmtId="49" fontId="68" fillId="42" borderId="71" xfId="42" applyNumberFormat="1" applyFont="1" applyFill="1" applyBorder="1" applyAlignment="1" applyProtection="1">
      <alignment horizontal="center" vertical="center"/>
      <protection locked="0"/>
    </xf>
    <xf numFmtId="49" fontId="68" fillId="42" borderId="134" xfId="42" applyNumberFormat="1" applyFont="1" applyFill="1" applyBorder="1" applyAlignment="1" applyProtection="1">
      <alignment horizontal="center" vertical="center"/>
      <protection locked="0"/>
    </xf>
    <xf numFmtId="49" fontId="68" fillId="42" borderId="137" xfId="42" applyNumberFormat="1" applyFont="1" applyFill="1" applyBorder="1" applyAlignment="1" applyProtection="1">
      <alignment horizontal="center" vertical="center"/>
      <protection locked="0"/>
    </xf>
    <xf numFmtId="49" fontId="68" fillId="42" borderId="138" xfId="42" applyNumberFormat="1" applyFont="1" applyFill="1" applyBorder="1" applyAlignment="1" applyProtection="1">
      <alignment horizontal="center" vertical="center"/>
      <protection locked="0"/>
    </xf>
    <xf numFmtId="49" fontId="68" fillId="42" borderId="139" xfId="42" applyNumberFormat="1" applyFont="1" applyFill="1" applyBorder="1" applyAlignment="1" applyProtection="1">
      <alignment horizontal="center" vertical="center"/>
      <protection locked="0"/>
    </xf>
    <xf numFmtId="0" fontId="69" fillId="0" borderId="44" xfId="42" applyFont="1" applyBorder="1" applyAlignment="1" applyProtection="1">
      <alignment horizontal="center" vertical="center" shrinkToFit="1"/>
    </xf>
    <xf numFmtId="0" fontId="69" fillId="0" borderId="135" xfId="42" applyFont="1" applyBorder="1" applyAlignment="1" applyProtection="1">
      <alignment horizontal="center" vertical="center" shrinkToFit="1"/>
    </xf>
    <xf numFmtId="0" fontId="53" fillId="0" borderId="71" xfId="42" applyFont="1" applyBorder="1" applyAlignment="1" applyProtection="1">
      <alignment horizontal="center" vertical="center" shrinkToFit="1"/>
    </xf>
    <xf numFmtId="0" fontId="53" fillId="0" borderId="136" xfId="42" applyFont="1" applyBorder="1" applyAlignment="1" applyProtection="1">
      <alignment horizontal="center" vertical="center" shrinkToFit="1"/>
    </xf>
    <xf numFmtId="0" fontId="70" fillId="0" borderId="0" xfId="42" applyFont="1" applyFill="1" applyBorder="1" applyAlignment="1" applyProtection="1">
      <alignment horizontal="center" vertical="center" shrinkToFit="1"/>
    </xf>
    <xf numFmtId="0" fontId="70" fillId="0" borderId="21" xfId="42" applyFont="1" applyFill="1" applyBorder="1" applyAlignment="1" applyProtection="1">
      <alignment horizontal="center" vertical="center" shrinkToFit="1"/>
    </xf>
    <xf numFmtId="0" fontId="52" fillId="38" borderId="183" xfId="42" applyFont="1" applyFill="1" applyBorder="1" applyAlignment="1" applyProtection="1">
      <alignment horizontal="center" vertical="center" wrapText="1"/>
      <protection locked="0"/>
    </xf>
    <xf numFmtId="0" fontId="52" fillId="38" borderId="59" xfId="42" applyFont="1" applyFill="1" applyBorder="1" applyAlignment="1" applyProtection="1">
      <alignment horizontal="center" vertical="center" wrapText="1"/>
      <protection locked="0"/>
    </xf>
    <xf numFmtId="0" fontId="52" fillId="38" borderId="162" xfId="42" applyFont="1" applyFill="1" applyBorder="1" applyAlignment="1" applyProtection="1">
      <alignment horizontal="center" vertical="center" wrapText="1"/>
      <protection locked="0"/>
    </xf>
    <xf numFmtId="0" fontId="84" fillId="42" borderId="118" xfId="42" applyFont="1" applyFill="1" applyBorder="1" applyAlignment="1" applyProtection="1">
      <alignment horizontal="left" vertical="center" wrapText="1"/>
      <protection locked="0"/>
    </xf>
    <xf numFmtId="0" fontId="84" fillId="42" borderId="114" xfId="42" applyFont="1" applyFill="1" applyBorder="1" applyAlignment="1" applyProtection="1">
      <alignment horizontal="left" vertical="center" wrapText="1"/>
      <protection locked="0"/>
    </xf>
    <xf numFmtId="0" fontId="84" fillId="42" borderId="115" xfId="42" applyFont="1" applyFill="1" applyBorder="1" applyAlignment="1" applyProtection="1">
      <alignment horizontal="left" vertical="center" wrapText="1"/>
      <protection locked="0"/>
    </xf>
    <xf numFmtId="0" fontId="22" fillId="38" borderId="140" xfId="42" applyFill="1" applyBorder="1" applyAlignment="1" applyProtection="1">
      <alignment horizontal="center" vertical="center" wrapText="1"/>
    </xf>
    <xf numFmtId="0" fontId="22" fillId="38" borderId="14" xfId="42" applyFill="1" applyBorder="1" applyAlignment="1" applyProtection="1">
      <alignment horizontal="center" vertical="center" wrapText="1"/>
    </xf>
    <xf numFmtId="0" fontId="22" fillId="38" borderId="71" xfId="42" applyFill="1" applyBorder="1" applyAlignment="1" applyProtection="1">
      <alignment horizontal="center" vertical="center" wrapText="1"/>
    </xf>
    <xf numFmtId="0" fontId="22" fillId="38" borderId="26" xfId="42" applyFill="1" applyBorder="1" applyAlignment="1" applyProtection="1">
      <alignment horizontal="center" vertical="center" wrapText="1"/>
    </xf>
    <xf numFmtId="0" fontId="22" fillId="38" borderId="72" xfId="42" applyFill="1" applyBorder="1" applyAlignment="1" applyProtection="1">
      <alignment horizontal="center" vertical="center" wrapText="1"/>
    </xf>
    <xf numFmtId="0" fontId="22" fillId="38" borderId="74" xfId="42" applyFill="1" applyBorder="1" applyAlignment="1" applyProtection="1">
      <alignment horizontal="center" vertical="center" wrapText="1"/>
    </xf>
    <xf numFmtId="179" fontId="53" fillId="0" borderId="58" xfId="42" applyNumberFormat="1" applyFont="1" applyFill="1" applyBorder="1" applyAlignment="1" applyProtection="1">
      <alignment horizontal="center" vertical="center" shrinkToFit="1"/>
    </xf>
    <xf numFmtId="179" fontId="53" fillId="0" borderId="85" xfId="42" applyNumberFormat="1" applyFont="1" applyFill="1" applyBorder="1" applyAlignment="1" applyProtection="1">
      <alignment horizontal="center" vertical="center" shrinkToFit="1"/>
    </xf>
    <xf numFmtId="179" fontId="53" fillId="0" borderId="86" xfId="42" applyNumberFormat="1" applyFont="1" applyFill="1" applyBorder="1" applyAlignment="1" applyProtection="1">
      <alignment horizontal="center" vertical="center" shrinkToFit="1"/>
    </xf>
    <xf numFmtId="179" fontId="53" fillId="0" borderId="56" xfId="42" applyNumberFormat="1" applyFont="1" applyFill="1" applyBorder="1" applyAlignment="1" applyProtection="1">
      <alignment horizontal="center" vertical="center" shrinkToFit="1"/>
    </xf>
    <xf numFmtId="179" fontId="53" fillId="0" borderId="38" xfId="42" applyNumberFormat="1" applyFont="1" applyFill="1" applyBorder="1" applyAlignment="1" applyProtection="1">
      <alignment horizontal="center" vertical="center" shrinkToFit="1"/>
    </xf>
    <xf numFmtId="179" fontId="53" fillId="0" borderId="39" xfId="42" applyNumberFormat="1" applyFont="1" applyFill="1" applyBorder="1" applyAlignment="1" applyProtection="1">
      <alignment horizontal="center" vertical="center" shrinkToFit="1"/>
    </xf>
    <xf numFmtId="179" fontId="69" fillId="0" borderId="71" xfId="42" applyNumberFormat="1" applyFont="1" applyFill="1" applyBorder="1" applyAlignment="1" applyProtection="1">
      <alignment horizontal="center" vertical="center" shrinkToFit="1"/>
    </xf>
    <xf numFmtId="179" fontId="69" fillId="0" borderId="125" xfId="42" applyNumberFormat="1" applyFont="1" applyFill="1" applyBorder="1" applyAlignment="1" applyProtection="1">
      <alignment horizontal="center" vertical="center" shrinkToFit="1"/>
    </xf>
    <xf numFmtId="0" fontId="69" fillId="42" borderId="85" xfId="42" applyNumberFormat="1" applyFont="1" applyFill="1" applyBorder="1" applyAlignment="1" applyProtection="1">
      <alignment horizontal="center" vertical="center" shrinkToFit="1"/>
      <protection locked="0"/>
    </xf>
    <xf numFmtId="0" fontId="22" fillId="0" borderId="85" xfId="42" applyBorder="1" applyProtection="1">
      <alignment vertical="center"/>
      <protection locked="0"/>
    </xf>
    <xf numFmtId="0" fontId="22" fillId="0" borderId="87" xfId="42" applyBorder="1" applyProtection="1">
      <alignment vertical="center"/>
      <protection locked="0"/>
    </xf>
    <xf numFmtId="0" fontId="22" fillId="0" borderId="38" xfId="42" applyBorder="1" applyProtection="1">
      <alignment vertical="center"/>
      <protection locked="0"/>
    </xf>
    <xf numFmtId="0" fontId="22" fillId="0" borderId="40" xfId="42" applyBorder="1" applyProtection="1">
      <alignment vertical="center"/>
      <protection locked="0"/>
    </xf>
    <xf numFmtId="0" fontId="52" fillId="38" borderId="55" xfId="42" applyFont="1" applyFill="1" applyBorder="1" applyAlignment="1" applyProtection="1">
      <alignment horizontal="right" vertical="center" textRotation="255" shrinkToFit="1"/>
    </xf>
    <xf numFmtId="0" fontId="52" fillId="38" borderId="21" xfId="42" applyFont="1" applyFill="1" applyBorder="1" applyAlignment="1" applyProtection="1">
      <alignment horizontal="right" vertical="center" textRotation="255" shrinkToFit="1"/>
    </xf>
    <xf numFmtId="0" fontId="52" fillId="38" borderId="56" xfId="42" applyFont="1" applyFill="1" applyBorder="1" applyAlignment="1" applyProtection="1">
      <alignment horizontal="right" vertical="center" textRotation="255" shrinkToFit="1"/>
    </xf>
    <xf numFmtId="0" fontId="52" fillId="38" borderId="39" xfId="42" applyFont="1" applyFill="1" applyBorder="1" applyAlignment="1" applyProtection="1">
      <alignment horizontal="right" vertical="center" textRotation="255" shrinkToFit="1"/>
    </xf>
    <xf numFmtId="0" fontId="22" fillId="38" borderId="153" xfId="42" applyFill="1" applyBorder="1" applyAlignment="1" applyProtection="1">
      <alignment horizontal="center" vertical="center" wrapText="1"/>
    </xf>
    <xf numFmtId="0" fontId="22" fillId="38" borderId="43" xfId="42" applyFill="1" applyBorder="1" applyAlignment="1" applyProtection="1">
      <alignment horizontal="center" vertical="center" wrapText="1"/>
    </xf>
    <xf numFmtId="0" fontId="22" fillId="38" borderId="158" xfId="42" applyFill="1" applyBorder="1" applyAlignment="1" applyProtection="1">
      <alignment horizontal="center" vertical="center" wrapText="1"/>
    </xf>
    <xf numFmtId="0" fontId="22" fillId="38" borderId="37" xfId="42"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60" fillId="38" borderId="58" xfId="42" applyFont="1" applyFill="1" applyBorder="1" applyAlignment="1" applyProtection="1">
      <alignment horizontal="center" vertical="center" wrapText="1"/>
    </xf>
    <xf numFmtId="0" fontId="60" fillId="38" borderId="85" xfId="42" applyFont="1" applyFill="1" applyBorder="1" applyAlignment="1" applyProtection="1">
      <alignment horizontal="center" vertical="center" wrapText="1"/>
    </xf>
    <xf numFmtId="0" fontId="60" fillId="38" borderId="55" xfId="42" applyFont="1" applyFill="1" applyBorder="1" applyAlignment="1" applyProtection="1">
      <alignment horizontal="center" vertical="center" wrapText="1"/>
    </xf>
    <xf numFmtId="0" fontId="60" fillId="38" borderId="0" xfId="42" applyFont="1" applyFill="1" applyBorder="1" applyAlignment="1" applyProtection="1">
      <alignment horizontal="center" vertical="center" wrapText="1"/>
    </xf>
    <xf numFmtId="0" fontId="22" fillId="38" borderId="143" xfId="42" applyFont="1" applyFill="1" applyBorder="1" applyAlignment="1" applyProtection="1">
      <alignment horizontal="center" vertical="center"/>
    </xf>
    <xf numFmtId="0" fontId="22" fillId="38" borderId="144" xfId="42" applyFont="1" applyFill="1" applyBorder="1" applyAlignment="1" applyProtection="1">
      <alignment horizontal="center" vertical="center"/>
    </xf>
    <xf numFmtId="0" fontId="22" fillId="38" borderId="145" xfId="42" applyFont="1" applyFill="1" applyBorder="1" applyAlignment="1" applyProtection="1">
      <alignment horizontal="center" vertical="center"/>
    </xf>
    <xf numFmtId="0" fontId="22" fillId="38" borderId="19" xfId="42" applyFont="1" applyFill="1" applyBorder="1" applyAlignment="1" applyProtection="1">
      <alignment horizontal="center" vertical="center"/>
    </xf>
    <xf numFmtId="0" fontId="22" fillId="38" borderId="20" xfId="42" applyFont="1" applyFill="1" applyBorder="1" applyAlignment="1" applyProtection="1">
      <alignment horizontal="center" vertical="center"/>
    </xf>
    <xf numFmtId="0" fontId="22" fillId="38" borderId="42" xfId="42" applyFont="1" applyFill="1" applyBorder="1" applyAlignment="1" applyProtection="1">
      <alignment horizontal="center" vertical="center"/>
    </xf>
    <xf numFmtId="0" fontId="22" fillId="38" borderId="54" xfId="42" applyFill="1" applyBorder="1" applyAlignment="1" applyProtection="1">
      <alignment horizontal="center" vertical="center"/>
    </xf>
    <xf numFmtId="0" fontId="22" fillId="38" borderId="18" xfId="42" applyFill="1" applyBorder="1" applyAlignment="1" applyProtection="1">
      <alignment horizontal="center" vertical="center"/>
    </xf>
    <xf numFmtId="0" fontId="22" fillId="38" borderId="53" xfId="42" applyFont="1" applyFill="1" applyBorder="1" applyAlignment="1" applyProtection="1">
      <alignment horizontal="center" vertical="center" wrapText="1"/>
    </xf>
    <xf numFmtId="0" fontId="22" fillId="38" borderId="31" xfId="42" applyFont="1" applyFill="1" applyBorder="1" applyAlignment="1" applyProtection="1">
      <alignment horizontal="center" vertical="center" wrapText="1"/>
    </xf>
    <xf numFmtId="0" fontId="22" fillId="38" borderId="179" xfId="42" applyFill="1" applyBorder="1" applyAlignment="1" applyProtection="1">
      <alignment horizontal="center" vertical="center" wrapText="1"/>
    </xf>
    <xf numFmtId="179" fontId="53" fillId="42" borderId="120" xfId="42" applyNumberFormat="1" applyFont="1" applyFill="1" applyBorder="1" applyAlignment="1" applyProtection="1">
      <alignment horizontal="center" vertical="center" shrinkToFit="1"/>
    </xf>
    <xf numFmtId="0" fontId="22" fillId="43" borderId="72" xfId="42" applyFont="1" applyFill="1" applyBorder="1" applyAlignment="1" applyProtection="1">
      <alignment horizontal="center" vertical="center" wrapText="1" shrinkToFit="1"/>
      <protection locked="0"/>
    </xf>
    <xf numFmtId="0" fontId="22" fillId="43" borderId="72" xfId="42" applyFont="1" applyFill="1" applyBorder="1" applyAlignment="1" applyProtection="1">
      <alignment horizontal="center" vertical="center" shrinkToFit="1"/>
      <protection locked="0"/>
    </xf>
    <xf numFmtId="0" fontId="52" fillId="38" borderId="124" xfId="42" applyFont="1" applyFill="1" applyBorder="1" applyAlignment="1" applyProtection="1">
      <alignment horizontal="center" vertical="center" wrapText="1"/>
    </xf>
    <xf numFmtId="0" fontId="52" fillId="38" borderId="125" xfId="42" applyFont="1" applyFill="1" applyBorder="1" applyAlignment="1" applyProtection="1">
      <alignment horizontal="center" vertical="center" wrapText="1"/>
    </xf>
    <xf numFmtId="0" fontId="73" fillId="0" borderId="161" xfId="42" applyFont="1" applyBorder="1" applyAlignment="1" applyProtection="1">
      <alignment horizontal="center" vertical="center"/>
    </xf>
    <xf numFmtId="0" fontId="73" fillId="0" borderId="59" xfId="42" applyFont="1" applyBorder="1" applyAlignment="1" applyProtection="1">
      <alignment horizontal="center" vertical="center"/>
    </xf>
    <xf numFmtId="0" fontId="22" fillId="42" borderId="59" xfId="42" applyFill="1" applyBorder="1" applyAlignment="1" applyProtection="1">
      <alignment horizontal="center" vertical="center" shrinkToFit="1"/>
      <protection locked="0"/>
    </xf>
    <xf numFmtId="0" fontId="73" fillId="0" borderId="60" xfId="42" applyFont="1" applyBorder="1" applyAlignment="1" applyProtection="1">
      <alignment horizontal="center" vertical="center"/>
    </xf>
    <xf numFmtId="0" fontId="52" fillId="38" borderId="178" xfId="42" applyFont="1" applyFill="1" applyBorder="1" applyAlignment="1" applyProtection="1">
      <alignment horizontal="center" vertical="center" wrapText="1"/>
    </xf>
    <xf numFmtId="0" fontId="67" fillId="38" borderId="72"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xf>
    <xf numFmtId="0" fontId="52" fillId="38" borderId="88" xfId="42" applyFont="1" applyFill="1" applyBorder="1" applyAlignment="1" applyProtection="1">
      <alignment horizontal="center" vertical="center"/>
    </xf>
    <xf numFmtId="0" fontId="55" fillId="42" borderId="26" xfId="42" applyFont="1" applyFill="1" applyBorder="1" applyAlignment="1" applyProtection="1">
      <alignment horizontal="center" vertical="center" shrinkToFit="1"/>
      <protection locked="0"/>
    </xf>
    <xf numFmtId="0" fontId="55" fillId="42" borderId="72" xfId="42" applyFont="1" applyFill="1" applyBorder="1" applyAlignment="1" applyProtection="1">
      <alignment horizontal="center" vertical="center" shrinkToFit="1"/>
      <protection locked="0"/>
    </xf>
    <xf numFmtId="0" fontId="55" fillId="42" borderId="88" xfId="42" applyFont="1" applyFill="1" applyBorder="1" applyAlignment="1" applyProtection="1">
      <alignment horizontal="center" vertical="center" shrinkToFit="1"/>
      <protection locked="0"/>
    </xf>
    <xf numFmtId="49" fontId="59" fillId="42" borderId="26" xfId="42" quotePrefix="1" applyNumberFormat="1" applyFont="1" applyFill="1" applyBorder="1" applyAlignment="1" applyProtection="1">
      <alignment horizontal="center" vertical="center"/>
      <protection locked="0"/>
    </xf>
    <xf numFmtId="49" fontId="59" fillId="42" borderId="72" xfId="42" quotePrefix="1" applyNumberFormat="1" applyFont="1" applyFill="1" applyBorder="1" applyAlignment="1" applyProtection="1">
      <alignment horizontal="center" vertical="center"/>
      <protection locked="0"/>
    </xf>
    <xf numFmtId="0" fontId="22" fillId="38" borderId="71" xfId="42" applyFont="1" applyFill="1" applyBorder="1" applyAlignment="1" applyProtection="1">
      <alignment horizontal="center" vertical="center" wrapText="1"/>
    </xf>
    <xf numFmtId="0" fontId="62" fillId="42" borderId="30" xfId="42" applyFont="1" applyFill="1" applyBorder="1" applyAlignment="1" applyProtection="1">
      <alignment horizontal="center" vertical="center" shrinkToFit="1"/>
      <protection locked="0"/>
    </xf>
    <xf numFmtId="0" fontId="62" fillId="42" borderId="31" xfId="42" applyFont="1" applyFill="1" applyBorder="1" applyAlignment="1" applyProtection="1">
      <alignment horizontal="center" vertical="center" shrinkToFit="1"/>
      <protection locked="0"/>
    </xf>
    <xf numFmtId="0" fontId="22" fillId="43" borderId="26" xfId="42" applyFont="1" applyFill="1" applyBorder="1" applyAlignment="1" applyProtection="1">
      <alignment horizontal="center" vertical="center" shrinkToFit="1"/>
      <protection locked="0"/>
    </xf>
    <xf numFmtId="0" fontId="52" fillId="38" borderId="30" xfId="42" applyFont="1" applyFill="1" applyBorder="1" applyAlignment="1" applyProtection="1">
      <alignment horizontal="center" vertical="center" wrapText="1"/>
    </xf>
    <xf numFmtId="0" fontId="52" fillId="38" borderId="31" xfId="42" applyFont="1" applyFill="1" applyBorder="1" applyAlignment="1" applyProtection="1">
      <alignment horizontal="center" vertical="center" wrapText="1"/>
    </xf>
    <xf numFmtId="0" fontId="52" fillId="38" borderId="32"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wrapText="1"/>
    </xf>
    <xf numFmtId="0" fontId="52" fillId="38" borderId="72" xfId="42" applyFont="1" applyFill="1" applyBorder="1" applyAlignment="1" applyProtection="1">
      <alignment horizontal="center" vertical="center" wrapText="1"/>
    </xf>
    <xf numFmtId="0" fontId="52" fillId="38" borderId="88" xfId="42" applyFont="1" applyFill="1" applyBorder="1" applyAlignment="1" applyProtection="1">
      <alignment horizontal="center" vertical="center" wrapText="1"/>
    </xf>
    <xf numFmtId="0" fontId="55" fillId="42" borderId="30" xfId="42" applyFont="1" applyFill="1" applyBorder="1" applyAlignment="1" applyProtection="1">
      <alignment horizontal="left" vertical="center" shrinkToFit="1"/>
      <protection locked="0"/>
    </xf>
    <xf numFmtId="0" fontId="55" fillId="42" borderId="31" xfId="42" applyFont="1" applyFill="1" applyBorder="1" applyAlignment="1" applyProtection="1">
      <alignment horizontal="left" vertical="center" shrinkToFit="1"/>
      <protection locked="0"/>
    </xf>
    <xf numFmtId="0" fontId="55" fillId="42" borderId="33" xfId="42" applyFont="1" applyFill="1" applyBorder="1" applyAlignment="1" applyProtection="1">
      <alignment horizontal="left" vertical="center" shrinkToFit="1"/>
      <protection locked="0"/>
    </xf>
    <xf numFmtId="0" fontId="66" fillId="42" borderId="31" xfId="42" applyFont="1" applyFill="1" applyBorder="1" applyAlignment="1" applyProtection="1">
      <alignment horizontal="center" vertical="center"/>
      <protection locked="0"/>
    </xf>
    <xf numFmtId="0" fontId="55" fillId="43" borderId="30" xfId="42" applyFont="1" applyFill="1" applyBorder="1" applyAlignment="1" applyProtection="1">
      <alignment horizontal="center" vertical="center"/>
    </xf>
    <xf numFmtId="0" fontId="55" fillId="43" borderId="182" xfId="42" applyFont="1" applyFill="1" applyBorder="1" applyAlignment="1" applyProtection="1">
      <alignment horizontal="center" vertical="center"/>
    </xf>
    <xf numFmtId="178" fontId="69" fillId="42" borderId="163" xfId="42" applyNumberFormat="1" applyFont="1" applyFill="1" applyBorder="1" applyAlignment="1" applyProtection="1">
      <alignment horizontal="distributed" vertical="center" justifyLastLine="1"/>
      <protection locked="0"/>
    </xf>
    <xf numFmtId="178" fontId="69" fillId="42" borderId="31" xfId="42" applyNumberFormat="1" applyFont="1" applyFill="1" applyBorder="1" applyAlignment="1" applyProtection="1">
      <alignment horizontal="distributed" vertical="center" justifyLastLine="1"/>
      <protection locked="0"/>
    </xf>
    <xf numFmtId="0" fontId="22" fillId="38" borderId="53" xfId="42" applyFill="1" applyBorder="1" applyAlignment="1" applyProtection="1">
      <alignment horizontal="center" vertical="center" shrinkToFit="1"/>
    </xf>
    <xf numFmtId="0" fontId="22" fillId="38" borderId="31" xfId="42" applyFill="1" applyBorder="1" applyAlignment="1" applyProtection="1">
      <alignment horizontal="center" vertical="center" shrinkToFit="1"/>
    </xf>
    <xf numFmtId="0" fontId="22" fillId="38" borderId="32" xfId="42" applyFill="1" applyBorder="1" applyAlignment="1" applyProtection="1">
      <alignment horizontal="center" vertical="center" shrinkToFit="1"/>
    </xf>
    <xf numFmtId="38" fontId="59" fillId="43" borderId="30" xfId="43" applyFont="1" applyFill="1" applyBorder="1" applyAlignment="1" applyProtection="1">
      <alignment horizontal="center" vertical="center"/>
      <protection locked="0"/>
    </xf>
    <xf numFmtId="38" fontId="59" fillId="43" borderId="31" xfId="43" applyFont="1" applyFill="1" applyBorder="1" applyAlignment="1" applyProtection="1">
      <alignment horizontal="center" vertical="center"/>
      <protection locked="0"/>
    </xf>
    <xf numFmtId="38" fontId="22" fillId="42" borderId="163" xfId="43" applyFont="1" applyFill="1" applyBorder="1" applyAlignment="1" applyProtection="1">
      <alignment horizontal="center" vertical="center" shrinkToFit="1"/>
      <protection locked="0"/>
    </xf>
    <xf numFmtId="38" fontId="22" fillId="42" borderId="31" xfId="43" applyFont="1" applyFill="1" applyBorder="1" applyAlignment="1" applyProtection="1">
      <alignment horizontal="center" vertical="center" shrinkToFit="1"/>
      <protection locked="0"/>
    </xf>
    <xf numFmtId="38" fontId="22" fillId="42" borderId="32" xfId="43" applyFont="1" applyFill="1" applyBorder="1" applyAlignment="1" applyProtection="1">
      <alignment horizontal="center" vertical="center" shrinkToFit="1"/>
      <protection locked="0"/>
    </xf>
    <xf numFmtId="0" fontId="22" fillId="38" borderId="30" xfId="42" applyFill="1" applyBorder="1" applyAlignment="1" applyProtection="1">
      <alignment horizontal="center" vertical="center"/>
    </xf>
    <xf numFmtId="0" fontId="52" fillId="38" borderId="26" xfId="42" applyFont="1" applyFill="1" applyBorder="1" applyAlignment="1" applyProtection="1">
      <alignment horizontal="center" vertical="center" shrinkToFit="1"/>
    </xf>
    <xf numFmtId="0" fontId="52" fillId="38" borderId="72" xfId="42" applyFont="1" applyFill="1" applyBorder="1" applyAlignment="1" applyProtection="1">
      <alignment horizontal="center" vertical="center" shrinkToFit="1"/>
    </xf>
    <xf numFmtId="0" fontId="52" fillId="38" borderId="88" xfId="42" applyFont="1" applyFill="1" applyBorder="1" applyAlignment="1" applyProtection="1">
      <alignment horizontal="center" vertical="center" shrinkToFit="1"/>
    </xf>
    <xf numFmtId="0" fontId="22" fillId="38" borderId="161" xfId="42" applyFill="1" applyBorder="1" applyAlignment="1" applyProtection="1">
      <alignment horizontal="center" vertical="center" shrinkToFit="1"/>
    </xf>
    <xf numFmtId="0" fontId="22" fillId="38" borderId="59" xfId="42" applyFill="1" applyBorder="1" applyAlignment="1" applyProtection="1">
      <alignment horizontal="center" vertical="center" shrinkToFit="1"/>
    </xf>
    <xf numFmtId="0" fontId="22" fillId="38" borderId="162" xfId="42" applyFill="1" applyBorder="1" applyAlignment="1" applyProtection="1">
      <alignment horizontal="center" vertical="center" shrinkToFit="1"/>
    </xf>
    <xf numFmtId="0" fontId="52" fillId="38" borderId="10" xfId="42" applyFont="1" applyFill="1" applyBorder="1" applyAlignment="1" applyProtection="1">
      <alignment horizontal="center" vertical="center" wrapText="1"/>
    </xf>
    <xf numFmtId="0" fontId="52" fillId="38" borderId="0" xfId="42" applyFont="1" applyFill="1" applyBorder="1" applyAlignment="1" applyProtection="1">
      <alignment horizontal="center" vertical="center" wrapText="1"/>
    </xf>
    <xf numFmtId="0" fontId="59" fillId="42" borderId="199" xfId="42" applyFont="1" applyFill="1" applyBorder="1" applyAlignment="1" applyProtection="1">
      <alignment horizontal="center" vertical="center"/>
      <protection locked="0"/>
    </xf>
    <xf numFmtId="0" fontId="22" fillId="38" borderId="30" xfId="42" applyFill="1" applyBorder="1" applyAlignment="1" applyProtection="1">
      <alignment horizontal="center" vertical="center"/>
      <protection locked="0"/>
    </xf>
    <xf numFmtId="0" fontId="22" fillId="38" borderId="31" xfId="42" applyFill="1" applyBorder="1" applyAlignment="1" applyProtection="1">
      <alignment horizontal="center" vertical="center"/>
      <protection locked="0"/>
    </xf>
    <xf numFmtId="0" fontId="22" fillId="38" borderId="32" xfId="42" applyFill="1" applyBorder="1" applyAlignment="1" applyProtection="1">
      <alignment horizontal="center" vertical="center"/>
      <protection locked="0"/>
    </xf>
    <xf numFmtId="0" fontId="73" fillId="0" borderId="165" xfId="42" applyFont="1" applyFill="1" applyBorder="1" applyAlignment="1" applyProtection="1">
      <alignment horizontal="center" vertical="center"/>
    </xf>
    <xf numFmtId="0" fontId="73" fillId="0" borderId="63" xfId="42" applyFont="1" applyFill="1" applyBorder="1" applyAlignment="1" applyProtection="1">
      <alignment horizontal="center" vertical="center"/>
    </xf>
    <xf numFmtId="0" fontId="22" fillId="42" borderId="158" xfId="42" applyFill="1" applyBorder="1" applyAlignment="1" applyProtection="1">
      <alignment horizontal="left" vertical="center"/>
      <protection locked="0"/>
    </xf>
    <xf numFmtId="0" fontId="22" fillId="42" borderId="177" xfId="42" applyFill="1" applyBorder="1" applyAlignment="1" applyProtection="1">
      <alignment horizontal="left" vertical="center"/>
      <protection locked="0"/>
    </xf>
    <xf numFmtId="0" fontId="60" fillId="0" borderId="38" xfId="42" applyFont="1" applyFill="1" applyBorder="1" applyAlignment="1" applyProtection="1">
      <alignment horizontal="left"/>
    </xf>
    <xf numFmtId="0" fontId="62" fillId="0" borderId="46" xfId="42" applyFont="1" applyBorder="1" applyAlignment="1" applyProtection="1">
      <alignment horizontal="center" vertical="center"/>
      <protection locked="0"/>
    </xf>
    <xf numFmtId="0" fontId="62" fillId="0" borderId="47" xfId="42" applyFont="1" applyBorder="1" applyAlignment="1" applyProtection="1">
      <alignment horizontal="center" vertical="center"/>
      <protection locked="0"/>
    </xf>
    <xf numFmtId="0" fontId="62" fillId="0" borderId="0" xfId="42" applyFont="1" applyBorder="1" applyAlignment="1" applyProtection="1">
      <alignment horizontal="center" vertical="center"/>
      <protection locked="0"/>
    </xf>
    <xf numFmtId="0" fontId="62" fillId="0" borderId="48" xfId="42" applyFont="1" applyBorder="1" applyAlignment="1" applyProtection="1">
      <alignment horizontal="center" vertical="center"/>
      <protection locked="0"/>
    </xf>
    <xf numFmtId="0" fontId="22" fillId="0" borderId="0" xfId="42" applyBorder="1" applyAlignment="1" applyProtection="1">
      <alignment horizontal="right" vertical="center" textRotation="255" wrapText="1"/>
    </xf>
    <xf numFmtId="0" fontId="22" fillId="0" borderId="21" xfId="42" applyBorder="1" applyAlignment="1" applyProtection="1">
      <alignment horizontal="right" vertical="center" wrapText="1"/>
    </xf>
    <xf numFmtId="0" fontId="22" fillId="0" borderId="0" xfId="42" applyBorder="1" applyAlignment="1" applyProtection="1">
      <alignment horizontal="right" vertical="center" wrapText="1"/>
    </xf>
    <xf numFmtId="0" fontId="22" fillId="0" borderId="153" xfId="42" applyFill="1" applyBorder="1" applyAlignment="1" applyProtection="1">
      <alignment horizontal="center" vertical="center"/>
    </xf>
    <xf numFmtId="0" fontId="22" fillId="39" borderId="153" xfId="42" applyFill="1" applyBorder="1" applyAlignment="1" applyProtection="1">
      <alignment horizontal="center" vertical="center"/>
    </xf>
    <xf numFmtId="0" fontId="73" fillId="0" borderId="10" xfId="42" applyFont="1" applyFill="1" applyBorder="1" applyAlignment="1" applyProtection="1">
      <alignment horizontal="center" vertical="center"/>
    </xf>
    <xf numFmtId="0" fontId="73" fillId="0" borderId="0" xfId="42" applyFont="1" applyFill="1" applyBorder="1" applyAlignment="1" applyProtection="1">
      <alignment horizontal="center" vertical="center"/>
    </xf>
    <xf numFmtId="0" fontId="22" fillId="0" borderId="43" xfId="42" applyNumberFormat="1" applyFill="1" applyBorder="1" applyAlignment="1" applyProtection="1">
      <alignment horizontal="center" vertical="center"/>
    </xf>
    <xf numFmtId="0" fontId="22" fillId="0" borderId="44" xfId="42" applyNumberFormat="1" applyFill="1" applyBorder="1" applyAlignment="1" applyProtection="1">
      <alignment horizontal="center" vertical="center"/>
    </xf>
    <xf numFmtId="0" fontId="22" fillId="0" borderId="135" xfId="42" applyNumberFormat="1" applyFill="1" applyBorder="1" applyAlignment="1" applyProtection="1">
      <alignment horizontal="center" vertical="center"/>
    </xf>
    <xf numFmtId="0" fontId="22" fillId="38" borderId="58" xfId="42" applyFill="1" applyBorder="1" applyAlignment="1" applyProtection="1">
      <alignment horizontal="center" vertical="center"/>
    </xf>
    <xf numFmtId="0" fontId="22" fillId="38" borderId="85" xfId="42" applyFill="1" applyBorder="1" applyAlignment="1" applyProtection="1">
      <alignment horizontal="center" vertical="center"/>
    </xf>
    <xf numFmtId="0" fontId="22" fillId="38" borderId="86" xfId="42" applyFill="1" applyBorder="1" applyAlignment="1" applyProtection="1">
      <alignment horizontal="center" vertical="center"/>
    </xf>
    <xf numFmtId="0" fontId="22" fillId="38" borderId="56" xfId="42" applyFill="1" applyBorder="1" applyAlignment="1" applyProtection="1">
      <alignment horizontal="center" vertical="center"/>
    </xf>
    <xf numFmtId="0" fontId="22" fillId="38" borderId="38" xfId="42" applyFill="1" applyBorder="1" applyAlignment="1" applyProtection="1">
      <alignment horizontal="center" vertical="center"/>
    </xf>
    <xf numFmtId="0" fontId="22" fillId="38" borderId="39" xfId="42" applyFill="1" applyBorder="1" applyAlignment="1" applyProtection="1">
      <alignment horizontal="center" vertical="center"/>
    </xf>
    <xf numFmtId="0" fontId="22" fillId="0" borderId="165" xfId="42" applyNumberFormat="1" applyFill="1" applyBorder="1" applyAlignment="1" applyProtection="1">
      <alignment horizontal="center" vertical="center" shrinkToFit="1"/>
    </xf>
    <xf numFmtId="0" fontId="22" fillId="0" borderId="63" xfId="42" applyNumberFormat="1" applyFill="1" applyBorder="1" applyAlignment="1" applyProtection="1">
      <alignment horizontal="center" vertical="center" shrinkToFit="1"/>
    </xf>
    <xf numFmtId="0" fontId="22" fillId="0" borderId="166" xfId="42" applyNumberFormat="1" applyFill="1" applyBorder="1" applyAlignment="1" applyProtection="1">
      <alignment horizontal="center" vertical="center" shrinkToFit="1"/>
    </xf>
    <xf numFmtId="0" fontId="22" fillId="0" borderId="71" xfId="42" applyFill="1" applyBorder="1" applyAlignment="1" applyProtection="1">
      <alignment horizontal="center" vertical="center"/>
    </xf>
    <xf numFmtId="0" fontId="22" fillId="0" borderId="165" xfId="42" applyNumberFormat="1" applyFill="1" applyBorder="1" applyAlignment="1" applyProtection="1">
      <alignment horizontal="center" vertical="center"/>
    </xf>
    <xf numFmtId="0" fontId="22" fillId="0" borderId="63" xfId="42" applyNumberFormat="1" applyFill="1" applyBorder="1" applyAlignment="1" applyProtection="1">
      <alignment horizontal="center" vertical="center"/>
    </xf>
    <xf numFmtId="0" fontId="22" fillId="0" borderId="166" xfId="42" applyNumberFormat="1" applyFill="1" applyBorder="1" applyAlignment="1" applyProtection="1">
      <alignment horizontal="center" vertical="center"/>
    </xf>
    <xf numFmtId="0" fontId="22" fillId="39" borderId="71" xfId="42" applyFill="1" applyBorder="1" applyAlignment="1" applyProtection="1">
      <alignment horizontal="center" vertical="center" shrinkToFit="1"/>
    </xf>
    <xf numFmtId="0" fontId="22" fillId="39" borderId="26" xfId="42" applyFill="1" applyBorder="1" applyAlignment="1" applyProtection="1">
      <alignment horizontal="center" vertical="center" shrinkToFit="1"/>
    </xf>
    <xf numFmtId="0" fontId="22" fillId="39" borderId="72" xfId="42" applyFill="1" applyBorder="1" applyAlignment="1" applyProtection="1">
      <alignment horizontal="center" vertical="center" shrinkToFit="1"/>
    </xf>
    <xf numFmtId="0" fontId="22" fillId="39" borderId="88" xfId="42" applyFill="1" applyBorder="1" applyAlignment="1" applyProtection="1">
      <alignment horizontal="center" vertical="center" shrinkToFit="1"/>
    </xf>
    <xf numFmtId="0" fontId="22" fillId="0" borderId="164" xfId="42" applyFill="1" applyBorder="1" applyAlignment="1" applyProtection="1">
      <alignment horizontal="center" vertical="center"/>
    </xf>
    <xf numFmtId="0" fontId="22" fillId="39" borderId="164" xfId="42" applyFill="1" applyBorder="1" applyAlignment="1" applyProtection="1">
      <alignment horizontal="center" vertical="center"/>
    </xf>
    <xf numFmtId="0" fontId="22" fillId="0" borderId="167" xfId="42" applyFill="1" applyBorder="1" applyAlignment="1" applyProtection="1">
      <alignment horizontal="center" vertical="center"/>
    </xf>
    <xf numFmtId="0" fontId="22" fillId="39" borderId="167" xfId="42" applyFill="1" applyBorder="1" applyAlignment="1" applyProtection="1">
      <alignment horizontal="center" vertical="center"/>
    </xf>
    <xf numFmtId="0" fontId="73" fillId="0" borderId="168" xfId="42" applyFont="1" applyFill="1" applyBorder="1" applyAlignment="1" applyProtection="1">
      <alignment horizontal="center" vertical="center"/>
    </xf>
    <xf numFmtId="0" fontId="73" fillId="0" borderId="65" xfId="42" applyFont="1" applyFill="1" applyBorder="1" applyAlignment="1" applyProtection="1">
      <alignment horizontal="center" vertical="center"/>
    </xf>
    <xf numFmtId="0" fontId="22" fillId="0" borderId="168" xfId="42" applyNumberFormat="1" applyFill="1" applyBorder="1" applyAlignment="1" applyProtection="1">
      <alignment horizontal="center" vertical="center"/>
    </xf>
    <xf numFmtId="0" fontId="22" fillId="0" borderId="65" xfId="42" applyNumberFormat="1" applyFill="1" applyBorder="1" applyAlignment="1" applyProtection="1">
      <alignment horizontal="center" vertical="center"/>
    </xf>
    <xf numFmtId="0" fontId="22" fillId="0" borderId="169" xfId="42" applyNumberFormat="1" applyFill="1" applyBorder="1" applyAlignment="1" applyProtection="1">
      <alignment horizontal="center" vertical="center"/>
    </xf>
    <xf numFmtId="0" fontId="52" fillId="0" borderId="56" xfId="42" applyFont="1" applyFill="1" applyBorder="1" applyAlignment="1" applyProtection="1">
      <alignment horizontal="left" vertical="center"/>
    </xf>
    <xf numFmtId="0" fontId="52" fillId="0" borderId="38" xfId="42" applyFont="1" applyFill="1" applyBorder="1" applyAlignment="1" applyProtection="1">
      <alignment horizontal="left" vertical="center"/>
    </xf>
    <xf numFmtId="0" fontId="73" fillId="42" borderId="199" xfId="42" applyFont="1" applyFill="1" applyBorder="1" applyAlignment="1" applyProtection="1">
      <alignment horizontal="center" vertical="center" wrapText="1" shrinkToFit="1"/>
      <protection locked="0"/>
    </xf>
    <xf numFmtId="0" fontId="73" fillId="42" borderId="200" xfId="42" applyFont="1" applyFill="1" applyBorder="1" applyAlignment="1" applyProtection="1">
      <alignment horizontal="center" vertical="center" wrapText="1" shrinkToFit="1"/>
      <protection locked="0"/>
    </xf>
    <xf numFmtId="0" fontId="73" fillId="42" borderId="201" xfId="42" applyFont="1" applyFill="1" applyBorder="1" applyAlignment="1" applyProtection="1">
      <alignment horizontal="center" vertical="center" wrapText="1" shrinkToFit="1"/>
      <protection locked="0"/>
    </xf>
    <xf numFmtId="0" fontId="54" fillId="38" borderId="178" xfId="42" applyFont="1" applyFill="1" applyBorder="1" applyAlignment="1" applyProtection="1">
      <alignment horizontal="center" vertical="center" wrapText="1" shrinkToFit="1"/>
    </xf>
    <xf numFmtId="0" fontId="54" fillId="38" borderId="72" xfId="42" applyFont="1" applyFill="1" applyBorder="1" applyAlignment="1" applyProtection="1">
      <alignment horizontal="center" vertical="center" wrapText="1" shrinkToFit="1"/>
    </xf>
    <xf numFmtId="0" fontId="54" fillId="38" borderId="88" xfId="42" applyFont="1" applyFill="1" applyBorder="1" applyAlignment="1" applyProtection="1">
      <alignment horizontal="center" vertical="center" wrapText="1" shrinkToFit="1"/>
    </xf>
    <xf numFmtId="38" fontId="59" fillId="43" borderId="26" xfId="43" applyFont="1" applyFill="1" applyBorder="1" applyAlignment="1" applyProtection="1">
      <alignment horizontal="center" vertical="center" shrinkToFit="1"/>
      <protection locked="0"/>
    </xf>
    <xf numFmtId="38" fontId="59" fillId="43" borderId="72" xfId="43" applyFont="1" applyFill="1" applyBorder="1" applyAlignment="1" applyProtection="1">
      <alignment horizontal="center" vertical="center" shrinkToFit="1"/>
      <protection locked="0"/>
    </xf>
    <xf numFmtId="38" fontId="59" fillId="43" borderId="73" xfId="43" applyFont="1" applyFill="1" applyBorder="1" applyAlignment="1" applyProtection="1">
      <alignment horizontal="center" vertical="center" shrinkToFit="1"/>
      <protection locked="0"/>
    </xf>
    <xf numFmtId="38" fontId="73" fillId="42" borderId="61" xfId="43" applyFont="1" applyFill="1" applyBorder="1" applyAlignment="1" applyProtection="1">
      <alignment horizontal="left" vertical="center" shrinkToFit="1"/>
      <protection locked="0"/>
    </xf>
    <xf numFmtId="38" fontId="73" fillId="42" borderId="72" xfId="43" applyFont="1" applyFill="1" applyBorder="1" applyAlignment="1" applyProtection="1">
      <alignment horizontal="left" vertical="center" shrinkToFit="1"/>
      <protection locked="0"/>
    </xf>
    <xf numFmtId="38" fontId="81" fillId="42" borderId="72" xfId="43" applyFont="1" applyFill="1" applyBorder="1" applyAlignment="1" applyProtection="1">
      <alignment horizontal="center" vertical="center" shrinkToFit="1"/>
      <protection locked="0"/>
    </xf>
    <xf numFmtId="38" fontId="81" fillId="42" borderId="74" xfId="43" applyFont="1" applyFill="1" applyBorder="1" applyAlignment="1" applyProtection="1">
      <alignment horizontal="center" vertical="center" shrinkToFit="1"/>
      <protection locked="0"/>
    </xf>
    <xf numFmtId="0" fontId="22" fillId="42" borderId="153" xfId="42" applyFill="1" applyBorder="1" applyAlignment="1" applyProtection="1">
      <alignment horizontal="left" vertical="center"/>
      <protection locked="0"/>
    </xf>
    <xf numFmtId="0" fontId="22" fillId="42" borderId="176" xfId="42" applyFill="1" applyBorder="1" applyAlignment="1" applyProtection="1">
      <alignment horizontal="left" vertical="center"/>
      <protection locked="0"/>
    </xf>
    <xf numFmtId="38" fontId="22" fillId="43" borderId="163" xfId="43" applyFont="1" applyFill="1" applyBorder="1" applyAlignment="1" applyProtection="1">
      <alignment horizontal="center" vertical="center"/>
      <protection locked="0"/>
    </xf>
    <xf numFmtId="38" fontId="22" fillId="43" borderId="31" xfId="43" applyFont="1" applyFill="1" applyBorder="1" applyAlignment="1" applyProtection="1">
      <alignment horizontal="center" vertical="center"/>
      <protection locked="0"/>
    </xf>
    <xf numFmtId="38" fontId="22" fillId="43" borderId="33" xfId="43" applyFont="1" applyFill="1" applyBorder="1" applyAlignment="1" applyProtection="1">
      <alignment horizontal="center" vertical="center"/>
      <protection locked="0"/>
    </xf>
    <xf numFmtId="0" fontId="67" fillId="0" borderId="114" xfId="0" applyFont="1" applyFill="1" applyBorder="1" applyAlignment="1" applyProtection="1">
      <alignment horizontal="center"/>
    </xf>
    <xf numFmtId="0" fontId="96" fillId="0" borderId="38" xfId="0" applyFont="1" applyFill="1" applyBorder="1" applyAlignment="1" applyProtection="1">
      <alignment horizontal="center" shrinkToFit="1"/>
    </xf>
    <xf numFmtId="0" fontId="67" fillId="0" borderId="38" xfId="0" applyFont="1" applyFill="1" applyBorder="1" applyAlignment="1" applyProtection="1">
      <alignment horizontal="center"/>
    </xf>
    <xf numFmtId="0" fontId="96" fillId="0" borderId="114" xfId="0" applyFont="1" applyFill="1" applyBorder="1" applyAlignment="1" applyProtection="1">
      <alignment horizontal="center" shrinkToFit="1"/>
    </xf>
    <xf numFmtId="178" fontId="53" fillId="42" borderId="31" xfId="42" applyNumberFormat="1" applyFont="1" applyFill="1" applyBorder="1" applyAlignment="1" applyProtection="1">
      <alignment horizontal="center" vertical="center"/>
      <protection locked="0"/>
    </xf>
    <xf numFmtId="178" fontId="53" fillId="42" borderId="32" xfId="42" applyNumberFormat="1" applyFont="1" applyFill="1" applyBorder="1" applyAlignment="1" applyProtection="1">
      <alignment horizontal="center" vertical="center"/>
      <protection locked="0"/>
    </xf>
    <xf numFmtId="178" fontId="53" fillId="42" borderId="31" xfId="42" applyNumberFormat="1" applyFont="1" applyFill="1" applyBorder="1" applyAlignment="1" applyProtection="1">
      <alignment horizontal="center" vertical="center" justifyLastLine="1"/>
      <protection locked="0"/>
    </xf>
    <xf numFmtId="178" fontId="53" fillId="42" borderId="32" xfId="42" applyNumberFormat="1" applyFont="1" applyFill="1" applyBorder="1" applyAlignment="1" applyProtection="1">
      <alignment horizontal="center" vertical="center" justifyLastLine="1"/>
      <protection locked="0"/>
    </xf>
    <xf numFmtId="178" fontId="53" fillId="42" borderId="30" xfId="42" applyNumberFormat="1" applyFont="1" applyFill="1" applyBorder="1" applyAlignment="1" applyProtection="1">
      <alignment horizontal="center" vertical="center" justifyLastLine="1"/>
      <protection locked="0"/>
    </xf>
    <xf numFmtId="178" fontId="22" fillId="0" borderId="30" xfId="42" applyNumberFormat="1" applyFont="1" applyFill="1" applyBorder="1" applyAlignment="1" applyProtection="1">
      <alignment horizontal="center" vertical="center"/>
      <protection locked="0"/>
    </xf>
    <xf numFmtId="178" fontId="22" fillId="0" borderId="31" xfId="42" applyNumberFormat="1" applyFont="1" applyFill="1" applyBorder="1" applyAlignment="1" applyProtection="1">
      <alignment horizontal="center" vertical="center"/>
      <protection locked="0"/>
    </xf>
    <xf numFmtId="178" fontId="22" fillId="0" borderId="33" xfId="42" applyNumberFormat="1" applyFont="1" applyFill="1" applyBorder="1" applyAlignment="1" applyProtection="1">
      <alignment horizontal="center" vertical="center"/>
      <protection locked="0"/>
    </xf>
    <xf numFmtId="0" fontId="73" fillId="42" borderId="196" xfId="42" applyFont="1" applyFill="1" applyBorder="1" applyAlignment="1" applyProtection="1">
      <alignment horizontal="center" vertical="center"/>
      <protection locked="0"/>
    </xf>
    <xf numFmtId="0" fontId="73" fillId="42" borderId="197" xfId="42" applyFont="1" applyFill="1" applyBorder="1" applyAlignment="1" applyProtection="1">
      <alignment horizontal="center" vertical="center"/>
      <protection locked="0"/>
    </xf>
    <xf numFmtId="0" fontId="73" fillId="42" borderId="198" xfId="42" applyFont="1" applyFill="1" applyBorder="1" applyAlignment="1" applyProtection="1">
      <alignment horizontal="center" vertical="center"/>
      <protection locked="0"/>
    </xf>
    <xf numFmtId="0" fontId="22" fillId="38" borderId="202" xfId="42" applyFill="1" applyBorder="1" applyAlignment="1" applyProtection="1">
      <alignment horizontal="center" vertical="center" shrinkToFit="1"/>
    </xf>
    <xf numFmtId="0" fontId="51" fillId="35" borderId="89" xfId="0" applyFont="1" applyFill="1" applyBorder="1" applyAlignment="1" applyProtection="1">
      <alignment horizontal="left" vertical="center" wrapText="1"/>
    </xf>
    <xf numFmtId="0" fontId="51" fillId="35" borderId="85" xfId="0" applyFont="1" applyFill="1" applyBorder="1" applyAlignment="1" applyProtection="1">
      <alignment horizontal="left" vertical="center" wrapText="1"/>
    </xf>
    <xf numFmtId="0" fontId="51" fillId="35"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18" fillId="35" borderId="80" xfId="0" applyFont="1" applyFill="1" applyBorder="1" applyAlignment="1" applyProtection="1">
      <alignment vertical="center" wrapText="1"/>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xf>
    <xf numFmtId="0" fontId="43" fillId="36" borderId="38" xfId="0" applyFont="1" applyFill="1" applyBorder="1" applyAlignment="1" applyProtection="1">
      <alignment horizontal="left" vertical="center" indent="1"/>
    </xf>
    <xf numFmtId="0" fontId="43" fillId="36" borderId="40" xfId="0" applyFont="1" applyFill="1" applyBorder="1" applyAlignment="1" applyProtection="1">
      <alignment horizontal="left" vertical="center" indent="1"/>
    </xf>
    <xf numFmtId="0" fontId="48" fillId="0" borderId="11" xfId="0" applyFont="1" applyFill="1" applyBorder="1" applyAlignment="1" applyProtection="1">
      <alignment horizontal="center"/>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43" fillId="36" borderId="55" xfId="0" applyFont="1" applyFill="1" applyBorder="1" applyAlignment="1" applyProtection="1">
      <alignment horizontal="left" vertical="center" indent="1"/>
    </xf>
    <xf numFmtId="0" fontId="43" fillId="36" borderId="0" xfId="0" applyFont="1" applyFill="1" applyBorder="1" applyAlignment="1" applyProtection="1">
      <alignment horizontal="left" vertical="center" indent="1"/>
    </xf>
    <xf numFmtId="0" fontId="43" fillId="36" borderId="48" xfId="0" applyFont="1" applyFill="1" applyBorder="1" applyAlignment="1" applyProtection="1">
      <alignment horizontal="left" vertical="center" indent="1"/>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wrapText="1"/>
    </xf>
    <xf numFmtId="0" fontId="43" fillId="34" borderId="45" xfId="0" applyFont="1" applyFill="1" applyBorder="1" applyAlignment="1" applyProtection="1">
      <alignment horizontal="left" vertical="center" wrapText="1"/>
    </xf>
    <xf numFmtId="0" fontId="43" fillId="34" borderId="18" xfId="0" applyFont="1" applyFill="1" applyBorder="1" applyAlignment="1" applyProtection="1">
      <alignment horizontal="left" vertical="center" wrapText="1"/>
    </xf>
    <xf numFmtId="0" fontId="43" fillId="34" borderId="19" xfId="0" applyFont="1" applyFill="1" applyBorder="1" applyAlignment="1" applyProtection="1">
      <alignment horizontal="left" vertical="center" wrapText="1"/>
    </xf>
    <xf numFmtId="0" fontId="43" fillId="34" borderId="42" xfId="0" applyFont="1" applyFill="1" applyBorder="1" applyAlignment="1" applyProtection="1">
      <alignment horizontal="left" vertical="center" wrapText="1"/>
    </xf>
    <xf numFmtId="0" fontId="46" fillId="36" borderId="54" xfId="0" applyFont="1" applyFill="1" applyBorder="1" applyAlignment="1" applyProtection="1">
      <alignment horizontal="left" vertical="center"/>
    </xf>
    <xf numFmtId="0" fontId="46" fillId="36" borderId="46" xfId="0" applyFont="1" applyFill="1" applyBorder="1" applyAlignment="1" applyProtection="1">
      <alignment horizontal="left" vertical="center"/>
    </xf>
    <xf numFmtId="0" fontId="46" fillId="36" borderId="47" xfId="0" applyFont="1" applyFill="1" applyBorder="1" applyAlignment="1" applyProtection="1">
      <alignment horizontal="left" vertical="center"/>
    </xf>
    <xf numFmtId="0" fontId="34" fillId="0" borderId="53"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0" fontId="33" fillId="0" borderId="11" xfId="0" applyFont="1" applyBorder="1" applyAlignment="1" applyProtection="1">
      <alignment horizontal="center" vertical="center" textRotation="255"/>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49" fontId="43" fillId="34" borderId="63" xfId="0" applyNumberFormat="1" applyFont="1" applyFill="1" applyBorder="1" applyAlignment="1" applyProtection="1">
      <alignment horizontal="left" vertical="center"/>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xf>
    <xf numFmtId="177" fontId="43" fillId="34" borderId="72" xfId="0" applyNumberFormat="1" applyFont="1" applyFill="1" applyBorder="1" applyAlignment="1" applyProtection="1">
      <alignment horizontal="left" vertical="center"/>
    </xf>
    <xf numFmtId="0" fontId="43" fillId="34" borderId="63" xfId="0" applyFont="1" applyFill="1" applyBorder="1" applyAlignment="1" applyProtection="1">
      <alignment horizontal="left" vertical="center"/>
    </xf>
    <xf numFmtId="0" fontId="43" fillId="34" borderId="65" xfId="0" applyFont="1" applyFill="1" applyBorder="1" applyAlignment="1" applyProtection="1">
      <alignment horizontal="left" vertical="center"/>
    </xf>
    <xf numFmtId="0" fontId="43" fillId="34" borderId="72" xfId="0" applyFont="1" applyFill="1" applyBorder="1" applyAlignment="1" applyProtection="1">
      <alignment horizontal="left" vertical="center"/>
    </xf>
    <xf numFmtId="0" fontId="40" fillId="34" borderId="72" xfId="0" applyFont="1" applyFill="1" applyBorder="1" applyAlignment="1" applyProtection="1">
      <alignment horizontal="center" vertical="center"/>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19" fillId="0" borderId="11" xfId="0" applyFont="1" applyBorder="1" applyAlignment="1" applyProtection="1">
      <alignment horizontal="center" vertical="center" wrapText="1"/>
    </xf>
    <xf numFmtId="0" fontId="34" fillId="0" borderId="89" xfId="0" applyFont="1" applyBorder="1" applyAlignment="1" applyProtection="1">
      <alignment horizontal="left" vertical="center" wrapText="1"/>
    </xf>
    <xf numFmtId="0" fontId="34" fillId="0" borderId="85" xfId="0" applyFont="1" applyBorder="1" applyAlignment="1" applyProtection="1">
      <alignment horizontal="left" vertical="center" wrapText="1"/>
    </xf>
    <xf numFmtId="0" fontId="34" fillId="0" borderId="86" xfId="0" applyFont="1" applyBorder="1" applyAlignment="1" applyProtection="1">
      <alignment horizontal="left" vertical="center" wrapText="1"/>
    </xf>
    <xf numFmtId="0" fontId="34" fillId="0" borderId="10" xfId="0" applyFont="1" applyBorder="1" applyAlignment="1" applyProtection="1">
      <alignment horizontal="left" vertical="center" wrapText="1"/>
    </xf>
    <xf numFmtId="0" fontId="34" fillId="0" borderId="0" xfId="0" applyFont="1" applyBorder="1" applyAlignment="1" applyProtection="1">
      <alignment horizontal="left" vertical="center" wrapText="1"/>
    </xf>
    <xf numFmtId="0" fontId="34" fillId="0" borderId="21" xfId="0" applyFont="1" applyBorder="1" applyAlignment="1" applyProtection="1">
      <alignment horizontal="left" vertical="center" wrapText="1"/>
    </xf>
    <xf numFmtId="0" fontId="34" fillId="0" borderId="18" xfId="0" applyFont="1" applyBorder="1" applyAlignment="1" applyProtection="1">
      <alignment horizontal="left" vertical="center" wrapText="1"/>
    </xf>
    <xf numFmtId="0" fontId="34" fillId="0" borderId="19" xfId="0" applyFont="1" applyBorder="1" applyAlignment="1" applyProtection="1">
      <alignment horizontal="left" vertical="center" wrapText="1"/>
    </xf>
    <xf numFmtId="0" fontId="34" fillId="0" borderId="20" xfId="0" applyFont="1" applyBorder="1" applyAlignment="1" applyProtection="1">
      <alignment horizontal="left" vertical="center" wrapText="1"/>
    </xf>
    <xf numFmtId="0" fontId="19" fillId="0" borderId="26" xfId="0" applyFont="1" applyBorder="1" applyAlignment="1" applyProtection="1">
      <alignment horizontal="center" vertical="center" wrapText="1"/>
    </xf>
    <xf numFmtId="0" fontId="19" fillId="0" borderId="72" xfId="0" applyFont="1" applyBorder="1" applyAlignment="1" applyProtection="1">
      <alignment horizontal="center" vertical="center" wrapText="1"/>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xf>
    <xf numFmtId="0" fontId="43" fillId="34" borderId="85" xfId="0" applyFont="1" applyFill="1" applyBorder="1" applyAlignment="1" applyProtection="1">
      <alignment horizontal="left" vertical="center" wrapText="1" indent="1"/>
    </xf>
    <xf numFmtId="0" fontId="43" fillId="34" borderId="87" xfId="0" applyFont="1" applyFill="1" applyBorder="1" applyAlignment="1" applyProtection="1">
      <alignment horizontal="left" vertical="center" wrapText="1" indent="1"/>
    </xf>
    <xf numFmtId="0" fontId="43" fillId="34" borderId="75" xfId="0" applyFont="1" applyFill="1" applyBorder="1" applyAlignment="1" applyProtection="1">
      <alignment horizontal="left" vertical="center" wrapText="1" indent="1"/>
    </xf>
    <xf numFmtId="0" fontId="43" fillId="34" borderId="0" xfId="0" applyFont="1" applyFill="1" applyBorder="1" applyAlignment="1" applyProtection="1">
      <alignment horizontal="left" vertical="center" wrapText="1" indent="1"/>
    </xf>
    <xf numFmtId="0" fontId="43" fillId="34" borderId="48" xfId="0" applyFont="1" applyFill="1" applyBorder="1" applyAlignment="1" applyProtection="1">
      <alignment horizontal="left" vertical="center" wrapText="1" indent="1"/>
    </xf>
    <xf numFmtId="0" fontId="43" fillId="34" borderId="76" xfId="0" applyFont="1" applyFill="1" applyBorder="1" applyAlignment="1" applyProtection="1">
      <alignment horizontal="left" vertical="center" wrapText="1" indent="1"/>
    </xf>
    <xf numFmtId="0" fontId="43" fillId="34" borderId="49" xfId="0" applyFont="1" applyFill="1" applyBorder="1" applyAlignment="1" applyProtection="1">
      <alignment horizontal="left" vertical="center" wrapText="1" indent="1"/>
    </xf>
    <xf numFmtId="0" fontId="43" fillId="34" borderId="50" xfId="0" applyFont="1" applyFill="1" applyBorder="1" applyAlignment="1" applyProtection="1">
      <alignment horizontal="left" vertical="center" wrapText="1" indent="1"/>
    </xf>
    <xf numFmtId="0" fontId="43" fillId="34" borderId="77" xfId="0" applyFont="1" applyFill="1" applyBorder="1" applyAlignment="1" applyProtection="1">
      <alignment horizontal="left" vertical="center" wrapText="1" indent="1"/>
    </xf>
    <xf numFmtId="0" fontId="43" fillId="34" borderId="51" xfId="0" applyFont="1" applyFill="1" applyBorder="1" applyAlignment="1" applyProtection="1">
      <alignment horizontal="left" vertical="center" wrapText="1" indent="1"/>
    </xf>
    <xf numFmtId="0" fontId="43" fillId="34" borderId="52" xfId="0" applyFont="1" applyFill="1" applyBorder="1" applyAlignment="1" applyProtection="1">
      <alignment horizontal="left" vertical="center" wrapText="1" indent="1"/>
    </xf>
    <xf numFmtId="0" fontId="43" fillId="34" borderId="78" xfId="0" applyFont="1" applyFill="1" applyBorder="1" applyAlignment="1" applyProtection="1">
      <alignment horizontal="left" vertical="center" wrapText="1" indent="1"/>
    </xf>
    <xf numFmtId="0" fontId="43" fillId="34" borderId="38" xfId="0" applyFont="1" applyFill="1" applyBorder="1" applyAlignment="1" applyProtection="1">
      <alignment horizontal="left" vertical="center" wrapText="1" indent="1"/>
    </xf>
    <xf numFmtId="0" fontId="43" fillId="34" borderId="40" xfId="0" applyFont="1" applyFill="1" applyBorder="1" applyAlignment="1" applyProtection="1">
      <alignment horizontal="left" vertical="center" wrapText="1" indent="1"/>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36" fillId="0" borderId="0" xfId="0" applyFont="1" applyAlignment="1" applyProtection="1">
      <alignment horizontal="center" vertical="center"/>
    </xf>
    <xf numFmtId="0" fontId="34" fillId="0" borderId="11" xfId="0" applyFont="1" applyBorder="1" applyAlignment="1" applyProtection="1">
      <alignment horizontal="center" vertical="center" wrapText="1"/>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2" xfId="0" applyFont="1" applyBorder="1" applyAlignment="1" applyProtection="1">
      <alignment horizontal="center" vertical="center"/>
    </xf>
    <xf numFmtId="0" fontId="34" fillId="0" borderId="16" xfId="0" applyFont="1" applyFill="1" applyBorder="1" applyAlignment="1" applyProtection="1">
      <alignment horizontal="center" vertical="center"/>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19"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3" xfId="0" applyFont="1" applyBorder="1" applyAlignment="1" applyProtection="1">
      <alignment horizontal="center" vertical="center"/>
    </xf>
    <xf numFmtId="180" fontId="43" fillId="35" borderId="26" xfId="0" applyNumberFormat="1" applyFont="1" applyFill="1" applyBorder="1" applyAlignment="1" applyProtection="1">
      <alignment horizontal="center" vertical="center"/>
    </xf>
    <xf numFmtId="180" fontId="43" fillId="35" borderId="72" xfId="0" applyNumberFormat="1" applyFont="1" applyFill="1" applyBorder="1" applyAlignment="1" applyProtection="1">
      <alignment horizontal="center" vertical="center"/>
    </xf>
    <xf numFmtId="180" fontId="43" fillId="35" borderId="74" xfId="0" applyNumberFormat="1" applyFont="1" applyFill="1" applyBorder="1" applyAlignment="1" applyProtection="1">
      <alignment horizontal="center" vertical="center"/>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xf>
    <xf numFmtId="0" fontId="19" fillId="0" borderId="88" xfId="0" applyFont="1" applyBorder="1" applyAlignment="1" applyProtection="1">
      <alignment horizontal="center" vertical="center" wrapText="1"/>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0" fillId="0" borderId="72" xfId="0" applyBorder="1" applyAlignment="1" applyProtection="1">
      <alignment horizontal="left" vertical="center" wrapText="1"/>
    </xf>
    <xf numFmtId="0" fontId="0" fillId="0" borderId="88" xfId="0" applyBorder="1" applyAlignment="1" applyProtection="1">
      <alignment horizontal="left" vertical="center" wrapText="1"/>
    </xf>
    <xf numFmtId="0" fontId="33" fillId="34" borderId="19" xfId="0" applyFont="1" applyFill="1" applyBorder="1" applyAlignment="1" applyProtection="1">
      <alignment horizontal="left" vertical="center"/>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33" fillId="52" borderId="72" xfId="0" applyFont="1" applyFill="1" applyBorder="1" applyAlignment="1" applyProtection="1">
      <alignment horizontal="right" vertical="center"/>
    </xf>
    <xf numFmtId="0" fontId="33" fillId="52" borderId="19" xfId="0" applyFont="1" applyFill="1" applyBorder="1" applyAlignment="1" applyProtection="1">
      <alignment horizontal="right" vertical="center"/>
    </xf>
    <xf numFmtId="0" fontId="33" fillId="34" borderId="72" xfId="0" applyFont="1" applyFill="1" applyBorder="1" applyAlignment="1" applyProtection="1">
      <alignment horizontal="left" vertical="center" wrapText="1"/>
    </xf>
    <xf numFmtId="0" fontId="51" fillId="34" borderId="62" xfId="0" applyFont="1" applyFill="1" applyBorder="1" applyAlignment="1" applyProtection="1">
      <alignment horizontal="left" vertical="center" wrapText="1"/>
    </xf>
    <xf numFmtId="0" fontId="51" fillId="34" borderId="72" xfId="0" applyFont="1" applyFill="1" applyBorder="1" applyAlignment="1" applyProtection="1">
      <alignment horizontal="left" vertical="center" wrapText="1"/>
    </xf>
    <xf numFmtId="0" fontId="51" fillId="34" borderId="74" xfId="0" applyFont="1" applyFill="1" applyBorder="1" applyAlignment="1" applyProtection="1">
      <alignment horizontal="left" vertical="center" wrapText="1"/>
    </xf>
    <xf numFmtId="0" fontId="43" fillId="34" borderId="62" xfId="0" applyFont="1" applyFill="1" applyBorder="1" applyAlignment="1" applyProtection="1">
      <alignment horizontal="left" vertical="center"/>
    </xf>
    <xf numFmtId="0" fontId="43" fillId="34" borderId="74" xfId="0" applyFont="1" applyFill="1" applyBorder="1" applyAlignment="1" applyProtection="1">
      <alignment horizontal="left" vertical="center"/>
    </xf>
    <xf numFmtId="49" fontId="50" fillId="35" borderId="80" xfId="0" applyNumberFormat="1" applyFont="1" applyFill="1" applyBorder="1" applyAlignment="1" applyProtection="1">
      <alignment horizontal="center" vertical="center"/>
    </xf>
    <xf numFmtId="0" fontId="50" fillId="35" borderId="80" xfId="0" applyFont="1" applyFill="1" applyBorder="1" applyAlignment="1" applyProtection="1">
      <alignment horizontal="center" vertical="center"/>
    </xf>
    <xf numFmtId="0" fontId="50" fillId="35" borderId="82" xfId="0" applyFont="1" applyFill="1" applyBorder="1" applyAlignment="1" applyProtection="1">
      <alignment horizontal="center" vertical="center"/>
    </xf>
    <xf numFmtId="49" fontId="31" fillId="35" borderId="61" xfId="0" applyNumberFormat="1" applyFont="1" applyFill="1" applyBorder="1" applyAlignment="1" applyProtection="1">
      <alignment horizontal="center" vertical="center"/>
    </xf>
    <xf numFmtId="0" fontId="31" fillId="35" borderId="72" xfId="0" applyFont="1" applyFill="1" applyBorder="1" applyAlignment="1" applyProtection="1">
      <alignment horizontal="center" vertical="center"/>
    </xf>
    <xf numFmtId="0" fontId="31" fillId="35" borderId="88" xfId="0" applyFont="1" applyFill="1" applyBorder="1" applyAlignment="1" applyProtection="1">
      <alignment horizontal="center" vertical="center"/>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52" borderId="58" xfId="0" applyFont="1" applyFill="1" applyBorder="1" applyAlignment="1" applyProtection="1">
      <alignment horizontal="center" vertical="center" wrapText="1"/>
    </xf>
    <xf numFmtId="0" fontId="33" fillId="52" borderId="16" xfId="0" applyFont="1" applyFill="1" applyBorder="1" applyAlignment="1" applyProtection="1">
      <alignment horizontal="center" vertical="center" wrapText="1"/>
    </xf>
    <xf numFmtId="0" fontId="33" fillId="52" borderId="17" xfId="0" applyFont="1" applyFill="1" applyBorder="1" applyAlignment="1" applyProtection="1">
      <alignment horizontal="center" vertical="center" wrapText="1"/>
    </xf>
    <xf numFmtId="0" fontId="33" fillId="52" borderId="57" xfId="0" applyFont="1" applyFill="1" applyBorder="1" applyAlignment="1" applyProtection="1">
      <alignment horizontal="center" vertical="center" wrapText="1"/>
    </xf>
    <xf numFmtId="0" fontId="33" fillId="52" borderId="19" xfId="0" applyFont="1" applyFill="1" applyBorder="1" applyAlignment="1" applyProtection="1">
      <alignment horizontal="center" vertical="center" wrapText="1"/>
    </xf>
    <xf numFmtId="0" fontId="33" fillId="52" borderId="20" xfId="0" applyFont="1" applyFill="1" applyBorder="1" applyAlignment="1" applyProtection="1">
      <alignment horizontal="center" vertical="center" wrapText="1"/>
    </xf>
    <xf numFmtId="38" fontId="42" fillId="52" borderId="72" xfId="0" applyNumberFormat="1" applyFont="1" applyFill="1" applyBorder="1" applyAlignment="1" applyProtection="1">
      <alignment horizontal="left" vertical="center"/>
    </xf>
    <xf numFmtId="0" fontId="42" fillId="52" borderId="72" xfId="0" applyFont="1" applyFill="1" applyBorder="1" applyAlignment="1" applyProtection="1">
      <alignment horizontal="left" vertical="center"/>
    </xf>
    <xf numFmtId="38" fontId="31" fillId="52" borderId="19" xfId="0" applyNumberFormat="1" applyFont="1" applyFill="1" applyBorder="1" applyAlignment="1" applyProtection="1">
      <alignment horizontal="left" vertical="center"/>
    </xf>
    <xf numFmtId="0" fontId="31" fillId="52" borderId="19" xfId="0" applyFont="1" applyFill="1" applyBorder="1" applyAlignment="1" applyProtection="1">
      <alignment horizontal="left" vertical="center"/>
    </xf>
    <xf numFmtId="0" fontId="33" fillId="34" borderId="20" xfId="0" applyFont="1" applyFill="1" applyBorder="1" applyAlignment="1" applyProtection="1">
      <alignment horizontal="left"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25" fillId="33" borderId="103" xfId="42" applyFont="1" applyFill="1" applyBorder="1" applyAlignment="1">
      <alignment horizontal="center" vertical="center" wrapText="1"/>
    </xf>
    <xf numFmtId="0" fontId="25" fillId="33" borderId="181"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184" fontId="23" fillId="0" borderId="19" xfId="42" applyNumberFormat="1" applyFont="1" applyFill="1" applyBorder="1" applyAlignment="1" applyProtection="1">
      <alignment horizontal="center" vertical="center" wrapText="1"/>
    </xf>
    <xf numFmtId="0" fontId="25" fillId="33" borderId="106" xfId="42" applyFont="1" applyFill="1" applyBorder="1" applyAlignment="1">
      <alignment horizontal="left" vertical="center" wrapText="1"/>
    </xf>
    <xf numFmtId="181" fontId="25" fillId="33" borderId="103" xfId="42" applyNumberFormat="1" applyFont="1" applyFill="1" applyBorder="1" applyAlignment="1">
      <alignment horizontal="right" vertical="center" wrapText="1"/>
    </xf>
    <xf numFmtId="181" fontId="25" fillId="33" borderId="106" xfId="42" applyNumberFormat="1" applyFont="1" applyFill="1" applyBorder="1" applyAlignment="1">
      <alignment horizontal="right" vertical="center" wrapText="1"/>
    </xf>
    <xf numFmtId="181" fontId="25" fillId="33" borderId="104" xfId="42" applyNumberFormat="1" applyFont="1" applyFill="1" applyBorder="1" applyAlignment="1">
      <alignment horizontal="right" vertical="center" wrapText="1"/>
    </xf>
    <xf numFmtId="178" fontId="25" fillId="33" borderId="103" xfId="42" applyNumberFormat="1" applyFont="1" applyFill="1" applyBorder="1" applyAlignment="1">
      <alignment horizontal="center" vertical="center" wrapText="1"/>
    </xf>
    <xf numFmtId="178" fontId="25" fillId="33" borderId="104" xfId="42" applyNumberFormat="1" applyFont="1" applyFill="1" applyBorder="1" applyAlignment="1">
      <alignment horizontal="center"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181" fontId="25" fillId="33" borderId="103" xfId="42" quotePrefix="1"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5"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80"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0" fontId="25" fillId="33" borderId="21" xfId="42" applyFont="1" applyFill="1" applyBorder="1" applyAlignment="1">
      <alignment horizontal="left" vertical="center" wrapText="1"/>
    </xf>
    <xf numFmtId="0" fontId="25" fillId="33" borderId="85"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86"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8" xfId="42" applyFont="1" applyFill="1" applyBorder="1" applyAlignment="1" applyProtection="1">
      <alignment horizontal="center" vertical="center"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6" fillId="33" borderId="185"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85" fillId="0" borderId="26" xfId="42" applyFont="1" applyFill="1" applyBorder="1" applyAlignment="1" applyProtection="1">
      <alignment horizontal="center" vertical="center" shrinkToFit="1"/>
    </xf>
    <xf numFmtId="0" fontId="85" fillId="0" borderId="72" xfId="42" applyFont="1" applyFill="1" applyBorder="1" applyAlignment="1" applyProtection="1">
      <alignment horizontal="center" vertical="center" shrinkToFit="1"/>
    </xf>
    <xf numFmtId="0" fontId="85" fillId="0" borderId="88" xfId="42" applyFont="1" applyFill="1" applyBorder="1" applyAlignment="1" applyProtection="1">
      <alignment horizontal="center" vertical="center" shrinkToFit="1"/>
    </xf>
    <xf numFmtId="0" fontId="85" fillId="0" borderId="89" xfId="42" applyFont="1" applyFill="1" applyBorder="1" applyAlignment="1" applyProtection="1">
      <alignment horizontal="center" vertical="center" shrinkToFit="1"/>
    </xf>
    <xf numFmtId="0" fontId="85" fillId="0" borderId="85" xfId="42" applyFont="1" applyFill="1" applyBorder="1" applyAlignment="1" applyProtection="1">
      <alignment horizontal="center" vertical="center" shrinkToFit="1"/>
    </xf>
    <xf numFmtId="0" fontId="85" fillId="0" borderId="86" xfId="42" applyFont="1" applyFill="1" applyBorder="1" applyAlignment="1" applyProtection="1">
      <alignment horizontal="center" vertical="center" shrinkToFit="1"/>
    </xf>
    <xf numFmtId="0" fontId="24" fillId="33" borderId="173" xfId="42" applyFont="1" applyFill="1" applyBorder="1" applyAlignment="1" applyProtection="1">
      <alignment horizontal="center" vertical="center" wrapText="1"/>
    </xf>
    <xf numFmtId="0" fontId="24" fillId="33" borderId="174"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74" xfId="42" applyNumberFormat="1" applyFont="1" applyFill="1" applyBorder="1" applyAlignment="1" applyProtection="1">
      <alignment horizontal="center" vertical="center"/>
    </xf>
    <xf numFmtId="0" fontId="43" fillId="0" borderId="174" xfId="42" applyFont="1" applyFill="1" applyBorder="1" applyAlignment="1" applyProtection="1">
      <alignment horizontal="center" vertical="center"/>
    </xf>
    <xf numFmtId="0" fontId="43" fillId="0" borderId="175"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182" fontId="26" fillId="33" borderId="100" xfId="42" applyNumberFormat="1" applyFont="1" applyFill="1" applyBorder="1" applyAlignment="1">
      <alignment horizontal="center" vertical="center" wrapText="1"/>
    </xf>
    <xf numFmtId="182" fontId="26" fillId="33" borderId="101" xfId="42" applyNumberFormat="1" applyFont="1" applyFill="1" applyBorder="1" applyAlignment="1">
      <alignment horizontal="center" vertical="center" wrapText="1"/>
    </xf>
    <xf numFmtId="0" fontId="25" fillId="33" borderId="99" xfId="42" applyFont="1" applyFill="1" applyBorder="1" applyAlignment="1">
      <alignment horizontal="left" vertical="center" wrapText="1"/>
    </xf>
    <xf numFmtId="0" fontId="25" fillId="33" borderId="23" xfId="42" applyFont="1" applyFill="1" applyBorder="1" applyAlignment="1">
      <alignment horizontal="left" vertical="center" wrapText="1"/>
    </xf>
    <xf numFmtId="182" fontId="26" fillId="33" borderId="22" xfId="42" applyNumberFormat="1" applyFont="1" applyFill="1" applyBorder="1" applyAlignment="1">
      <alignment horizontal="center" vertical="center" wrapText="1"/>
    </xf>
    <xf numFmtId="182" fontId="26" fillId="33" borderId="25" xfId="42" applyNumberFormat="1"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183" fontId="26" fillId="33" borderId="102" xfId="42" applyNumberFormat="1" applyFont="1" applyFill="1" applyBorder="1" applyAlignment="1">
      <alignment horizontal="center" vertical="center" wrapText="1"/>
    </xf>
    <xf numFmtId="183" fontId="26" fillId="33" borderId="24"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5" fillId="33" borderId="0" xfId="42" applyFont="1" applyFill="1" applyBorder="1" applyAlignment="1">
      <alignment horizontal="center" vertical="top"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185" fontId="23" fillId="0" borderId="25" xfId="42" applyNumberFormat="1" applyFont="1" applyFill="1" applyBorder="1" applyAlignment="1" applyProtection="1">
      <alignment horizontal="distributed" vertical="center" wrapText="1" justifyLastLine="1"/>
    </xf>
    <xf numFmtId="0" fontId="86" fillId="33" borderId="0" xfId="42" applyFont="1" applyFill="1" applyBorder="1" applyAlignment="1">
      <alignment horizontal="center" vertical="center" wrapText="1"/>
    </xf>
    <xf numFmtId="0" fontId="25" fillId="33" borderId="184"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85" xfId="42" applyFont="1" applyFill="1" applyBorder="1" applyAlignment="1">
      <alignment horizontal="left" vertical="top" wrapText="1"/>
    </xf>
    <xf numFmtId="49" fontId="78" fillId="51" borderId="208" xfId="0" applyNumberFormat="1" applyFont="1" applyFill="1" applyBorder="1" applyAlignment="1">
      <alignment horizontal="center" vertical="center"/>
    </xf>
  </cellXfs>
  <cellStyles count="65">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cellStyle name="桁区切り 2 2" xfId="60"/>
    <cellStyle name="桁区切り 3" xfId="4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cellStyle name="標準 2 2" xfId="58"/>
    <cellStyle name="標準 3" xfId="44"/>
    <cellStyle name="標準 4" xfId="45"/>
    <cellStyle name="標準 5" xfId="47"/>
    <cellStyle name="標準 5 2" xfId="48"/>
    <cellStyle name="標準 5 3" xfId="49"/>
    <cellStyle name="標準 5 4" xfId="50"/>
    <cellStyle name="標準 5 5" xfId="51"/>
    <cellStyle name="標準 5 6" xfId="52"/>
    <cellStyle name="標準 5 7" xfId="53"/>
    <cellStyle name="標準 5 8" xfId="54"/>
    <cellStyle name="標準 6" xfId="55"/>
    <cellStyle name="標準 7" xfId="61"/>
    <cellStyle name="標準_18購入等依頼書【都市環境学部】賃金専用" xfId="62"/>
    <cellStyle name="標準_EXCELテンプレート_予算金額登録テンプレート" xfId="64"/>
    <cellStyle name="標準_Sheet1" xfId="57"/>
    <cellStyle name="標準_予算詳細コード" xfId="63"/>
    <cellStyle name="標準_予算詳細コード表７.11" xfId="59"/>
    <cellStyle name="標準_予算詳細データ（07.06.22）" xfId="56"/>
    <cellStyle name="良い" xfId="6" builtinId="26" customBuiltin="1"/>
  </cellStyles>
  <dxfs count="17">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rgb="FFFF0000"/>
        <name val="ＭＳ Ｐゴシック"/>
        <scheme val="none"/>
      </font>
      <fill>
        <patternFill patternType="solid">
          <fgColor indexed="64"/>
          <bgColor theme="0" tint="-0.249977111117893"/>
        </patternFill>
      </fill>
      <border diagonalUp="0" diagonalDown="0">
        <left style="hair">
          <color auto="1"/>
        </left>
        <right/>
        <top style="hair">
          <color auto="1"/>
        </top>
        <bottom style="hair">
          <color auto="1"/>
        </bottom>
        <vertical style="hair">
          <color auto="1"/>
        </vertical>
        <horizontal style="hair">
          <color auto="1"/>
        </horizontal>
      </border>
    </dxf>
    <dxf>
      <fill>
        <patternFill patternType="none">
          <fgColor indexed="64"/>
          <bgColor indexed="65"/>
        </patternFill>
      </fill>
      <border diagonalUp="0" diagonalDown="0">
        <left style="hair">
          <color indexed="64"/>
        </left>
        <right/>
        <top style="hair">
          <color indexed="64"/>
        </top>
        <bottom style="hair">
          <color indexed="64"/>
        </bottom>
        <vertical/>
        <horizontal/>
      </border>
    </dxf>
    <dxf>
      <font>
        <color auto="1"/>
        <name val="ＭＳ ゴシック"/>
        <scheme val="none"/>
      </font>
      <numFmt numFmtId="30" formatCode="@"/>
      <fill>
        <patternFill patternType="none">
          <fgColor indexed="64"/>
          <bgColor indexed="65"/>
        </patternFill>
      </fill>
      <alignment horizontal="center" vertical="center" textRotation="0" wrapText="0" indent="0" justifyLastLine="0" shrinkToFit="1" readingOrder="0"/>
      <border diagonalUp="0" diagonalDown="0">
        <left/>
        <right style="hair">
          <color auto="1"/>
        </right>
        <top style="hair">
          <color auto="1"/>
        </top>
        <bottom style="hair">
          <color auto="1"/>
        </bottom>
        <vertical style="hair">
          <color auto="1"/>
        </vertical>
        <horizontal style="hair">
          <color auto="1"/>
        </horizontal>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hair">
          <color auto="1"/>
        </left>
        <right style="hair">
          <color auto="1"/>
        </right>
        <top/>
        <bottom/>
        <vertical style="hair">
          <color auto="1"/>
        </vertical>
        <horizontal style="hair">
          <color auto="1"/>
        </horizontal>
      </border>
    </dxf>
    <dxf>
      <font>
        <condense val="0"/>
        <extend val="0"/>
        <color indexed="9"/>
      </font>
    </dxf>
    <dxf>
      <font>
        <b/>
        <i val="0"/>
        <color theme="0"/>
      </font>
      <fill>
        <patternFill>
          <bgColor rgb="FF7030A0"/>
        </patternFill>
      </fill>
    </dxf>
  </dxfs>
  <tableStyles count="0" defaultTableStyle="TableStyleMedium9" defaultPivotStyle="PivotStyleLight16"/>
  <colors>
    <mruColors>
      <color rgb="FFFFFFCC"/>
      <color rgb="FFFF99FF"/>
      <color rgb="FFFFFF99"/>
      <color rgb="FFFFCCFF"/>
      <color rgb="FFCCFFCC"/>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00.xml><?xml version="1.0" encoding="utf-8"?>
<formControlPr xmlns="http://schemas.microsoft.com/office/spreadsheetml/2009/9/main" objectType="Button" lockText="1"/>
</file>

<file path=xl/ctrlProps/ctrlProp1001.xml><?xml version="1.0" encoding="utf-8"?>
<formControlPr xmlns="http://schemas.microsoft.com/office/spreadsheetml/2009/9/main" objectType="Button" lockText="1"/>
</file>

<file path=xl/ctrlProps/ctrlProp1002.xml><?xml version="1.0" encoding="utf-8"?>
<formControlPr xmlns="http://schemas.microsoft.com/office/spreadsheetml/2009/9/main" objectType="Button" lockText="1"/>
</file>

<file path=xl/ctrlProps/ctrlProp1003.xml><?xml version="1.0" encoding="utf-8"?>
<formControlPr xmlns="http://schemas.microsoft.com/office/spreadsheetml/2009/9/main" objectType="Button" lockText="1"/>
</file>

<file path=xl/ctrlProps/ctrlProp1004.xml><?xml version="1.0" encoding="utf-8"?>
<formControlPr xmlns="http://schemas.microsoft.com/office/spreadsheetml/2009/9/main" objectType="Button" lockText="1"/>
</file>

<file path=xl/ctrlProps/ctrlProp1005.xml><?xml version="1.0" encoding="utf-8"?>
<formControlPr xmlns="http://schemas.microsoft.com/office/spreadsheetml/2009/9/main" objectType="Button" lockText="1"/>
</file>

<file path=xl/ctrlProps/ctrlProp1006.xml><?xml version="1.0" encoding="utf-8"?>
<formControlPr xmlns="http://schemas.microsoft.com/office/spreadsheetml/2009/9/main" objectType="Button" lockText="1"/>
</file>

<file path=xl/ctrlProps/ctrlProp1007.xml><?xml version="1.0" encoding="utf-8"?>
<formControlPr xmlns="http://schemas.microsoft.com/office/spreadsheetml/2009/9/main" objectType="Button" lockText="1"/>
</file>

<file path=xl/ctrlProps/ctrlProp1008.xml><?xml version="1.0" encoding="utf-8"?>
<formControlPr xmlns="http://schemas.microsoft.com/office/spreadsheetml/2009/9/main" objectType="Button" lockText="1"/>
</file>

<file path=xl/ctrlProps/ctrlProp1009.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10.xml><?xml version="1.0" encoding="utf-8"?>
<formControlPr xmlns="http://schemas.microsoft.com/office/spreadsheetml/2009/9/main" objectType="Button" lockText="1"/>
</file>

<file path=xl/ctrlProps/ctrlProp1011.xml><?xml version="1.0" encoding="utf-8"?>
<formControlPr xmlns="http://schemas.microsoft.com/office/spreadsheetml/2009/9/main" objectType="Button" lockText="1"/>
</file>

<file path=xl/ctrlProps/ctrlProp1012.xml><?xml version="1.0" encoding="utf-8"?>
<formControlPr xmlns="http://schemas.microsoft.com/office/spreadsheetml/2009/9/main" objectType="Button" lockText="1"/>
</file>

<file path=xl/ctrlProps/ctrlProp1013.xml><?xml version="1.0" encoding="utf-8"?>
<formControlPr xmlns="http://schemas.microsoft.com/office/spreadsheetml/2009/9/main" objectType="Button" lockText="1"/>
</file>

<file path=xl/ctrlProps/ctrlProp1014.xml><?xml version="1.0" encoding="utf-8"?>
<formControlPr xmlns="http://schemas.microsoft.com/office/spreadsheetml/2009/9/main" objectType="Button" lockText="1"/>
</file>

<file path=xl/ctrlProps/ctrlProp1015.xml><?xml version="1.0" encoding="utf-8"?>
<formControlPr xmlns="http://schemas.microsoft.com/office/spreadsheetml/2009/9/main" objectType="Button" lockText="1"/>
</file>

<file path=xl/ctrlProps/ctrlProp1016.xml><?xml version="1.0" encoding="utf-8"?>
<formControlPr xmlns="http://schemas.microsoft.com/office/spreadsheetml/2009/9/main" objectType="Button" lockText="1"/>
</file>

<file path=xl/ctrlProps/ctrlProp1017.xml><?xml version="1.0" encoding="utf-8"?>
<formControlPr xmlns="http://schemas.microsoft.com/office/spreadsheetml/2009/9/main" objectType="Button" lockText="1"/>
</file>

<file path=xl/ctrlProps/ctrlProp1018.xml><?xml version="1.0" encoding="utf-8"?>
<formControlPr xmlns="http://schemas.microsoft.com/office/spreadsheetml/2009/9/main" objectType="Button" lockText="1"/>
</file>

<file path=xl/ctrlProps/ctrlProp1019.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20.xml><?xml version="1.0" encoding="utf-8"?>
<formControlPr xmlns="http://schemas.microsoft.com/office/spreadsheetml/2009/9/main" objectType="Button" lockText="1"/>
</file>

<file path=xl/ctrlProps/ctrlProp1021.xml><?xml version="1.0" encoding="utf-8"?>
<formControlPr xmlns="http://schemas.microsoft.com/office/spreadsheetml/2009/9/main" objectType="Button" lockText="1"/>
</file>

<file path=xl/ctrlProps/ctrlProp1022.xml><?xml version="1.0" encoding="utf-8"?>
<formControlPr xmlns="http://schemas.microsoft.com/office/spreadsheetml/2009/9/main" objectType="Button" lockText="1"/>
</file>

<file path=xl/ctrlProps/ctrlProp1023.xml><?xml version="1.0" encoding="utf-8"?>
<formControlPr xmlns="http://schemas.microsoft.com/office/spreadsheetml/2009/9/main" objectType="Button" lockText="1"/>
</file>

<file path=xl/ctrlProps/ctrlProp1024.xml><?xml version="1.0" encoding="utf-8"?>
<formControlPr xmlns="http://schemas.microsoft.com/office/spreadsheetml/2009/9/main" objectType="Button" lockText="1"/>
</file>

<file path=xl/ctrlProps/ctrlProp1025.xml><?xml version="1.0" encoding="utf-8"?>
<formControlPr xmlns="http://schemas.microsoft.com/office/spreadsheetml/2009/9/main" objectType="Button" lockText="1"/>
</file>

<file path=xl/ctrlProps/ctrlProp1026.xml><?xml version="1.0" encoding="utf-8"?>
<formControlPr xmlns="http://schemas.microsoft.com/office/spreadsheetml/2009/9/main" objectType="Button" lockText="1"/>
</file>

<file path=xl/ctrlProps/ctrlProp1027.xml><?xml version="1.0" encoding="utf-8"?>
<formControlPr xmlns="http://schemas.microsoft.com/office/spreadsheetml/2009/9/main" objectType="Button" lockText="1"/>
</file>

<file path=xl/ctrlProps/ctrlProp1028.xml><?xml version="1.0" encoding="utf-8"?>
<formControlPr xmlns="http://schemas.microsoft.com/office/spreadsheetml/2009/9/main" objectType="Button" lockText="1"/>
</file>

<file path=xl/ctrlProps/ctrlProp1029.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30.xml><?xml version="1.0" encoding="utf-8"?>
<formControlPr xmlns="http://schemas.microsoft.com/office/spreadsheetml/2009/9/main" objectType="Button" lockText="1"/>
</file>

<file path=xl/ctrlProps/ctrlProp1031.xml><?xml version="1.0" encoding="utf-8"?>
<formControlPr xmlns="http://schemas.microsoft.com/office/spreadsheetml/2009/9/main" objectType="Button" lockText="1"/>
</file>

<file path=xl/ctrlProps/ctrlProp1032.xml><?xml version="1.0" encoding="utf-8"?>
<formControlPr xmlns="http://schemas.microsoft.com/office/spreadsheetml/2009/9/main" objectType="Button" lockText="1"/>
</file>

<file path=xl/ctrlProps/ctrlProp1033.xml><?xml version="1.0" encoding="utf-8"?>
<formControlPr xmlns="http://schemas.microsoft.com/office/spreadsheetml/2009/9/main" objectType="Button" lockText="1"/>
</file>

<file path=xl/ctrlProps/ctrlProp1034.xml><?xml version="1.0" encoding="utf-8"?>
<formControlPr xmlns="http://schemas.microsoft.com/office/spreadsheetml/2009/9/main" objectType="Button" lockText="1"/>
</file>

<file path=xl/ctrlProps/ctrlProp1035.xml><?xml version="1.0" encoding="utf-8"?>
<formControlPr xmlns="http://schemas.microsoft.com/office/spreadsheetml/2009/9/main" objectType="Button" lockText="1"/>
</file>

<file path=xl/ctrlProps/ctrlProp1036.xml><?xml version="1.0" encoding="utf-8"?>
<formControlPr xmlns="http://schemas.microsoft.com/office/spreadsheetml/2009/9/main" objectType="Button" lockText="1"/>
</file>

<file path=xl/ctrlProps/ctrlProp1037.xml><?xml version="1.0" encoding="utf-8"?>
<formControlPr xmlns="http://schemas.microsoft.com/office/spreadsheetml/2009/9/main" objectType="Button" lockText="1"/>
</file>

<file path=xl/ctrlProps/ctrlProp1038.xml><?xml version="1.0" encoding="utf-8"?>
<formControlPr xmlns="http://schemas.microsoft.com/office/spreadsheetml/2009/9/main" objectType="Button" lockText="1"/>
</file>

<file path=xl/ctrlProps/ctrlProp1039.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40.xml><?xml version="1.0" encoding="utf-8"?>
<formControlPr xmlns="http://schemas.microsoft.com/office/spreadsheetml/2009/9/main" objectType="Button" lockText="1"/>
</file>

<file path=xl/ctrlProps/ctrlProp1041.xml><?xml version="1.0" encoding="utf-8"?>
<formControlPr xmlns="http://schemas.microsoft.com/office/spreadsheetml/2009/9/main" objectType="Button" lockText="1"/>
</file>

<file path=xl/ctrlProps/ctrlProp1042.xml><?xml version="1.0" encoding="utf-8"?>
<formControlPr xmlns="http://schemas.microsoft.com/office/spreadsheetml/2009/9/main" objectType="Button" lockText="1"/>
</file>

<file path=xl/ctrlProps/ctrlProp1043.xml><?xml version="1.0" encoding="utf-8"?>
<formControlPr xmlns="http://schemas.microsoft.com/office/spreadsheetml/2009/9/main" objectType="Button" lockText="1"/>
</file>

<file path=xl/ctrlProps/ctrlProp1044.xml><?xml version="1.0" encoding="utf-8"?>
<formControlPr xmlns="http://schemas.microsoft.com/office/spreadsheetml/2009/9/main" objectType="Button" lockText="1"/>
</file>

<file path=xl/ctrlProps/ctrlProp1045.xml><?xml version="1.0" encoding="utf-8"?>
<formControlPr xmlns="http://schemas.microsoft.com/office/spreadsheetml/2009/9/main" objectType="Button" lockText="1"/>
</file>

<file path=xl/ctrlProps/ctrlProp1046.xml><?xml version="1.0" encoding="utf-8"?>
<formControlPr xmlns="http://schemas.microsoft.com/office/spreadsheetml/2009/9/main" objectType="Button" lockText="1"/>
</file>

<file path=xl/ctrlProps/ctrlProp1047.xml><?xml version="1.0" encoding="utf-8"?>
<formControlPr xmlns="http://schemas.microsoft.com/office/spreadsheetml/2009/9/main" objectType="Button" lockText="1"/>
</file>

<file path=xl/ctrlProps/ctrlProp1048.xml><?xml version="1.0" encoding="utf-8"?>
<formControlPr xmlns="http://schemas.microsoft.com/office/spreadsheetml/2009/9/main" objectType="Button" lockText="1"/>
</file>

<file path=xl/ctrlProps/ctrlProp1049.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50.xml><?xml version="1.0" encoding="utf-8"?>
<formControlPr xmlns="http://schemas.microsoft.com/office/spreadsheetml/2009/9/main" objectType="Button" lockText="1"/>
</file>

<file path=xl/ctrlProps/ctrlProp1051.xml><?xml version="1.0" encoding="utf-8"?>
<formControlPr xmlns="http://schemas.microsoft.com/office/spreadsheetml/2009/9/main" objectType="Button" lockText="1"/>
</file>

<file path=xl/ctrlProps/ctrlProp1052.xml><?xml version="1.0" encoding="utf-8"?>
<formControlPr xmlns="http://schemas.microsoft.com/office/spreadsheetml/2009/9/main" objectType="Button" lockText="1"/>
</file>

<file path=xl/ctrlProps/ctrlProp1053.xml><?xml version="1.0" encoding="utf-8"?>
<formControlPr xmlns="http://schemas.microsoft.com/office/spreadsheetml/2009/9/main" objectType="Button" lockText="1"/>
</file>

<file path=xl/ctrlProps/ctrlProp1054.xml><?xml version="1.0" encoding="utf-8"?>
<formControlPr xmlns="http://schemas.microsoft.com/office/spreadsheetml/2009/9/main" objectType="Button" lockText="1"/>
</file>

<file path=xl/ctrlProps/ctrlProp1055.xml><?xml version="1.0" encoding="utf-8"?>
<formControlPr xmlns="http://schemas.microsoft.com/office/spreadsheetml/2009/9/main" objectType="Button" lockText="1"/>
</file>

<file path=xl/ctrlProps/ctrlProp1056.xml><?xml version="1.0" encoding="utf-8"?>
<formControlPr xmlns="http://schemas.microsoft.com/office/spreadsheetml/2009/9/main" objectType="Button" lockText="1"/>
</file>

<file path=xl/ctrlProps/ctrlProp1057.xml><?xml version="1.0" encoding="utf-8"?>
<formControlPr xmlns="http://schemas.microsoft.com/office/spreadsheetml/2009/9/main" objectType="Button" lockText="1"/>
</file>

<file path=xl/ctrlProps/ctrlProp1058.xml><?xml version="1.0" encoding="utf-8"?>
<formControlPr xmlns="http://schemas.microsoft.com/office/spreadsheetml/2009/9/main" objectType="Button" lockText="1"/>
</file>

<file path=xl/ctrlProps/ctrlProp1059.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60.xml><?xml version="1.0" encoding="utf-8"?>
<formControlPr xmlns="http://schemas.microsoft.com/office/spreadsheetml/2009/9/main" objectType="Button" lockText="1"/>
</file>

<file path=xl/ctrlProps/ctrlProp1061.xml><?xml version="1.0" encoding="utf-8"?>
<formControlPr xmlns="http://schemas.microsoft.com/office/spreadsheetml/2009/9/main" objectType="Button" lockText="1"/>
</file>

<file path=xl/ctrlProps/ctrlProp1062.xml><?xml version="1.0" encoding="utf-8"?>
<formControlPr xmlns="http://schemas.microsoft.com/office/spreadsheetml/2009/9/main" objectType="Button" lockText="1"/>
</file>

<file path=xl/ctrlProps/ctrlProp1063.xml><?xml version="1.0" encoding="utf-8"?>
<formControlPr xmlns="http://schemas.microsoft.com/office/spreadsheetml/2009/9/main" objectType="Button" lockText="1"/>
</file>

<file path=xl/ctrlProps/ctrlProp1064.xml><?xml version="1.0" encoding="utf-8"?>
<formControlPr xmlns="http://schemas.microsoft.com/office/spreadsheetml/2009/9/main" objectType="Button" lockText="1"/>
</file>

<file path=xl/ctrlProps/ctrlProp1065.xml><?xml version="1.0" encoding="utf-8"?>
<formControlPr xmlns="http://schemas.microsoft.com/office/spreadsheetml/2009/9/main" objectType="Button" lockText="1"/>
</file>

<file path=xl/ctrlProps/ctrlProp1066.xml><?xml version="1.0" encoding="utf-8"?>
<formControlPr xmlns="http://schemas.microsoft.com/office/spreadsheetml/2009/9/main" objectType="Button" lockText="1"/>
</file>

<file path=xl/ctrlProps/ctrlProp1067.xml><?xml version="1.0" encoding="utf-8"?>
<formControlPr xmlns="http://schemas.microsoft.com/office/spreadsheetml/2009/9/main" objectType="Button" lockText="1"/>
</file>

<file path=xl/ctrlProps/ctrlProp1068.xml><?xml version="1.0" encoding="utf-8"?>
<formControlPr xmlns="http://schemas.microsoft.com/office/spreadsheetml/2009/9/main" objectType="Button" lockText="1"/>
</file>

<file path=xl/ctrlProps/ctrlProp1069.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70.xml><?xml version="1.0" encoding="utf-8"?>
<formControlPr xmlns="http://schemas.microsoft.com/office/spreadsheetml/2009/9/main" objectType="Button" lockText="1"/>
</file>

<file path=xl/ctrlProps/ctrlProp1071.xml><?xml version="1.0" encoding="utf-8"?>
<formControlPr xmlns="http://schemas.microsoft.com/office/spreadsheetml/2009/9/main" objectType="Button" lockText="1"/>
</file>

<file path=xl/ctrlProps/ctrlProp1072.xml><?xml version="1.0" encoding="utf-8"?>
<formControlPr xmlns="http://schemas.microsoft.com/office/spreadsheetml/2009/9/main" objectType="Button" lockText="1"/>
</file>

<file path=xl/ctrlProps/ctrlProp1073.xml><?xml version="1.0" encoding="utf-8"?>
<formControlPr xmlns="http://schemas.microsoft.com/office/spreadsheetml/2009/9/main" objectType="Button" lockText="1"/>
</file>

<file path=xl/ctrlProps/ctrlProp1074.xml><?xml version="1.0" encoding="utf-8"?>
<formControlPr xmlns="http://schemas.microsoft.com/office/spreadsheetml/2009/9/main" objectType="Button" lockText="1"/>
</file>

<file path=xl/ctrlProps/ctrlProp1075.xml><?xml version="1.0" encoding="utf-8"?>
<formControlPr xmlns="http://schemas.microsoft.com/office/spreadsheetml/2009/9/main" objectType="Button" lockText="1"/>
</file>

<file path=xl/ctrlProps/ctrlProp1076.xml><?xml version="1.0" encoding="utf-8"?>
<formControlPr xmlns="http://schemas.microsoft.com/office/spreadsheetml/2009/9/main" objectType="Button" lockText="1"/>
</file>

<file path=xl/ctrlProps/ctrlProp1077.xml><?xml version="1.0" encoding="utf-8"?>
<formControlPr xmlns="http://schemas.microsoft.com/office/spreadsheetml/2009/9/main" objectType="Button" lockText="1"/>
</file>

<file path=xl/ctrlProps/ctrlProp1078.xml><?xml version="1.0" encoding="utf-8"?>
<formControlPr xmlns="http://schemas.microsoft.com/office/spreadsheetml/2009/9/main" objectType="Button" lockText="1"/>
</file>

<file path=xl/ctrlProps/ctrlProp1079.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80.xml><?xml version="1.0" encoding="utf-8"?>
<formControlPr xmlns="http://schemas.microsoft.com/office/spreadsheetml/2009/9/main" objectType="Button" lockText="1"/>
</file>

<file path=xl/ctrlProps/ctrlProp1081.xml><?xml version="1.0" encoding="utf-8"?>
<formControlPr xmlns="http://schemas.microsoft.com/office/spreadsheetml/2009/9/main" objectType="Button" lockText="1"/>
</file>

<file path=xl/ctrlProps/ctrlProp1082.xml><?xml version="1.0" encoding="utf-8"?>
<formControlPr xmlns="http://schemas.microsoft.com/office/spreadsheetml/2009/9/main" objectType="Button" lockText="1"/>
</file>

<file path=xl/ctrlProps/ctrlProp1083.xml><?xml version="1.0" encoding="utf-8"?>
<formControlPr xmlns="http://schemas.microsoft.com/office/spreadsheetml/2009/9/main" objectType="Button" lockText="1"/>
</file>

<file path=xl/ctrlProps/ctrlProp1084.xml><?xml version="1.0" encoding="utf-8"?>
<formControlPr xmlns="http://schemas.microsoft.com/office/spreadsheetml/2009/9/main" objectType="Button" lockText="1"/>
</file>

<file path=xl/ctrlProps/ctrlProp1085.xml><?xml version="1.0" encoding="utf-8"?>
<formControlPr xmlns="http://schemas.microsoft.com/office/spreadsheetml/2009/9/main" objectType="Button" lockText="1"/>
</file>

<file path=xl/ctrlProps/ctrlProp1086.xml><?xml version="1.0" encoding="utf-8"?>
<formControlPr xmlns="http://schemas.microsoft.com/office/spreadsheetml/2009/9/main" objectType="Button" lockText="1"/>
</file>

<file path=xl/ctrlProps/ctrlProp1087.xml><?xml version="1.0" encoding="utf-8"?>
<formControlPr xmlns="http://schemas.microsoft.com/office/spreadsheetml/2009/9/main" objectType="Button" lockText="1"/>
</file>

<file path=xl/ctrlProps/ctrlProp1088.xml><?xml version="1.0" encoding="utf-8"?>
<formControlPr xmlns="http://schemas.microsoft.com/office/spreadsheetml/2009/9/main" objectType="Button" lockText="1"/>
</file>

<file path=xl/ctrlProps/ctrlProp1089.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090.xml><?xml version="1.0" encoding="utf-8"?>
<formControlPr xmlns="http://schemas.microsoft.com/office/spreadsheetml/2009/9/main" objectType="Button" lockText="1"/>
</file>

<file path=xl/ctrlProps/ctrlProp1091.xml><?xml version="1.0" encoding="utf-8"?>
<formControlPr xmlns="http://schemas.microsoft.com/office/spreadsheetml/2009/9/main" objectType="Button" lockText="1"/>
</file>

<file path=xl/ctrlProps/ctrlProp1092.xml><?xml version="1.0" encoding="utf-8"?>
<formControlPr xmlns="http://schemas.microsoft.com/office/spreadsheetml/2009/9/main" objectType="Button" lockText="1"/>
</file>

<file path=xl/ctrlProps/ctrlProp1093.xml><?xml version="1.0" encoding="utf-8"?>
<formControlPr xmlns="http://schemas.microsoft.com/office/spreadsheetml/2009/9/main" objectType="Button" lockText="1"/>
</file>

<file path=xl/ctrlProps/ctrlProp1094.xml><?xml version="1.0" encoding="utf-8"?>
<formControlPr xmlns="http://schemas.microsoft.com/office/spreadsheetml/2009/9/main" objectType="Button" lockText="1"/>
</file>

<file path=xl/ctrlProps/ctrlProp1095.xml><?xml version="1.0" encoding="utf-8"?>
<formControlPr xmlns="http://schemas.microsoft.com/office/spreadsheetml/2009/9/main" objectType="Button" lockText="1"/>
</file>

<file path=xl/ctrlProps/ctrlProp1096.xml><?xml version="1.0" encoding="utf-8"?>
<formControlPr xmlns="http://schemas.microsoft.com/office/spreadsheetml/2009/9/main" objectType="Button" lockText="1"/>
</file>

<file path=xl/ctrlProps/ctrlProp1097.xml><?xml version="1.0" encoding="utf-8"?>
<formControlPr xmlns="http://schemas.microsoft.com/office/spreadsheetml/2009/9/main" objectType="Button" lockText="1"/>
</file>

<file path=xl/ctrlProps/ctrlProp1098.xml><?xml version="1.0" encoding="utf-8"?>
<formControlPr xmlns="http://schemas.microsoft.com/office/spreadsheetml/2009/9/main" objectType="Button" lockText="1"/>
</file>

<file path=xl/ctrlProps/ctrlProp109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00.xml><?xml version="1.0" encoding="utf-8"?>
<formControlPr xmlns="http://schemas.microsoft.com/office/spreadsheetml/2009/9/main" objectType="Button" lockText="1"/>
</file>

<file path=xl/ctrlProps/ctrlProp1101.xml><?xml version="1.0" encoding="utf-8"?>
<formControlPr xmlns="http://schemas.microsoft.com/office/spreadsheetml/2009/9/main" objectType="Button" lockText="1"/>
</file>

<file path=xl/ctrlProps/ctrlProp1102.xml><?xml version="1.0" encoding="utf-8"?>
<formControlPr xmlns="http://schemas.microsoft.com/office/spreadsheetml/2009/9/main" objectType="Button" lockText="1"/>
</file>

<file path=xl/ctrlProps/ctrlProp1103.xml><?xml version="1.0" encoding="utf-8"?>
<formControlPr xmlns="http://schemas.microsoft.com/office/spreadsheetml/2009/9/main" objectType="Button" lockText="1"/>
</file>

<file path=xl/ctrlProps/ctrlProp1104.xml><?xml version="1.0" encoding="utf-8"?>
<formControlPr xmlns="http://schemas.microsoft.com/office/spreadsheetml/2009/9/main" objectType="Button" lockText="1"/>
</file>

<file path=xl/ctrlProps/ctrlProp1105.xml><?xml version="1.0" encoding="utf-8"?>
<formControlPr xmlns="http://schemas.microsoft.com/office/spreadsheetml/2009/9/main" objectType="Button" lockText="1"/>
</file>

<file path=xl/ctrlProps/ctrlProp1106.xml><?xml version="1.0" encoding="utf-8"?>
<formControlPr xmlns="http://schemas.microsoft.com/office/spreadsheetml/2009/9/main" objectType="Button" lockText="1"/>
</file>

<file path=xl/ctrlProps/ctrlProp1107.xml><?xml version="1.0" encoding="utf-8"?>
<formControlPr xmlns="http://schemas.microsoft.com/office/spreadsheetml/2009/9/main" objectType="Button" lockText="1"/>
</file>

<file path=xl/ctrlProps/ctrlProp1108.xml><?xml version="1.0" encoding="utf-8"?>
<formControlPr xmlns="http://schemas.microsoft.com/office/spreadsheetml/2009/9/main" objectType="Button" lockText="1"/>
</file>

<file path=xl/ctrlProps/ctrlProp1109.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10.xml><?xml version="1.0" encoding="utf-8"?>
<formControlPr xmlns="http://schemas.microsoft.com/office/spreadsheetml/2009/9/main" objectType="Button" lockText="1"/>
</file>

<file path=xl/ctrlProps/ctrlProp1111.xml><?xml version="1.0" encoding="utf-8"?>
<formControlPr xmlns="http://schemas.microsoft.com/office/spreadsheetml/2009/9/main" objectType="Button" lockText="1"/>
</file>

<file path=xl/ctrlProps/ctrlProp1112.xml><?xml version="1.0" encoding="utf-8"?>
<formControlPr xmlns="http://schemas.microsoft.com/office/spreadsheetml/2009/9/main" objectType="Button" lockText="1"/>
</file>

<file path=xl/ctrlProps/ctrlProp1113.xml><?xml version="1.0" encoding="utf-8"?>
<formControlPr xmlns="http://schemas.microsoft.com/office/spreadsheetml/2009/9/main" objectType="Button" lockText="1"/>
</file>

<file path=xl/ctrlProps/ctrlProp1114.xml><?xml version="1.0" encoding="utf-8"?>
<formControlPr xmlns="http://schemas.microsoft.com/office/spreadsheetml/2009/9/main" objectType="Button" lockText="1"/>
</file>

<file path=xl/ctrlProps/ctrlProp1115.xml><?xml version="1.0" encoding="utf-8"?>
<formControlPr xmlns="http://schemas.microsoft.com/office/spreadsheetml/2009/9/main" objectType="Button" lockText="1"/>
</file>

<file path=xl/ctrlProps/ctrlProp1116.xml><?xml version="1.0" encoding="utf-8"?>
<formControlPr xmlns="http://schemas.microsoft.com/office/spreadsheetml/2009/9/main" objectType="Button" lockText="1"/>
</file>

<file path=xl/ctrlProps/ctrlProp1117.xml><?xml version="1.0" encoding="utf-8"?>
<formControlPr xmlns="http://schemas.microsoft.com/office/spreadsheetml/2009/9/main" objectType="Button" lockText="1"/>
</file>

<file path=xl/ctrlProps/ctrlProp1118.xml><?xml version="1.0" encoding="utf-8"?>
<formControlPr xmlns="http://schemas.microsoft.com/office/spreadsheetml/2009/9/main" objectType="Button" lockText="1"/>
</file>

<file path=xl/ctrlProps/ctrlProp1119.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20.xml><?xml version="1.0" encoding="utf-8"?>
<formControlPr xmlns="http://schemas.microsoft.com/office/spreadsheetml/2009/9/main" objectType="Button" lockText="1"/>
</file>

<file path=xl/ctrlProps/ctrlProp1121.xml><?xml version="1.0" encoding="utf-8"?>
<formControlPr xmlns="http://schemas.microsoft.com/office/spreadsheetml/2009/9/main" objectType="Button" lockText="1"/>
</file>

<file path=xl/ctrlProps/ctrlProp1122.xml><?xml version="1.0" encoding="utf-8"?>
<formControlPr xmlns="http://schemas.microsoft.com/office/spreadsheetml/2009/9/main" objectType="Button" lockText="1"/>
</file>

<file path=xl/ctrlProps/ctrlProp1123.xml><?xml version="1.0" encoding="utf-8"?>
<formControlPr xmlns="http://schemas.microsoft.com/office/spreadsheetml/2009/9/main" objectType="Button" lockText="1"/>
</file>

<file path=xl/ctrlProps/ctrlProp1124.xml><?xml version="1.0" encoding="utf-8"?>
<formControlPr xmlns="http://schemas.microsoft.com/office/spreadsheetml/2009/9/main" objectType="Button" lockText="1"/>
</file>

<file path=xl/ctrlProps/ctrlProp1125.xml><?xml version="1.0" encoding="utf-8"?>
<formControlPr xmlns="http://schemas.microsoft.com/office/spreadsheetml/2009/9/main" objectType="Button" lockText="1"/>
</file>

<file path=xl/ctrlProps/ctrlProp1126.xml><?xml version="1.0" encoding="utf-8"?>
<formControlPr xmlns="http://schemas.microsoft.com/office/spreadsheetml/2009/9/main" objectType="Button" lockText="1"/>
</file>

<file path=xl/ctrlProps/ctrlProp1127.xml><?xml version="1.0" encoding="utf-8"?>
<formControlPr xmlns="http://schemas.microsoft.com/office/spreadsheetml/2009/9/main" objectType="Button" lockText="1"/>
</file>

<file path=xl/ctrlProps/ctrlProp1128.xml><?xml version="1.0" encoding="utf-8"?>
<formControlPr xmlns="http://schemas.microsoft.com/office/spreadsheetml/2009/9/main" objectType="Button" lockText="1"/>
</file>

<file path=xl/ctrlProps/ctrlProp1129.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30.xml><?xml version="1.0" encoding="utf-8"?>
<formControlPr xmlns="http://schemas.microsoft.com/office/spreadsheetml/2009/9/main" objectType="Button" lockText="1"/>
</file>

<file path=xl/ctrlProps/ctrlProp1131.xml><?xml version="1.0" encoding="utf-8"?>
<formControlPr xmlns="http://schemas.microsoft.com/office/spreadsheetml/2009/9/main" objectType="Button" lockText="1"/>
</file>

<file path=xl/ctrlProps/ctrlProp1132.xml><?xml version="1.0" encoding="utf-8"?>
<formControlPr xmlns="http://schemas.microsoft.com/office/spreadsheetml/2009/9/main" objectType="Button" lockText="1"/>
</file>

<file path=xl/ctrlProps/ctrlProp1133.xml><?xml version="1.0" encoding="utf-8"?>
<formControlPr xmlns="http://schemas.microsoft.com/office/spreadsheetml/2009/9/main" objectType="Button" lockText="1"/>
</file>

<file path=xl/ctrlProps/ctrlProp1134.xml><?xml version="1.0" encoding="utf-8"?>
<formControlPr xmlns="http://schemas.microsoft.com/office/spreadsheetml/2009/9/main" objectType="Button" lockText="1"/>
</file>

<file path=xl/ctrlProps/ctrlProp1135.xml><?xml version="1.0" encoding="utf-8"?>
<formControlPr xmlns="http://schemas.microsoft.com/office/spreadsheetml/2009/9/main" objectType="Button" lockText="1"/>
</file>

<file path=xl/ctrlProps/ctrlProp1136.xml><?xml version="1.0" encoding="utf-8"?>
<formControlPr xmlns="http://schemas.microsoft.com/office/spreadsheetml/2009/9/main" objectType="Button" lockText="1"/>
</file>

<file path=xl/ctrlProps/ctrlProp1137.xml><?xml version="1.0" encoding="utf-8"?>
<formControlPr xmlns="http://schemas.microsoft.com/office/spreadsheetml/2009/9/main" objectType="Button" lockText="1"/>
</file>

<file path=xl/ctrlProps/ctrlProp1138.xml><?xml version="1.0" encoding="utf-8"?>
<formControlPr xmlns="http://schemas.microsoft.com/office/spreadsheetml/2009/9/main" objectType="Button" lockText="1"/>
</file>

<file path=xl/ctrlProps/ctrlProp1139.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40.xml><?xml version="1.0" encoding="utf-8"?>
<formControlPr xmlns="http://schemas.microsoft.com/office/spreadsheetml/2009/9/main" objectType="Button" lockText="1"/>
</file>

<file path=xl/ctrlProps/ctrlProp1141.xml><?xml version="1.0" encoding="utf-8"?>
<formControlPr xmlns="http://schemas.microsoft.com/office/spreadsheetml/2009/9/main" objectType="Button" lockText="1"/>
</file>

<file path=xl/ctrlProps/ctrlProp1142.xml><?xml version="1.0" encoding="utf-8"?>
<formControlPr xmlns="http://schemas.microsoft.com/office/spreadsheetml/2009/9/main" objectType="Button" lockText="1"/>
</file>

<file path=xl/ctrlProps/ctrlProp1143.xml><?xml version="1.0" encoding="utf-8"?>
<formControlPr xmlns="http://schemas.microsoft.com/office/spreadsheetml/2009/9/main" objectType="Button" lockText="1"/>
</file>

<file path=xl/ctrlProps/ctrlProp1144.xml><?xml version="1.0" encoding="utf-8"?>
<formControlPr xmlns="http://schemas.microsoft.com/office/spreadsheetml/2009/9/main" objectType="Button" lockText="1"/>
</file>

<file path=xl/ctrlProps/ctrlProp1145.xml><?xml version="1.0" encoding="utf-8"?>
<formControlPr xmlns="http://schemas.microsoft.com/office/spreadsheetml/2009/9/main" objectType="Button" lockText="1"/>
</file>

<file path=xl/ctrlProps/ctrlProp1146.xml><?xml version="1.0" encoding="utf-8"?>
<formControlPr xmlns="http://schemas.microsoft.com/office/spreadsheetml/2009/9/main" objectType="Button" lockText="1"/>
</file>

<file path=xl/ctrlProps/ctrlProp1147.xml><?xml version="1.0" encoding="utf-8"?>
<formControlPr xmlns="http://schemas.microsoft.com/office/spreadsheetml/2009/9/main" objectType="Button" lockText="1"/>
</file>

<file path=xl/ctrlProps/ctrlProp1148.xml><?xml version="1.0" encoding="utf-8"?>
<formControlPr xmlns="http://schemas.microsoft.com/office/spreadsheetml/2009/9/main" objectType="Button" lockText="1"/>
</file>

<file path=xl/ctrlProps/ctrlProp1149.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50.xml><?xml version="1.0" encoding="utf-8"?>
<formControlPr xmlns="http://schemas.microsoft.com/office/spreadsheetml/2009/9/main" objectType="Button" lockText="1"/>
</file>

<file path=xl/ctrlProps/ctrlProp1151.xml><?xml version="1.0" encoding="utf-8"?>
<formControlPr xmlns="http://schemas.microsoft.com/office/spreadsheetml/2009/9/main" objectType="Button" lockText="1"/>
</file>

<file path=xl/ctrlProps/ctrlProp1152.xml><?xml version="1.0" encoding="utf-8"?>
<formControlPr xmlns="http://schemas.microsoft.com/office/spreadsheetml/2009/9/main" objectType="Button" lockText="1"/>
</file>

<file path=xl/ctrlProps/ctrlProp1153.xml><?xml version="1.0" encoding="utf-8"?>
<formControlPr xmlns="http://schemas.microsoft.com/office/spreadsheetml/2009/9/main" objectType="Button" lockText="1"/>
</file>

<file path=xl/ctrlProps/ctrlProp1154.xml><?xml version="1.0" encoding="utf-8"?>
<formControlPr xmlns="http://schemas.microsoft.com/office/spreadsheetml/2009/9/main" objectType="Button" lockText="1"/>
</file>

<file path=xl/ctrlProps/ctrlProp1155.xml><?xml version="1.0" encoding="utf-8"?>
<formControlPr xmlns="http://schemas.microsoft.com/office/spreadsheetml/2009/9/main" objectType="Button" lockText="1"/>
</file>

<file path=xl/ctrlProps/ctrlProp1156.xml><?xml version="1.0" encoding="utf-8"?>
<formControlPr xmlns="http://schemas.microsoft.com/office/spreadsheetml/2009/9/main" objectType="Button" lockText="1"/>
</file>

<file path=xl/ctrlProps/ctrlProp1157.xml><?xml version="1.0" encoding="utf-8"?>
<formControlPr xmlns="http://schemas.microsoft.com/office/spreadsheetml/2009/9/main" objectType="Button" lockText="1"/>
</file>

<file path=xl/ctrlProps/ctrlProp1158.xml><?xml version="1.0" encoding="utf-8"?>
<formControlPr xmlns="http://schemas.microsoft.com/office/spreadsheetml/2009/9/main" objectType="Button" lockText="1"/>
</file>

<file path=xl/ctrlProps/ctrlProp1159.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60.xml><?xml version="1.0" encoding="utf-8"?>
<formControlPr xmlns="http://schemas.microsoft.com/office/spreadsheetml/2009/9/main" objectType="Button" lockText="1"/>
</file>

<file path=xl/ctrlProps/ctrlProp1161.xml><?xml version="1.0" encoding="utf-8"?>
<formControlPr xmlns="http://schemas.microsoft.com/office/spreadsheetml/2009/9/main" objectType="Button" lockText="1"/>
</file>

<file path=xl/ctrlProps/ctrlProp1162.xml><?xml version="1.0" encoding="utf-8"?>
<formControlPr xmlns="http://schemas.microsoft.com/office/spreadsheetml/2009/9/main" objectType="Button" lockText="1"/>
</file>

<file path=xl/ctrlProps/ctrlProp1163.xml><?xml version="1.0" encoding="utf-8"?>
<formControlPr xmlns="http://schemas.microsoft.com/office/spreadsheetml/2009/9/main" objectType="Button" lockText="1"/>
</file>

<file path=xl/ctrlProps/ctrlProp1164.xml><?xml version="1.0" encoding="utf-8"?>
<formControlPr xmlns="http://schemas.microsoft.com/office/spreadsheetml/2009/9/main" objectType="Button" lockText="1"/>
</file>

<file path=xl/ctrlProps/ctrlProp1165.xml><?xml version="1.0" encoding="utf-8"?>
<formControlPr xmlns="http://schemas.microsoft.com/office/spreadsheetml/2009/9/main" objectType="Button" lockText="1"/>
</file>

<file path=xl/ctrlProps/ctrlProp1166.xml><?xml version="1.0" encoding="utf-8"?>
<formControlPr xmlns="http://schemas.microsoft.com/office/spreadsheetml/2009/9/main" objectType="Button" lockText="1"/>
</file>

<file path=xl/ctrlProps/ctrlProp1167.xml><?xml version="1.0" encoding="utf-8"?>
<formControlPr xmlns="http://schemas.microsoft.com/office/spreadsheetml/2009/9/main" objectType="Button" lockText="1"/>
</file>

<file path=xl/ctrlProps/ctrlProp1168.xml><?xml version="1.0" encoding="utf-8"?>
<formControlPr xmlns="http://schemas.microsoft.com/office/spreadsheetml/2009/9/main" objectType="Button" lockText="1"/>
</file>

<file path=xl/ctrlProps/ctrlProp1169.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70.xml><?xml version="1.0" encoding="utf-8"?>
<formControlPr xmlns="http://schemas.microsoft.com/office/spreadsheetml/2009/9/main" objectType="Button" lockText="1"/>
</file>

<file path=xl/ctrlProps/ctrlProp1171.xml><?xml version="1.0" encoding="utf-8"?>
<formControlPr xmlns="http://schemas.microsoft.com/office/spreadsheetml/2009/9/main" objectType="Button" lockText="1"/>
</file>

<file path=xl/ctrlProps/ctrlProp1172.xml><?xml version="1.0" encoding="utf-8"?>
<formControlPr xmlns="http://schemas.microsoft.com/office/spreadsheetml/2009/9/main" objectType="Button" lockText="1"/>
</file>

<file path=xl/ctrlProps/ctrlProp1173.xml><?xml version="1.0" encoding="utf-8"?>
<formControlPr xmlns="http://schemas.microsoft.com/office/spreadsheetml/2009/9/main" objectType="Button" lockText="1"/>
</file>

<file path=xl/ctrlProps/ctrlProp1174.xml><?xml version="1.0" encoding="utf-8"?>
<formControlPr xmlns="http://schemas.microsoft.com/office/spreadsheetml/2009/9/main" objectType="Button" lockText="1"/>
</file>

<file path=xl/ctrlProps/ctrlProp1175.xml><?xml version="1.0" encoding="utf-8"?>
<formControlPr xmlns="http://schemas.microsoft.com/office/spreadsheetml/2009/9/main" objectType="Button" lockText="1"/>
</file>

<file path=xl/ctrlProps/ctrlProp1176.xml><?xml version="1.0" encoding="utf-8"?>
<formControlPr xmlns="http://schemas.microsoft.com/office/spreadsheetml/2009/9/main" objectType="Button" lockText="1"/>
</file>

<file path=xl/ctrlProps/ctrlProp1177.xml><?xml version="1.0" encoding="utf-8"?>
<formControlPr xmlns="http://schemas.microsoft.com/office/spreadsheetml/2009/9/main" objectType="Button" lockText="1"/>
</file>

<file path=xl/ctrlProps/ctrlProp1178.xml><?xml version="1.0" encoding="utf-8"?>
<formControlPr xmlns="http://schemas.microsoft.com/office/spreadsheetml/2009/9/main" objectType="Button" lockText="1"/>
</file>

<file path=xl/ctrlProps/ctrlProp1179.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80.xml><?xml version="1.0" encoding="utf-8"?>
<formControlPr xmlns="http://schemas.microsoft.com/office/spreadsheetml/2009/9/main" objectType="Button" lockText="1"/>
</file>

<file path=xl/ctrlProps/ctrlProp1181.xml><?xml version="1.0" encoding="utf-8"?>
<formControlPr xmlns="http://schemas.microsoft.com/office/spreadsheetml/2009/9/main" objectType="Button" lockText="1"/>
</file>

<file path=xl/ctrlProps/ctrlProp1182.xml><?xml version="1.0" encoding="utf-8"?>
<formControlPr xmlns="http://schemas.microsoft.com/office/spreadsheetml/2009/9/main" objectType="Button" lockText="1"/>
</file>

<file path=xl/ctrlProps/ctrlProp1183.xml><?xml version="1.0" encoding="utf-8"?>
<formControlPr xmlns="http://schemas.microsoft.com/office/spreadsheetml/2009/9/main" objectType="Button" lockText="1"/>
</file>

<file path=xl/ctrlProps/ctrlProp1184.xml><?xml version="1.0" encoding="utf-8"?>
<formControlPr xmlns="http://schemas.microsoft.com/office/spreadsheetml/2009/9/main" objectType="Button" lockText="1"/>
</file>

<file path=xl/ctrlProps/ctrlProp1185.xml><?xml version="1.0" encoding="utf-8"?>
<formControlPr xmlns="http://schemas.microsoft.com/office/spreadsheetml/2009/9/main" objectType="Button" lockText="1"/>
</file>

<file path=xl/ctrlProps/ctrlProp1186.xml><?xml version="1.0" encoding="utf-8"?>
<formControlPr xmlns="http://schemas.microsoft.com/office/spreadsheetml/2009/9/main" objectType="Button" lockText="1"/>
</file>

<file path=xl/ctrlProps/ctrlProp1187.xml><?xml version="1.0" encoding="utf-8"?>
<formControlPr xmlns="http://schemas.microsoft.com/office/spreadsheetml/2009/9/main" objectType="Button" lockText="1"/>
</file>

<file path=xl/ctrlProps/ctrlProp1188.xml><?xml version="1.0" encoding="utf-8"?>
<formControlPr xmlns="http://schemas.microsoft.com/office/spreadsheetml/2009/9/main" objectType="Button" lockText="1"/>
</file>

<file path=xl/ctrlProps/ctrlProp1189.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190.xml><?xml version="1.0" encoding="utf-8"?>
<formControlPr xmlns="http://schemas.microsoft.com/office/spreadsheetml/2009/9/main" objectType="Button" lockText="1"/>
</file>

<file path=xl/ctrlProps/ctrlProp1191.xml><?xml version="1.0" encoding="utf-8"?>
<formControlPr xmlns="http://schemas.microsoft.com/office/spreadsheetml/2009/9/main" objectType="Button" lockText="1"/>
</file>

<file path=xl/ctrlProps/ctrlProp1192.xml><?xml version="1.0" encoding="utf-8"?>
<formControlPr xmlns="http://schemas.microsoft.com/office/spreadsheetml/2009/9/main" objectType="Button" lockText="1"/>
</file>

<file path=xl/ctrlProps/ctrlProp1193.xml><?xml version="1.0" encoding="utf-8"?>
<formControlPr xmlns="http://schemas.microsoft.com/office/spreadsheetml/2009/9/main" objectType="Button" lockText="1"/>
</file>

<file path=xl/ctrlProps/ctrlProp1194.xml><?xml version="1.0" encoding="utf-8"?>
<formControlPr xmlns="http://schemas.microsoft.com/office/spreadsheetml/2009/9/main" objectType="Button" lockText="1"/>
</file>

<file path=xl/ctrlProps/ctrlProp1195.xml><?xml version="1.0" encoding="utf-8"?>
<formControlPr xmlns="http://schemas.microsoft.com/office/spreadsheetml/2009/9/main" objectType="Button" lockText="1"/>
</file>

<file path=xl/ctrlProps/ctrlProp1196.xml><?xml version="1.0" encoding="utf-8"?>
<formControlPr xmlns="http://schemas.microsoft.com/office/spreadsheetml/2009/9/main" objectType="Button" lockText="1"/>
</file>

<file path=xl/ctrlProps/ctrlProp1197.xml><?xml version="1.0" encoding="utf-8"?>
<formControlPr xmlns="http://schemas.microsoft.com/office/spreadsheetml/2009/9/main" objectType="Button" lockText="1"/>
</file>

<file path=xl/ctrlProps/ctrlProp1198.xml><?xml version="1.0" encoding="utf-8"?>
<formControlPr xmlns="http://schemas.microsoft.com/office/spreadsheetml/2009/9/main" objectType="Button" lockText="1"/>
</file>

<file path=xl/ctrlProps/ctrlProp119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00.xml><?xml version="1.0" encoding="utf-8"?>
<formControlPr xmlns="http://schemas.microsoft.com/office/spreadsheetml/2009/9/main" objectType="Button" lockText="1"/>
</file>

<file path=xl/ctrlProps/ctrlProp1201.xml><?xml version="1.0" encoding="utf-8"?>
<formControlPr xmlns="http://schemas.microsoft.com/office/spreadsheetml/2009/9/main" objectType="Button" lockText="1"/>
</file>

<file path=xl/ctrlProps/ctrlProp1202.xml><?xml version="1.0" encoding="utf-8"?>
<formControlPr xmlns="http://schemas.microsoft.com/office/spreadsheetml/2009/9/main" objectType="Button" lockText="1"/>
</file>

<file path=xl/ctrlProps/ctrlProp1203.xml><?xml version="1.0" encoding="utf-8"?>
<formControlPr xmlns="http://schemas.microsoft.com/office/spreadsheetml/2009/9/main" objectType="Button" lockText="1"/>
</file>

<file path=xl/ctrlProps/ctrlProp1204.xml><?xml version="1.0" encoding="utf-8"?>
<formControlPr xmlns="http://schemas.microsoft.com/office/spreadsheetml/2009/9/main" objectType="Button" lockText="1"/>
</file>

<file path=xl/ctrlProps/ctrlProp1205.xml><?xml version="1.0" encoding="utf-8"?>
<formControlPr xmlns="http://schemas.microsoft.com/office/spreadsheetml/2009/9/main" objectType="Button" lockText="1"/>
</file>

<file path=xl/ctrlProps/ctrlProp1206.xml><?xml version="1.0" encoding="utf-8"?>
<formControlPr xmlns="http://schemas.microsoft.com/office/spreadsheetml/2009/9/main" objectType="Button" lockText="1"/>
</file>

<file path=xl/ctrlProps/ctrlProp1207.xml><?xml version="1.0" encoding="utf-8"?>
<formControlPr xmlns="http://schemas.microsoft.com/office/spreadsheetml/2009/9/main" objectType="Button" lockText="1"/>
</file>

<file path=xl/ctrlProps/ctrlProp1208.xml><?xml version="1.0" encoding="utf-8"?>
<formControlPr xmlns="http://schemas.microsoft.com/office/spreadsheetml/2009/9/main" objectType="Button" lockText="1"/>
</file>

<file path=xl/ctrlProps/ctrlProp1209.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10.xml><?xml version="1.0" encoding="utf-8"?>
<formControlPr xmlns="http://schemas.microsoft.com/office/spreadsheetml/2009/9/main" objectType="Button" lockText="1"/>
</file>

<file path=xl/ctrlProps/ctrlProp1211.xml><?xml version="1.0" encoding="utf-8"?>
<formControlPr xmlns="http://schemas.microsoft.com/office/spreadsheetml/2009/9/main" objectType="Button" lockText="1"/>
</file>

<file path=xl/ctrlProps/ctrlProp1212.xml><?xml version="1.0" encoding="utf-8"?>
<formControlPr xmlns="http://schemas.microsoft.com/office/spreadsheetml/2009/9/main" objectType="Button" lockText="1"/>
</file>

<file path=xl/ctrlProps/ctrlProp1213.xml><?xml version="1.0" encoding="utf-8"?>
<formControlPr xmlns="http://schemas.microsoft.com/office/spreadsheetml/2009/9/main" objectType="Button" lockText="1"/>
</file>

<file path=xl/ctrlProps/ctrlProp1214.xml><?xml version="1.0" encoding="utf-8"?>
<formControlPr xmlns="http://schemas.microsoft.com/office/spreadsheetml/2009/9/main" objectType="Button" lockText="1"/>
</file>

<file path=xl/ctrlProps/ctrlProp1215.xml><?xml version="1.0" encoding="utf-8"?>
<formControlPr xmlns="http://schemas.microsoft.com/office/spreadsheetml/2009/9/main" objectType="Button" lockText="1"/>
</file>

<file path=xl/ctrlProps/ctrlProp1216.xml><?xml version="1.0" encoding="utf-8"?>
<formControlPr xmlns="http://schemas.microsoft.com/office/spreadsheetml/2009/9/main" objectType="Button" lockText="1"/>
</file>

<file path=xl/ctrlProps/ctrlProp1217.xml><?xml version="1.0" encoding="utf-8"?>
<formControlPr xmlns="http://schemas.microsoft.com/office/spreadsheetml/2009/9/main" objectType="Button" lockText="1"/>
</file>

<file path=xl/ctrlProps/ctrlProp1218.xml><?xml version="1.0" encoding="utf-8"?>
<formControlPr xmlns="http://schemas.microsoft.com/office/spreadsheetml/2009/9/main" objectType="Button" lockText="1"/>
</file>

<file path=xl/ctrlProps/ctrlProp1219.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20.xml><?xml version="1.0" encoding="utf-8"?>
<formControlPr xmlns="http://schemas.microsoft.com/office/spreadsheetml/2009/9/main" objectType="Button" lockText="1"/>
</file>

<file path=xl/ctrlProps/ctrlProp1221.xml><?xml version="1.0" encoding="utf-8"?>
<formControlPr xmlns="http://schemas.microsoft.com/office/spreadsheetml/2009/9/main" objectType="Button" lockText="1"/>
</file>

<file path=xl/ctrlProps/ctrlProp1222.xml><?xml version="1.0" encoding="utf-8"?>
<formControlPr xmlns="http://schemas.microsoft.com/office/spreadsheetml/2009/9/main" objectType="Button" lockText="1"/>
</file>

<file path=xl/ctrlProps/ctrlProp1223.xml><?xml version="1.0" encoding="utf-8"?>
<formControlPr xmlns="http://schemas.microsoft.com/office/spreadsheetml/2009/9/main" objectType="Button" lockText="1"/>
</file>

<file path=xl/ctrlProps/ctrlProp1224.xml><?xml version="1.0" encoding="utf-8"?>
<formControlPr xmlns="http://schemas.microsoft.com/office/spreadsheetml/2009/9/main" objectType="Button" lockText="1"/>
</file>

<file path=xl/ctrlProps/ctrlProp1225.xml><?xml version="1.0" encoding="utf-8"?>
<formControlPr xmlns="http://schemas.microsoft.com/office/spreadsheetml/2009/9/main" objectType="Button" lockText="1"/>
</file>

<file path=xl/ctrlProps/ctrlProp1226.xml><?xml version="1.0" encoding="utf-8"?>
<formControlPr xmlns="http://schemas.microsoft.com/office/spreadsheetml/2009/9/main" objectType="Button" lockText="1"/>
</file>

<file path=xl/ctrlProps/ctrlProp1227.xml><?xml version="1.0" encoding="utf-8"?>
<formControlPr xmlns="http://schemas.microsoft.com/office/spreadsheetml/2009/9/main" objectType="Button" lockText="1"/>
</file>

<file path=xl/ctrlProps/ctrlProp1228.xml><?xml version="1.0" encoding="utf-8"?>
<formControlPr xmlns="http://schemas.microsoft.com/office/spreadsheetml/2009/9/main" objectType="Button" lockText="1"/>
</file>

<file path=xl/ctrlProps/ctrlProp1229.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30.xml><?xml version="1.0" encoding="utf-8"?>
<formControlPr xmlns="http://schemas.microsoft.com/office/spreadsheetml/2009/9/main" objectType="Button" lockText="1"/>
</file>

<file path=xl/ctrlProps/ctrlProp1231.xml><?xml version="1.0" encoding="utf-8"?>
<formControlPr xmlns="http://schemas.microsoft.com/office/spreadsheetml/2009/9/main" objectType="Button" lockText="1"/>
</file>

<file path=xl/ctrlProps/ctrlProp1232.xml><?xml version="1.0" encoding="utf-8"?>
<formControlPr xmlns="http://schemas.microsoft.com/office/spreadsheetml/2009/9/main" objectType="Button" lockText="1"/>
</file>

<file path=xl/ctrlProps/ctrlProp1233.xml><?xml version="1.0" encoding="utf-8"?>
<formControlPr xmlns="http://schemas.microsoft.com/office/spreadsheetml/2009/9/main" objectType="Button" lockText="1"/>
</file>

<file path=xl/ctrlProps/ctrlProp1234.xml><?xml version="1.0" encoding="utf-8"?>
<formControlPr xmlns="http://schemas.microsoft.com/office/spreadsheetml/2009/9/main" objectType="Button" lockText="1"/>
</file>

<file path=xl/ctrlProps/ctrlProp1235.xml><?xml version="1.0" encoding="utf-8"?>
<formControlPr xmlns="http://schemas.microsoft.com/office/spreadsheetml/2009/9/main" objectType="Button" lockText="1"/>
</file>

<file path=xl/ctrlProps/ctrlProp1236.xml><?xml version="1.0" encoding="utf-8"?>
<formControlPr xmlns="http://schemas.microsoft.com/office/spreadsheetml/2009/9/main" objectType="Button" lockText="1"/>
</file>

<file path=xl/ctrlProps/ctrlProp1237.xml><?xml version="1.0" encoding="utf-8"?>
<formControlPr xmlns="http://schemas.microsoft.com/office/spreadsheetml/2009/9/main" objectType="Button" lockText="1"/>
</file>

<file path=xl/ctrlProps/ctrlProp1238.xml><?xml version="1.0" encoding="utf-8"?>
<formControlPr xmlns="http://schemas.microsoft.com/office/spreadsheetml/2009/9/main" objectType="Button" lockText="1"/>
</file>

<file path=xl/ctrlProps/ctrlProp1239.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40.xml><?xml version="1.0" encoding="utf-8"?>
<formControlPr xmlns="http://schemas.microsoft.com/office/spreadsheetml/2009/9/main" objectType="Button" lockText="1"/>
</file>

<file path=xl/ctrlProps/ctrlProp1241.xml><?xml version="1.0" encoding="utf-8"?>
<formControlPr xmlns="http://schemas.microsoft.com/office/spreadsheetml/2009/9/main" objectType="Button" lockText="1"/>
</file>

<file path=xl/ctrlProps/ctrlProp1242.xml><?xml version="1.0" encoding="utf-8"?>
<formControlPr xmlns="http://schemas.microsoft.com/office/spreadsheetml/2009/9/main" objectType="Button" lockText="1"/>
</file>

<file path=xl/ctrlProps/ctrlProp1243.xml><?xml version="1.0" encoding="utf-8"?>
<formControlPr xmlns="http://schemas.microsoft.com/office/spreadsheetml/2009/9/main" objectType="Button" lockText="1"/>
</file>

<file path=xl/ctrlProps/ctrlProp1244.xml><?xml version="1.0" encoding="utf-8"?>
<formControlPr xmlns="http://schemas.microsoft.com/office/spreadsheetml/2009/9/main" objectType="Button" lockText="1"/>
</file>

<file path=xl/ctrlProps/ctrlProp1245.xml><?xml version="1.0" encoding="utf-8"?>
<formControlPr xmlns="http://schemas.microsoft.com/office/spreadsheetml/2009/9/main" objectType="Button" lockText="1"/>
</file>

<file path=xl/ctrlProps/ctrlProp1246.xml><?xml version="1.0" encoding="utf-8"?>
<formControlPr xmlns="http://schemas.microsoft.com/office/spreadsheetml/2009/9/main" objectType="Button" lockText="1"/>
</file>

<file path=xl/ctrlProps/ctrlProp1247.xml><?xml version="1.0" encoding="utf-8"?>
<formControlPr xmlns="http://schemas.microsoft.com/office/spreadsheetml/2009/9/main" objectType="Button" lockText="1"/>
</file>

<file path=xl/ctrlProps/ctrlProp1248.xml><?xml version="1.0" encoding="utf-8"?>
<formControlPr xmlns="http://schemas.microsoft.com/office/spreadsheetml/2009/9/main" objectType="Button" lockText="1"/>
</file>

<file path=xl/ctrlProps/ctrlProp1249.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50.xml><?xml version="1.0" encoding="utf-8"?>
<formControlPr xmlns="http://schemas.microsoft.com/office/spreadsheetml/2009/9/main" objectType="Button" lockText="1"/>
</file>

<file path=xl/ctrlProps/ctrlProp1251.xml><?xml version="1.0" encoding="utf-8"?>
<formControlPr xmlns="http://schemas.microsoft.com/office/spreadsheetml/2009/9/main" objectType="Button" lockText="1"/>
</file>

<file path=xl/ctrlProps/ctrlProp1252.xml><?xml version="1.0" encoding="utf-8"?>
<formControlPr xmlns="http://schemas.microsoft.com/office/spreadsheetml/2009/9/main" objectType="Button" lockText="1"/>
</file>

<file path=xl/ctrlProps/ctrlProp1253.xml><?xml version="1.0" encoding="utf-8"?>
<formControlPr xmlns="http://schemas.microsoft.com/office/spreadsheetml/2009/9/main" objectType="Button" lockText="1"/>
</file>

<file path=xl/ctrlProps/ctrlProp1254.xml><?xml version="1.0" encoding="utf-8"?>
<formControlPr xmlns="http://schemas.microsoft.com/office/spreadsheetml/2009/9/main" objectType="Button" lockText="1"/>
</file>

<file path=xl/ctrlProps/ctrlProp1255.xml><?xml version="1.0" encoding="utf-8"?>
<formControlPr xmlns="http://schemas.microsoft.com/office/spreadsheetml/2009/9/main" objectType="Button" lockText="1"/>
</file>

<file path=xl/ctrlProps/ctrlProp1256.xml><?xml version="1.0" encoding="utf-8"?>
<formControlPr xmlns="http://schemas.microsoft.com/office/spreadsheetml/2009/9/main" objectType="Button" lockText="1"/>
</file>

<file path=xl/ctrlProps/ctrlProp1257.xml><?xml version="1.0" encoding="utf-8"?>
<formControlPr xmlns="http://schemas.microsoft.com/office/spreadsheetml/2009/9/main" objectType="Button" lockText="1"/>
</file>

<file path=xl/ctrlProps/ctrlProp1258.xml><?xml version="1.0" encoding="utf-8"?>
<formControlPr xmlns="http://schemas.microsoft.com/office/spreadsheetml/2009/9/main" objectType="Button" lockText="1"/>
</file>

<file path=xl/ctrlProps/ctrlProp1259.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60.xml><?xml version="1.0" encoding="utf-8"?>
<formControlPr xmlns="http://schemas.microsoft.com/office/spreadsheetml/2009/9/main" objectType="Button" lockText="1"/>
</file>

<file path=xl/ctrlProps/ctrlProp1261.xml><?xml version="1.0" encoding="utf-8"?>
<formControlPr xmlns="http://schemas.microsoft.com/office/spreadsheetml/2009/9/main" objectType="Button" lockText="1"/>
</file>

<file path=xl/ctrlProps/ctrlProp1262.xml><?xml version="1.0" encoding="utf-8"?>
<formControlPr xmlns="http://schemas.microsoft.com/office/spreadsheetml/2009/9/main" objectType="Button" lockText="1"/>
</file>

<file path=xl/ctrlProps/ctrlProp1263.xml><?xml version="1.0" encoding="utf-8"?>
<formControlPr xmlns="http://schemas.microsoft.com/office/spreadsheetml/2009/9/main" objectType="Button" lockText="1"/>
</file>

<file path=xl/ctrlProps/ctrlProp1264.xml><?xml version="1.0" encoding="utf-8"?>
<formControlPr xmlns="http://schemas.microsoft.com/office/spreadsheetml/2009/9/main" objectType="Button" lockText="1"/>
</file>

<file path=xl/ctrlProps/ctrlProp1265.xml><?xml version="1.0" encoding="utf-8"?>
<formControlPr xmlns="http://schemas.microsoft.com/office/spreadsheetml/2009/9/main" objectType="Button" lockText="1"/>
</file>

<file path=xl/ctrlProps/ctrlProp1266.xml><?xml version="1.0" encoding="utf-8"?>
<formControlPr xmlns="http://schemas.microsoft.com/office/spreadsheetml/2009/9/main" objectType="Button" lockText="1"/>
</file>

<file path=xl/ctrlProps/ctrlProp1267.xml><?xml version="1.0" encoding="utf-8"?>
<formControlPr xmlns="http://schemas.microsoft.com/office/spreadsheetml/2009/9/main" objectType="Button" lockText="1"/>
</file>

<file path=xl/ctrlProps/ctrlProp1268.xml><?xml version="1.0" encoding="utf-8"?>
<formControlPr xmlns="http://schemas.microsoft.com/office/spreadsheetml/2009/9/main" objectType="Button" lockText="1"/>
</file>

<file path=xl/ctrlProps/ctrlProp1269.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70.xml><?xml version="1.0" encoding="utf-8"?>
<formControlPr xmlns="http://schemas.microsoft.com/office/spreadsheetml/2009/9/main" objectType="Button" lockText="1"/>
</file>

<file path=xl/ctrlProps/ctrlProp1271.xml><?xml version="1.0" encoding="utf-8"?>
<formControlPr xmlns="http://schemas.microsoft.com/office/spreadsheetml/2009/9/main" objectType="Button" lockText="1"/>
</file>

<file path=xl/ctrlProps/ctrlProp1272.xml><?xml version="1.0" encoding="utf-8"?>
<formControlPr xmlns="http://schemas.microsoft.com/office/spreadsheetml/2009/9/main" objectType="Button" lockText="1"/>
</file>

<file path=xl/ctrlProps/ctrlProp1273.xml><?xml version="1.0" encoding="utf-8"?>
<formControlPr xmlns="http://schemas.microsoft.com/office/spreadsheetml/2009/9/main" objectType="Button" lockText="1"/>
</file>

<file path=xl/ctrlProps/ctrlProp1274.xml><?xml version="1.0" encoding="utf-8"?>
<formControlPr xmlns="http://schemas.microsoft.com/office/spreadsheetml/2009/9/main" objectType="Button" lockText="1"/>
</file>

<file path=xl/ctrlProps/ctrlProp1275.xml><?xml version="1.0" encoding="utf-8"?>
<formControlPr xmlns="http://schemas.microsoft.com/office/spreadsheetml/2009/9/main" objectType="Button" lockText="1"/>
</file>

<file path=xl/ctrlProps/ctrlProp1276.xml><?xml version="1.0" encoding="utf-8"?>
<formControlPr xmlns="http://schemas.microsoft.com/office/spreadsheetml/2009/9/main" objectType="Button" lockText="1"/>
</file>

<file path=xl/ctrlProps/ctrlProp1277.xml><?xml version="1.0" encoding="utf-8"?>
<formControlPr xmlns="http://schemas.microsoft.com/office/spreadsheetml/2009/9/main" objectType="Button" lockText="1"/>
</file>

<file path=xl/ctrlProps/ctrlProp1278.xml><?xml version="1.0" encoding="utf-8"?>
<formControlPr xmlns="http://schemas.microsoft.com/office/spreadsheetml/2009/9/main" objectType="Button" lockText="1"/>
</file>

<file path=xl/ctrlProps/ctrlProp1279.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80.xml><?xml version="1.0" encoding="utf-8"?>
<formControlPr xmlns="http://schemas.microsoft.com/office/spreadsheetml/2009/9/main" objectType="Button" lockText="1"/>
</file>

<file path=xl/ctrlProps/ctrlProp1281.xml><?xml version="1.0" encoding="utf-8"?>
<formControlPr xmlns="http://schemas.microsoft.com/office/spreadsheetml/2009/9/main" objectType="Button" lockText="1"/>
</file>

<file path=xl/ctrlProps/ctrlProp1282.xml><?xml version="1.0" encoding="utf-8"?>
<formControlPr xmlns="http://schemas.microsoft.com/office/spreadsheetml/2009/9/main" objectType="Button" lockText="1"/>
</file>

<file path=xl/ctrlProps/ctrlProp1283.xml><?xml version="1.0" encoding="utf-8"?>
<formControlPr xmlns="http://schemas.microsoft.com/office/spreadsheetml/2009/9/main" objectType="Button" lockText="1"/>
</file>

<file path=xl/ctrlProps/ctrlProp1284.xml><?xml version="1.0" encoding="utf-8"?>
<formControlPr xmlns="http://schemas.microsoft.com/office/spreadsheetml/2009/9/main" objectType="Button" lockText="1"/>
</file>

<file path=xl/ctrlProps/ctrlProp1285.xml><?xml version="1.0" encoding="utf-8"?>
<formControlPr xmlns="http://schemas.microsoft.com/office/spreadsheetml/2009/9/main" objectType="Button" lockText="1"/>
</file>

<file path=xl/ctrlProps/ctrlProp1286.xml><?xml version="1.0" encoding="utf-8"?>
<formControlPr xmlns="http://schemas.microsoft.com/office/spreadsheetml/2009/9/main" objectType="Button" lockText="1"/>
</file>

<file path=xl/ctrlProps/ctrlProp1287.xml><?xml version="1.0" encoding="utf-8"?>
<formControlPr xmlns="http://schemas.microsoft.com/office/spreadsheetml/2009/9/main" objectType="Button" lockText="1"/>
</file>

<file path=xl/ctrlProps/ctrlProp1288.xml><?xml version="1.0" encoding="utf-8"?>
<formControlPr xmlns="http://schemas.microsoft.com/office/spreadsheetml/2009/9/main" objectType="Button" lockText="1"/>
</file>

<file path=xl/ctrlProps/ctrlProp1289.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290.xml><?xml version="1.0" encoding="utf-8"?>
<formControlPr xmlns="http://schemas.microsoft.com/office/spreadsheetml/2009/9/main" objectType="Button" lockText="1"/>
</file>

<file path=xl/ctrlProps/ctrlProp1291.xml><?xml version="1.0" encoding="utf-8"?>
<formControlPr xmlns="http://schemas.microsoft.com/office/spreadsheetml/2009/9/main" objectType="Button" lockText="1"/>
</file>

<file path=xl/ctrlProps/ctrlProp1292.xml><?xml version="1.0" encoding="utf-8"?>
<formControlPr xmlns="http://schemas.microsoft.com/office/spreadsheetml/2009/9/main" objectType="Button" lockText="1"/>
</file>

<file path=xl/ctrlProps/ctrlProp1293.xml><?xml version="1.0" encoding="utf-8"?>
<formControlPr xmlns="http://schemas.microsoft.com/office/spreadsheetml/2009/9/main" objectType="Button" lockText="1"/>
</file>

<file path=xl/ctrlProps/ctrlProp1294.xml><?xml version="1.0" encoding="utf-8"?>
<formControlPr xmlns="http://schemas.microsoft.com/office/spreadsheetml/2009/9/main" objectType="Button" lockText="1"/>
</file>

<file path=xl/ctrlProps/ctrlProp1295.xml><?xml version="1.0" encoding="utf-8"?>
<formControlPr xmlns="http://schemas.microsoft.com/office/spreadsheetml/2009/9/main" objectType="Button" lockText="1"/>
</file>

<file path=xl/ctrlProps/ctrlProp1296.xml><?xml version="1.0" encoding="utf-8"?>
<formControlPr xmlns="http://schemas.microsoft.com/office/spreadsheetml/2009/9/main" objectType="Button" lockText="1"/>
</file>

<file path=xl/ctrlProps/ctrlProp1297.xml><?xml version="1.0" encoding="utf-8"?>
<formControlPr xmlns="http://schemas.microsoft.com/office/spreadsheetml/2009/9/main" objectType="Button" lockText="1"/>
</file>

<file path=xl/ctrlProps/ctrlProp1298.xml><?xml version="1.0" encoding="utf-8"?>
<formControlPr xmlns="http://schemas.microsoft.com/office/spreadsheetml/2009/9/main" objectType="Button" lockText="1"/>
</file>

<file path=xl/ctrlProps/ctrlProp1299.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30.xml><?xml version="1.0" encoding="utf-8"?>
<formControlPr xmlns="http://schemas.microsoft.com/office/spreadsheetml/2009/9/main" objectType="Button" lockText="1"/>
</file>

<file path=xl/ctrlProps/ctrlProp1300.xml><?xml version="1.0" encoding="utf-8"?>
<formControlPr xmlns="http://schemas.microsoft.com/office/spreadsheetml/2009/9/main" objectType="Button" lockText="1"/>
</file>

<file path=xl/ctrlProps/ctrlProp1301.xml><?xml version="1.0" encoding="utf-8"?>
<formControlPr xmlns="http://schemas.microsoft.com/office/spreadsheetml/2009/9/main" objectType="Button" lockText="1"/>
</file>

<file path=xl/ctrlProps/ctrlProp1302.xml><?xml version="1.0" encoding="utf-8"?>
<formControlPr xmlns="http://schemas.microsoft.com/office/spreadsheetml/2009/9/main" objectType="Button" lockText="1"/>
</file>

<file path=xl/ctrlProps/ctrlProp1303.xml><?xml version="1.0" encoding="utf-8"?>
<formControlPr xmlns="http://schemas.microsoft.com/office/spreadsheetml/2009/9/main" objectType="Button" lockText="1"/>
</file>

<file path=xl/ctrlProps/ctrlProp1304.xml><?xml version="1.0" encoding="utf-8"?>
<formControlPr xmlns="http://schemas.microsoft.com/office/spreadsheetml/2009/9/main" objectType="Button" lockText="1"/>
</file>

<file path=xl/ctrlProps/ctrlProp1305.xml><?xml version="1.0" encoding="utf-8"?>
<formControlPr xmlns="http://schemas.microsoft.com/office/spreadsheetml/2009/9/main" objectType="Button" lockText="1"/>
</file>

<file path=xl/ctrlProps/ctrlProp1306.xml><?xml version="1.0" encoding="utf-8"?>
<formControlPr xmlns="http://schemas.microsoft.com/office/spreadsheetml/2009/9/main" objectType="Button" lockText="1"/>
</file>

<file path=xl/ctrlProps/ctrlProp1307.xml><?xml version="1.0" encoding="utf-8"?>
<formControlPr xmlns="http://schemas.microsoft.com/office/spreadsheetml/2009/9/main" objectType="Button" lockText="1"/>
</file>

<file path=xl/ctrlProps/ctrlProp1308.xml><?xml version="1.0" encoding="utf-8"?>
<formControlPr xmlns="http://schemas.microsoft.com/office/spreadsheetml/2009/9/main" objectType="Button" lockText="1"/>
</file>

<file path=xl/ctrlProps/ctrlProp1309.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10.xml><?xml version="1.0" encoding="utf-8"?>
<formControlPr xmlns="http://schemas.microsoft.com/office/spreadsheetml/2009/9/main" objectType="Button" lockText="1"/>
</file>

<file path=xl/ctrlProps/ctrlProp1311.xml><?xml version="1.0" encoding="utf-8"?>
<formControlPr xmlns="http://schemas.microsoft.com/office/spreadsheetml/2009/9/main" objectType="Button" lockText="1"/>
</file>

<file path=xl/ctrlProps/ctrlProp1312.xml><?xml version="1.0" encoding="utf-8"?>
<formControlPr xmlns="http://schemas.microsoft.com/office/spreadsheetml/2009/9/main" objectType="Button" lockText="1"/>
</file>

<file path=xl/ctrlProps/ctrlProp1313.xml><?xml version="1.0" encoding="utf-8"?>
<formControlPr xmlns="http://schemas.microsoft.com/office/spreadsheetml/2009/9/main" objectType="Button" lockText="1"/>
</file>

<file path=xl/ctrlProps/ctrlProp1314.xml><?xml version="1.0" encoding="utf-8"?>
<formControlPr xmlns="http://schemas.microsoft.com/office/spreadsheetml/2009/9/main" objectType="Button" lockText="1"/>
</file>

<file path=xl/ctrlProps/ctrlProp1315.xml><?xml version="1.0" encoding="utf-8"?>
<formControlPr xmlns="http://schemas.microsoft.com/office/spreadsheetml/2009/9/main" objectType="Button" lockText="1"/>
</file>

<file path=xl/ctrlProps/ctrlProp1316.xml><?xml version="1.0" encoding="utf-8"?>
<formControlPr xmlns="http://schemas.microsoft.com/office/spreadsheetml/2009/9/main" objectType="Button" lockText="1"/>
</file>

<file path=xl/ctrlProps/ctrlProp1317.xml><?xml version="1.0" encoding="utf-8"?>
<formControlPr xmlns="http://schemas.microsoft.com/office/spreadsheetml/2009/9/main" objectType="Button" lockText="1"/>
</file>

<file path=xl/ctrlProps/ctrlProp1318.xml><?xml version="1.0" encoding="utf-8"?>
<formControlPr xmlns="http://schemas.microsoft.com/office/spreadsheetml/2009/9/main" objectType="Button" lockText="1"/>
</file>

<file path=xl/ctrlProps/ctrlProp1319.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20.xml><?xml version="1.0" encoding="utf-8"?>
<formControlPr xmlns="http://schemas.microsoft.com/office/spreadsheetml/2009/9/main" objectType="Button" lockText="1"/>
</file>

<file path=xl/ctrlProps/ctrlProp1321.xml><?xml version="1.0" encoding="utf-8"?>
<formControlPr xmlns="http://schemas.microsoft.com/office/spreadsheetml/2009/9/main" objectType="Button" lockText="1"/>
</file>

<file path=xl/ctrlProps/ctrlProp1322.xml><?xml version="1.0" encoding="utf-8"?>
<formControlPr xmlns="http://schemas.microsoft.com/office/spreadsheetml/2009/9/main" objectType="Button" lockText="1"/>
</file>

<file path=xl/ctrlProps/ctrlProp1323.xml><?xml version="1.0" encoding="utf-8"?>
<formControlPr xmlns="http://schemas.microsoft.com/office/spreadsheetml/2009/9/main" objectType="Button" lockText="1"/>
</file>

<file path=xl/ctrlProps/ctrlProp1324.xml><?xml version="1.0" encoding="utf-8"?>
<formControlPr xmlns="http://schemas.microsoft.com/office/spreadsheetml/2009/9/main" objectType="Button" lockText="1"/>
</file>

<file path=xl/ctrlProps/ctrlProp1325.xml><?xml version="1.0" encoding="utf-8"?>
<formControlPr xmlns="http://schemas.microsoft.com/office/spreadsheetml/2009/9/main" objectType="Button" lockText="1"/>
</file>

<file path=xl/ctrlProps/ctrlProp1326.xml><?xml version="1.0" encoding="utf-8"?>
<formControlPr xmlns="http://schemas.microsoft.com/office/spreadsheetml/2009/9/main" objectType="Button" lockText="1"/>
</file>

<file path=xl/ctrlProps/ctrlProp1327.xml><?xml version="1.0" encoding="utf-8"?>
<formControlPr xmlns="http://schemas.microsoft.com/office/spreadsheetml/2009/9/main" objectType="Button" lockText="1"/>
</file>

<file path=xl/ctrlProps/ctrlProp1328.xml><?xml version="1.0" encoding="utf-8"?>
<formControlPr xmlns="http://schemas.microsoft.com/office/spreadsheetml/2009/9/main" objectType="Button" lockText="1"/>
</file>

<file path=xl/ctrlProps/ctrlProp1329.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30.xml><?xml version="1.0" encoding="utf-8"?>
<formControlPr xmlns="http://schemas.microsoft.com/office/spreadsheetml/2009/9/main" objectType="Button" lockText="1"/>
</file>

<file path=xl/ctrlProps/ctrlProp1331.xml><?xml version="1.0" encoding="utf-8"?>
<formControlPr xmlns="http://schemas.microsoft.com/office/spreadsheetml/2009/9/main" objectType="Button" lockText="1"/>
</file>

<file path=xl/ctrlProps/ctrlProp1332.xml><?xml version="1.0" encoding="utf-8"?>
<formControlPr xmlns="http://schemas.microsoft.com/office/spreadsheetml/2009/9/main" objectType="Button" lockText="1"/>
</file>

<file path=xl/ctrlProps/ctrlProp1333.xml><?xml version="1.0" encoding="utf-8"?>
<formControlPr xmlns="http://schemas.microsoft.com/office/spreadsheetml/2009/9/main" objectType="Button" lockText="1"/>
</file>

<file path=xl/ctrlProps/ctrlProp1334.xml><?xml version="1.0" encoding="utf-8"?>
<formControlPr xmlns="http://schemas.microsoft.com/office/spreadsheetml/2009/9/main" objectType="Button" lockText="1"/>
</file>

<file path=xl/ctrlProps/ctrlProp1335.xml><?xml version="1.0" encoding="utf-8"?>
<formControlPr xmlns="http://schemas.microsoft.com/office/spreadsheetml/2009/9/main" objectType="Button" lockText="1"/>
</file>

<file path=xl/ctrlProps/ctrlProp1336.xml><?xml version="1.0" encoding="utf-8"?>
<formControlPr xmlns="http://schemas.microsoft.com/office/spreadsheetml/2009/9/main" objectType="Button" lockText="1"/>
</file>

<file path=xl/ctrlProps/ctrlProp1337.xml><?xml version="1.0" encoding="utf-8"?>
<formControlPr xmlns="http://schemas.microsoft.com/office/spreadsheetml/2009/9/main" objectType="Button" lockText="1"/>
</file>

<file path=xl/ctrlProps/ctrlProp1338.xml><?xml version="1.0" encoding="utf-8"?>
<formControlPr xmlns="http://schemas.microsoft.com/office/spreadsheetml/2009/9/main" objectType="Button" lockText="1"/>
</file>

<file path=xl/ctrlProps/ctrlProp1339.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40.xml><?xml version="1.0" encoding="utf-8"?>
<formControlPr xmlns="http://schemas.microsoft.com/office/spreadsheetml/2009/9/main" objectType="Button" lockText="1"/>
</file>

<file path=xl/ctrlProps/ctrlProp1341.xml><?xml version="1.0" encoding="utf-8"?>
<formControlPr xmlns="http://schemas.microsoft.com/office/spreadsheetml/2009/9/main" objectType="Button" lockText="1"/>
</file>

<file path=xl/ctrlProps/ctrlProp1342.xml><?xml version="1.0" encoding="utf-8"?>
<formControlPr xmlns="http://schemas.microsoft.com/office/spreadsheetml/2009/9/main" objectType="Button" lockText="1"/>
</file>

<file path=xl/ctrlProps/ctrlProp1343.xml><?xml version="1.0" encoding="utf-8"?>
<formControlPr xmlns="http://schemas.microsoft.com/office/spreadsheetml/2009/9/main" objectType="Button" lockText="1"/>
</file>

<file path=xl/ctrlProps/ctrlProp1344.xml><?xml version="1.0" encoding="utf-8"?>
<formControlPr xmlns="http://schemas.microsoft.com/office/spreadsheetml/2009/9/main" objectType="Button" lockText="1"/>
</file>

<file path=xl/ctrlProps/ctrlProp1345.xml><?xml version="1.0" encoding="utf-8"?>
<formControlPr xmlns="http://schemas.microsoft.com/office/spreadsheetml/2009/9/main" objectType="Button" lockText="1"/>
</file>

<file path=xl/ctrlProps/ctrlProp1346.xml><?xml version="1.0" encoding="utf-8"?>
<formControlPr xmlns="http://schemas.microsoft.com/office/spreadsheetml/2009/9/main" objectType="Button" lockText="1"/>
</file>

<file path=xl/ctrlProps/ctrlProp1347.xml><?xml version="1.0" encoding="utf-8"?>
<formControlPr xmlns="http://schemas.microsoft.com/office/spreadsheetml/2009/9/main" objectType="Button" lockText="1"/>
</file>

<file path=xl/ctrlProps/ctrlProp1348.xml><?xml version="1.0" encoding="utf-8"?>
<formControlPr xmlns="http://schemas.microsoft.com/office/spreadsheetml/2009/9/main" objectType="Button" lockText="1"/>
</file>

<file path=xl/ctrlProps/ctrlProp1349.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50.xml><?xml version="1.0" encoding="utf-8"?>
<formControlPr xmlns="http://schemas.microsoft.com/office/spreadsheetml/2009/9/main" objectType="Button" lockText="1"/>
</file>

<file path=xl/ctrlProps/ctrlProp1351.xml><?xml version="1.0" encoding="utf-8"?>
<formControlPr xmlns="http://schemas.microsoft.com/office/spreadsheetml/2009/9/main" objectType="Button" lockText="1"/>
</file>

<file path=xl/ctrlProps/ctrlProp1352.xml><?xml version="1.0" encoding="utf-8"?>
<formControlPr xmlns="http://schemas.microsoft.com/office/spreadsheetml/2009/9/main" objectType="Button" lockText="1"/>
</file>

<file path=xl/ctrlProps/ctrlProp1353.xml><?xml version="1.0" encoding="utf-8"?>
<formControlPr xmlns="http://schemas.microsoft.com/office/spreadsheetml/2009/9/main" objectType="Button" lockText="1"/>
</file>

<file path=xl/ctrlProps/ctrlProp1354.xml><?xml version="1.0" encoding="utf-8"?>
<formControlPr xmlns="http://schemas.microsoft.com/office/spreadsheetml/2009/9/main" objectType="Button" lockText="1"/>
</file>

<file path=xl/ctrlProps/ctrlProp1355.xml><?xml version="1.0" encoding="utf-8"?>
<formControlPr xmlns="http://schemas.microsoft.com/office/spreadsheetml/2009/9/main" objectType="Button" lockText="1"/>
</file>

<file path=xl/ctrlProps/ctrlProp1356.xml><?xml version="1.0" encoding="utf-8"?>
<formControlPr xmlns="http://schemas.microsoft.com/office/spreadsheetml/2009/9/main" objectType="Button" lockText="1"/>
</file>

<file path=xl/ctrlProps/ctrlProp1357.xml><?xml version="1.0" encoding="utf-8"?>
<formControlPr xmlns="http://schemas.microsoft.com/office/spreadsheetml/2009/9/main" objectType="Button" lockText="1"/>
</file>

<file path=xl/ctrlProps/ctrlProp1358.xml><?xml version="1.0" encoding="utf-8"?>
<formControlPr xmlns="http://schemas.microsoft.com/office/spreadsheetml/2009/9/main" objectType="Button" lockText="1"/>
</file>

<file path=xl/ctrlProps/ctrlProp1359.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60.xml><?xml version="1.0" encoding="utf-8"?>
<formControlPr xmlns="http://schemas.microsoft.com/office/spreadsheetml/2009/9/main" objectType="Button" lockText="1"/>
</file>

<file path=xl/ctrlProps/ctrlProp1361.xml><?xml version="1.0" encoding="utf-8"?>
<formControlPr xmlns="http://schemas.microsoft.com/office/spreadsheetml/2009/9/main" objectType="Button" lockText="1"/>
</file>

<file path=xl/ctrlProps/ctrlProp1362.xml><?xml version="1.0" encoding="utf-8"?>
<formControlPr xmlns="http://schemas.microsoft.com/office/spreadsheetml/2009/9/main" objectType="Button" lockText="1"/>
</file>

<file path=xl/ctrlProps/ctrlProp1363.xml><?xml version="1.0" encoding="utf-8"?>
<formControlPr xmlns="http://schemas.microsoft.com/office/spreadsheetml/2009/9/main" objectType="Button" lockText="1"/>
</file>

<file path=xl/ctrlProps/ctrlProp1364.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80.xml><?xml version="1.0" encoding="utf-8"?>
<formControlPr xmlns="http://schemas.microsoft.com/office/spreadsheetml/2009/9/main" objectType="Button" lockText="1"/>
</file>

<file path=xl/ctrlProps/ctrlProp181.xml><?xml version="1.0" encoding="utf-8"?>
<formControlPr xmlns="http://schemas.microsoft.com/office/spreadsheetml/2009/9/main" objectType="Button" lockText="1"/>
</file>

<file path=xl/ctrlProps/ctrlProp182.xml><?xml version="1.0" encoding="utf-8"?>
<formControlPr xmlns="http://schemas.microsoft.com/office/spreadsheetml/2009/9/main" objectType="Button" lockText="1"/>
</file>

<file path=xl/ctrlProps/ctrlProp183.xml><?xml version="1.0" encoding="utf-8"?>
<formControlPr xmlns="http://schemas.microsoft.com/office/spreadsheetml/2009/9/main" objectType="Button" lockText="1"/>
</file>

<file path=xl/ctrlProps/ctrlProp184.xml><?xml version="1.0" encoding="utf-8"?>
<formControlPr xmlns="http://schemas.microsoft.com/office/spreadsheetml/2009/9/main" objectType="Button" lockText="1"/>
</file>

<file path=xl/ctrlProps/ctrlProp185.xml><?xml version="1.0" encoding="utf-8"?>
<formControlPr xmlns="http://schemas.microsoft.com/office/spreadsheetml/2009/9/main" objectType="Button" lockText="1"/>
</file>

<file path=xl/ctrlProps/ctrlProp186.xml><?xml version="1.0" encoding="utf-8"?>
<formControlPr xmlns="http://schemas.microsoft.com/office/spreadsheetml/2009/9/main" objectType="Button" lockText="1"/>
</file>

<file path=xl/ctrlProps/ctrlProp187.xml><?xml version="1.0" encoding="utf-8"?>
<formControlPr xmlns="http://schemas.microsoft.com/office/spreadsheetml/2009/9/main" objectType="Button" lockText="1"/>
</file>

<file path=xl/ctrlProps/ctrlProp188.xml><?xml version="1.0" encoding="utf-8"?>
<formControlPr xmlns="http://schemas.microsoft.com/office/spreadsheetml/2009/9/main" objectType="Button" lockText="1"/>
</file>

<file path=xl/ctrlProps/ctrlProp189.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190.xml><?xml version="1.0" encoding="utf-8"?>
<formControlPr xmlns="http://schemas.microsoft.com/office/spreadsheetml/2009/9/main" objectType="Button" lockText="1"/>
</file>

<file path=xl/ctrlProps/ctrlProp191.xml><?xml version="1.0" encoding="utf-8"?>
<formControlPr xmlns="http://schemas.microsoft.com/office/spreadsheetml/2009/9/main" objectType="Button" lockText="1"/>
</file>

<file path=xl/ctrlProps/ctrlProp192.xml><?xml version="1.0" encoding="utf-8"?>
<formControlPr xmlns="http://schemas.microsoft.com/office/spreadsheetml/2009/9/main" objectType="Button" lockText="1"/>
</file>

<file path=xl/ctrlProps/ctrlProp193.xml><?xml version="1.0" encoding="utf-8"?>
<formControlPr xmlns="http://schemas.microsoft.com/office/spreadsheetml/2009/9/main" objectType="Button" lockText="1"/>
</file>

<file path=xl/ctrlProps/ctrlProp194.xml><?xml version="1.0" encoding="utf-8"?>
<formControlPr xmlns="http://schemas.microsoft.com/office/spreadsheetml/2009/9/main" objectType="Button" lockText="1"/>
</file>

<file path=xl/ctrlProps/ctrlProp195.xml><?xml version="1.0" encoding="utf-8"?>
<formControlPr xmlns="http://schemas.microsoft.com/office/spreadsheetml/2009/9/main" objectType="Button" lockText="1"/>
</file>

<file path=xl/ctrlProps/ctrlProp196.xml><?xml version="1.0" encoding="utf-8"?>
<formControlPr xmlns="http://schemas.microsoft.com/office/spreadsheetml/2009/9/main" objectType="Button" lockText="1"/>
</file>

<file path=xl/ctrlProps/ctrlProp197.xml><?xml version="1.0" encoding="utf-8"?>
<formControlPr xmlns="http://schemas.microsoft.com/office/spreadsheetml/2009/9/main" objectType="Button" lockText="1"/>
</file>

<file path=xl/ctrlProps/ctrlProp198.xml><?xml version="1.0" encoding="utf-8"?>
<formControlPr xmlns="http://schemas.microsoft.com/office/spreadsheetml/2009/9/main" objectType="Button" lockText="1"/>
</file>

<file path=xl/ctrlProps/ctrlProp19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00.xml><?xml version="1.0" encoding="utf-8"?>
<formControlPr xmlns="http://schemas.microsoft.com/office/spreadsheetml/2009/9/main" objectType="Button" lockText="1"/>
</file>

<file path=xl/ctrlProps/ctrlProp201.xml><?xml version="1.0" encoding="utf-8"?>
<formControlPr xmlns="http://schemas.microsoft.com/office/spreadsheetml/2009/9/main" objectType="Button" lockText="1"/>
</file>

<file path=xl/ctrlProps/ctrlProp202.xml><?xml version="1.0" encoding="utf-8"?>
<formControlPr xmlns="http://schemas.microsoft.com/office/spreadsheetml/2009/9/main" objectType="Button" lockText="1"/>
</file>

<file path=xl/ctrlProps/ctrlProp203.xml><?xml version="1.0" encoding="utf-8"?>
<formControlPr xmlns="http://schemas.microsoft.com/office/spreadsheetml/2009/9/main" objectType="Button" lockText="1"/>
</file>

<file path=xl/ctrlProps/ctrlProp204.xml><?xml version="1.0" encoding="utf-8"?>
<formControlPr xmlns="http://schemas.microsoft.com/office/spreadsheetml/2009/9/main" objectType="Button" lockText="1"/>
</file>

<file path=xl/ctrlProps/ctrlProp205.xml><?xml version="1.0" encoding="utf-8"?>
<formControlPr xmlns="http://schemas.microsoft.com/office/spreadsheetml/2009/9/main" objectType="Button" lockText="1"/>
</file>

<file path=xl/ctrlProps/ctrlProp206.xml><?xml version="1.0" encoding="utf-8"?>
<formControlPr xmlns="http://schemas.microsoft.com/office/spreadsheetml/2009/9/main" objectType="Button" lockText="1"/>
</file>

<file path=xl/ctrlProps/ctrlProp207.xml><?xml version="1.0" encoding="utf-8"?>
<formControlPr xmlns="http://schemas.microsoft.com/office/spreadsheetml/2009/9/main" objectType="Button" lockText="1"/>
</file>

<file path=xl/ctrlProps/ctrlProp208.xml><?xml version="1.0" encoding="utf-8"?>
<formControlPr xmlns="http://schemas.microsoft.com/office/spreadsheetml/2009/9/main" objectType="Button" lockText="1"/>
</file>

<file path=xl/ctrlProps/ctrlProp209.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10.xml><?xml version="1.0" encoding="utf-8"?>
<formControlPr xmlns="http://schemas.microsoft.com/office/spreadsheetml/2009/9/main" objectType="Button" lockText="1"/>
</file>

<file path=xl/ctrlProps/ctrlProp211.xml><?xml version="1.0" encoding="utf-8"?>
<formControlPr xmlns="http://schemas.microsoft.com/office/spreadsheetml/2009/9/main" objectType="Button" lockText="1"/>
</file>

<file path=xl/ctrlProps/ctrlProp212.xml><?xml version="1.0" encoding="utf-8"?>
<formControlPr xmlns="http://schemas.microsoft.com/office/spreadsheetml/2009/9/main" objectType="Button" lockText="1"/>
</file>

<file path=xl/ctrlProps/ctrlProp213.xml><?xml version="1.0" encoding="utf-8"?>
<formControlPr xmlns="http://schemas.microsoft.com/office/spreadsheetml/2009/9/main" objectType="Button" lockText="1"/>
</file>

<file path=xl/ctrlProps/ctrlProp214.xml><?xml version="1.0" encoding="utf-8"?>
<formControlPr xmlns="http://schemas.microsoft.com/office/spreadsheetml/2009/9/main" objectType="Button" lockText="1"/>
</file>

<file path=xl/ctrlProps/ctrlProp215.xml><?xml version="1.0" encoding="utf-8"?>
<formControlPr xmlns="http://schemas.microsoft.com/office/spreadsheetml/2009/9/main" objectType="Button" lockText="1"/>
</file>

<file path=xl/ctrlProps/ctrlProp216.xml><?xml version="1.0" encoding="utf-8"?>
<formControlPr xmlns="http://schemas.microsoft.com/office/spreadsheetml/2009/9/main" objectType="Button" lockText="1"/>
</file>

<file path=xl/ctrlProps/ctrlProp217.xml><?xml version="1.0" encoding="utf-8"?>
<formControlPr xmlns="http://schemas.microsoft.com/office/spreadsheetml/2009/9/main" objectType="Button" lockText="1"/>
</file>

<file path=xl/ctrlProps/ctrlProp218.xml><?xml version="1.0" encoding="utf-8"?>
<formControlPr xmlns="http://schemas.microsoft.com/office/spreadsheetml/2009/9/main" objectType="Button" lockText="1"/>
</file>

<file path=xl/ctrlProps/ctrlProp219.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20.xml><?xml version="1.0" encoding="utf-8"?>
<formControlPr xmlns="http://schemas.microsoft.com/office/spreadsheetml/2009/9/main" objectType="Button" lockText="1"/>
</file>

<file path=xl/ctrlProps/ctrlProp221.xml><?xml version="1.0" encoding="utf-8"?>
<formControlPr xmlns="http://schemas.microsoft.com/office/spreadsheetml/2009/9/main" objectType="Button" lockText="1"/>
</file>

<file path=xl/ctrlProps/ctrlProp222.xml><?xml version="1.0" encoding="utf-8"?>
<formControlPr xmlns="http://schemas.microsoft.com/office/spreadsheetml/2009/9/main" objectType="Button" lockText="1"/>
</file>

<file path=xl/ctrlProps/ctrlProp223.xml><?xml version="1.0" encoding="utf-8"?>
<formControlPr xmlns="http://schemas.microsoft.com/office/spreadsheetml/2009/9/main" objectType="Button" lockText="1"/>
</file>

<file path=xl/ctrlProps/ctrlProp224.xml><?xml version="1.0" encoding="utf-8"?>
<formControlPr xmlns="http://schemas.microsoft.com/office/spreadsheetml/2009/9/main" objectType="Button" lockText="1"/>
</file>

<file path=xl/ctrlProps/ctrlProp225.xml><?xml version="1.0" encoding="utf-8"?>
<formControlPr xmlns="http://schemas.microsoft.com/office/spreadsheetml/2009/9/main" objectType="Button" lockText="1"/>
</file>

<file path=xl/ctrlProps/ctrlProp226.xml><?xml version="1.0" encoding="utf-8"?>
<formControlPr xmlns="http://schemas.microsoft.com/office/spreadsheetml/2009/9/main" objectType="Button" lockText="1"/>
</file>

<file path=xl/ctrlProps/ctrlProp227.xml><?xml version="1.0" encoding="utf-8"?>
<formControlPr xmlns="http://schemas.microsoft.com/office/spreadsheetml/2009/9/main" objectType="Button" lockText="1"/>
</file>

<file path=xl/ctrlProps/ctrlProp228.xml><?xml version="1.0" encoding="utf-8"?>
<formControlPr xmlns="http://schemas.microsoft.com/office/spreadsheetml/2009/9/main" objectType="Button" lockText="1"/>
</file>

<file path=xl/ctrlProps/ctrlProp229.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30.xml><?xml version="1.0" encoding="utf-8"?>
<formControlPr xmlns="http://schemas.microsoft.com/office/spreadsheetml/2009/9/main" objectType="Button" lockText="1"/>
</file>

<file path=xl/ctrlProps/ctrlProp231.xml><?xml version="1.0" encoding="utf-8"?>
<formControlPr xmlns="http://schemas.microsoft.com/office/spreadsheetml/2009/9/main" objectType="Button" lockText="1"/>
</file>

<file path=xl/ctrlProps/ctrlProp232.xml><?xml version="1.0" encoding="utf-8"?>
<formControlPr xmlns="http://schemas.microsoft.com/office/spreadsheetml/2009/9/main" objectType="Button" lockText="1"/>
</file>

<file path=xl/ctrlProps/ctrlProp233.xml><?xml version="1.0" encoding="utf-8"?>
<formControlPr xmlns="http://schemas.microsoft.com/office/spreadsheetml/2009/9/main" objectType="Button" lockText="1"/>
</file>

<file path=xl/ctrlProps/ctrlProp234.xml><?xml version="1.0" encoding="utf-8"?>
<formControlPr xmlns="http://schemas.microsoft.com/office/spreadsheetml/2009/9/main" objectType="Button" lockText="1"/>
</file>

<file path=xl/ctrlProps/ctrlProp235.xml><?xml version="1.0" encoding="utf-8"?>
<formControlPr xmlns="http://schemas.microsoft.com/office/spreadsheetml/2009/9/main" objectType="Button" lockText="1"/>
</file>

<file path=xl/ctrlProps/ctrlProp236.xml><?xml version="1.0" encoding="utf-8"?>
<formControlPr xmlns="http://schemas.microsoft.com/office/spreadsheetml/2009/9/main" objectType="Button" lockText="1"/>
</file>

<file path=xl/ctrlProps/ctrlProp237.xml><?xml version="1.0" encoding="utf-8"?>
<formControlPr xmlns="http://schemas.microsoft.com/office/spreadsheetml/2009/9/main" objectType="Button" lockText="1"/>
</file>

<file path=xl/ctrlProps/ctrlProp238.xml><?xml version="1.0" encoding="utf-8"?>
<formControlPr xmlns="http://schemas.microsoft.com/office/spreadsheetml/2009/9/main" objectType="Button" lockText="1"/>
</file>

<file path=xl/ctrlProps/ctrlProp239.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40.xml><?xml version="1.0" encoding="utf-8"?>
<formControlPr xmlns="http://schemas.microsoft.com/office/spreadsheetml/2009/9/main" objectType="Button" lockText="1"/>
</file>

<file path=xl/ctrlProps/ctrlProp241.xml><?xml version="1.0" encoding="utf-8"?>
<formControlPr xmlns="http://schemas.microsoft.com/office/spreadsheetml/2009/9/main" objectType="Button" lockText="1"/>
</file>

<file path=xl/ctrlProps/ctrlProp242.xml><?xml version="1.0" encoding="utf-8"?>
<formControlPr xmlns="http://schemas.microsoft.com/office/spreadsheetml/2009/9/main" objectType="Button" lockText="1"/>
</file>

<file path=xl/ctrlProps/ctrlProp243.xml><?xml version="1.0" encoding="utf-8"?>
<formControlPr xmlns="http://schemas.microsoft.com/office/spreadsheetml/2009/9/main" objectType="Button" lockText="1"/>
</file>

<file path=xl/ctrlProps/ctrlProp244.xml><?xml version="1.0" encoding="utf-8"?>
<formControlPr xmlns="http://schemas.microsoft.com/office/spreadsheetml/2009/9/main" objectType="Button" lockText="1"/>
</file>

<file path=xl/ctrlProps/ctrlProp245.xml><?xml version="1.0" encoding="utf-8"?>
<formControlPr xmlns="http://schemas.microsoft.com/office/spreadsheetml/2009/9/main" objectType="Button" lockText="1"/>
</file>

<file path=xl/ctrlProps/ctrlProp246.xml><?xml version="1.0" encoding="utf-8"?>
<formControlPr xmlns="http://schemas.microsoft.com/office/spreadsheetml/2009/9/main" objectType="Button" lockText="1"/>
</file>

<file path=xl/ctrlProps/ctrlProp247.xml><?xml version="1.0" encoding="utf-8"?>
<formControlPr xmlns="http://schemas.microsoft.com/office/spreadsheetml/2009/9/main" objectType="Button" lockText="1"/>
</file>

<file path=xl/ctrlProps/ctrlProp248.xml><?xml version="1.0" encoding="utf-8"?>
<formControlPr xmlns="http://schemas.microsoft.com/office/spreadsheetml/2009/9/main" objectType="Button" lockText="1"/>
</file>

<file path=xl/ctrlProps/ctrlProp249.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50.xml><?xml version="1.0" encoding="utf-8"?>
<formControlPr xmlns="http://schemas.microsoft.com/office/spreadsheetml/2009/9/main" objectType="Button" lockText="1"/>
</file>

<file path=xl/ctrlProps/ctrlProp251.xml><?xml version="1.0" encoding="utf-8"?>
<formControlPr xmlns="http://schemas.microsoft.com/office/spreadsheetml/2009/9/main" objectType="Button" lockText="1"/>
</file>

<file path=xl/ctrlProps/ctrlProp252.xml><?xml version="1.0" encoding="utf-8"?>
<formControlPr xmlns="http://schemas.microsoft.com/office/spreadsheetml/2009/9/main" objectType="Button" lockText="1"/>
</file>

<file path=xl/ctrlProps/ctrlProp253.xml><?xml version="1.0" encoding="utf-8"?>
<formControlPr xmlns="http://schemas.microsoft.com/office/spreadsheetml/2009/9/main" objectType="Button" lockText="1"/>
</file>

<file path=xl/ctrlProps/ctrlProp254.xml><?xml version="1.0" encoding="utf-8"?>
<formControlPr xmlns="http://schemas.microsoft.com/office/spreadsheetml/2009/9/main" objectType="Button" lockText="1"/>
</file>

<file path=xl/ctrlProps/ctrlProp255.xml><?xml version="1.0" encoding="utf-8"?>
<formControlPr xmlns="http://schemas.microsoft.com/office/spreadsheetml/2009/9/main" objectType="Button" lockText="1"/>
</file>

<file path=xl/ctrlProps/ctrlProp256.xml><?xml version="1.0" encoding="utf-8"?>
<formControlPr xmlns="http://schemas.microsoft.com/office/spreadsheetml/2009/9/main" objectType="Button" lockText="1"/>
</file>

<file path=xl/ctrlProps/ctrlProp257.xml><?xml version="1.0" encoding="utf-8"?>
<formControlPr xmlns="http://schemas.microsoft.com/office/spreadsheetml/2009/9/main" objectType="Button" lockText="1"/>
</file>

<file path=xl/ctrlProps/ctrlProp258.xml><?xml version="1.0" encoding="utf-8"?>
<formControlPr xmlns="http://schemas.microsoft.com/office/spreadsheetml/2009/9/main" objectType="Button" lockText="1"/>
</file>

<file path=xl/ctrlProps/ctrlProp259.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60.xml><?xml version="1.0" encoding="utf-8"?>
<formControlPr xmlns="http://schemas.microsoft.com/office/spreadsheetml/2009/9/main" objectType="Button" lockText="1"/>
</file>

<file path=xl/ctrlProps/ctrlProp261.xml><?xml version="1.0" encoding="utf-8"?>
<formControlPr xmlns="http://schemas.microsoft.com/office/spreadsheetml/2009/9/main" objectType="Button" lockText="1"/>
</file>

<file path=xl/ctrlProps/ctrlProp262.xml><?xml version="1.0" encoding="utf-8"?>
<formControlPr xmlns="http://schemas.microsoft.com/office/spreadsheetml/2009/9/main" objectType="Button" lockText="1"/>
</file>

<file path=xl/ctrlProps/ctrlProp263.xml><?xml version="1.0" encoding="utf-8"?>
<formControlPr xmlns="http://schemas.microsoft.com/office/spreadsheetml/2009/9/main" objectType="Button" lockText="1"/>
</file>

<file path=xl/ctrlProps/ctrlProp264.xml><?xml version="1.0" encoding="utf-8"?>
<formControlPr xmlns="http://schemas.microsoft.com/office/spreadsheetml/2009/9/main" objectType="Button" lockText="1"/>
</file>

<file path=xl/ctrlProps/ctrlProp265.xml><?xml version="1.0" encoding="utf-8"?>
<formControlPr xmlns="http://schemas.microsoft.com/office/spreadsheetml/2009/9/main" objectType="Button" lockText="1"/>
</file>

<file path=xl/ctrlProps/ctrlProp266.xml><?xml version="1.0" encoding="utf-8"?>
<formControlPr xmlns="http://schemas.microsoft.com/office/spreadsheetml/2009/9/main" objectType="Button" lockText="1"/>
</file>

<file path=xl/ctrlProps/ctrlProp267.xml><?xml version="1.0" encoding="utf-8"?>
<formControlPr xmlns="http://schemas.microsoft.com/office/spreadsheetml/2009/9/main" objectType="Button" lockText="1"/>
</file>

<file path=xl/ctrlProps/ctrlProp268.xml><?xml version="1.0" encoding="utf-8"?>
<formControlPr xmlns="http://schemas.microsoft.com/office/spreadsheetml/2009/9/main" objectType="Button" lockText="1"/>
</file>

<file path=xl/ctrlProps/ctrlProp269.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70.xml><?xml version="1.0" encoding="utf-8"?>
<formControlPr xmlns="http://schemas.microsoft.com/office/spreadsheetml/2009/9/main" objectType="Button" lockText="1"/>
</file>

<file path=xl/ctrlProps/ctrlProp271.xml><?xml version="1.0" encoding="utf-8"?>
<formControlPr xmlns="http://schemas.microsoft.com/office/spreadsheetml/2009/9/main" objectType="Button" lockText="1"/>
</file>

<file path=xl/ctrlProps/ctrlProp272.xml><?xml version="1.0" encoding="utf-8"?>
<formControlPr xmlns="http://schemas.microsoft.com/office/spreadsheetml/2009/9/main" objectType="Button" lockText="1"/>
</file>

<file path=xl/ctrlProps/ctrlProp273.xml><?xml version="1.0" encoding="utf-8"?>
<formControlPr xmlns="http://schemas.microsoft.com/office/spreadsheetml/2009/9/main" objectType="Button" lockText="1"/>
</file>

<file path=xl/ctrlProps/ctrlProp274.xml><?xml version="1.0" encoding="utf-8"?>
<formControlPr xmlns="http://schemas.microsoft.com/office/spreadsheetml/2009/9/main" objectType="Button" lockText="1"/>
</file>

<file path=xl/ctrlProps/ctrlProp275.xml><?xml version="1.0" encoding="utf-8"?>
<formControlPr xmlns="http://schemas.microsoft.com/office/spreadsheetml/2009/9/main" objectType="Button" lockText="1"/>
</file>

<file path=xl/ctrlProps/ctrlProp276.xml><?xml version="1.0" encoding="utf-8"?>
<formControlPr xmlns="http://schemas.microsoft.com/office/spreadsheetml/2009/9/main" objectType="Button" lockText="1"/>
</file>

<file path=xl/ctrlProps/ctrlProp277.xml><?xml version="1.0" encoding="utf-8"?>
<formControlPr xmlns="http://schemas.microsoft.com/office/spreadsheetml/2009/9/main" objectType="Button" lockText="1"/>
</file>

<file path=xl/ctrlProps/ctrlProp278.xml><?xml version="1.0" encoding="utf-8"?>
<formControlPr xmlns="http://schemas.microsoft.com/office/spreadsheetml/2009/9/main" objectType="Button" lockText="1"/>
</file>

<file path=xl/ctrlProps/ctrlProp279.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80.xml><?xml version="1.0" encoding="utf-8"?>
<formControlPr xmlns="http://schemas.microsoft.com/office/spreadsheetml/2009/9/main" objectType="Button" lockText="1"/>
</file>

<file path=xl/ctrlProps/ctrlProp281.xml><?xml version="1.0" encoding="utf-8"?>
<formControlPr xmlns="http://schemas.microsoft.com/office/spreadsheetml/2009/9/main" objectType="Button" lockText="1"/>
</file>

<file path=xl/ctrlProps/ctrlProp282.xml><?xml version="1.0" encoding="utf-8"?>
<formControlPr xmlns="http://schemas.microsoft.com/office/spreadsheetml/2009/9/main" objectType="Button" lockText="1"/>
</file>

<file path=xl/ctrlProps/ctrlProp283.xml><?xml version="1.0" encoding="utf-8"?>
<formControlPr xmlns="http://schemas.microsoft.com/office/spreadsheetml/2009/9/main" objectType="Button" lockText="1"/>
</file>

<file path=xl/ctrlProps/ctrlProp284.xml><?xml version="1.0" encoding="utf-8"?>
<formControlPr xmlns="http://schemas.microsoft.com/office/spreadsheetml/2009/9/main" objectType="Button" lockText="1"/>
</file>

<file path=xl/ctrlProps/ctrlProp285.xml><?xml version="1.0" encoding="utf-8"?>
<formControlPr xmlns="http://schemas.microsoft.com/office/spreadsheetml/2009/9/main" objectType="Button" lockText="1"/>
</file>

<file path=xl/ctrlProps/ctrlProp286.xml><?xml version="1.0" encoding="utf-8"?>
<formControlPr xmlns="http://schemas.microsoft.com/office/spreadsheetml/2009/9/main" objectType="Button" lockText="1"/>
</file>

<file path=xl/ctrlProps/ctrlProp287.xml><?xml version="1.0" encoding="utf-8"?>
<formControlPr xmlns="http://schemas.microsoft.com/office/spreadsheetml/2009/9/main" objectType="Button" lockText="1"/>
</file>

<file path=xl/ctrlProps/ctrlProp288.xml><?xml version="1.0" encoding="utf-8"?>
<formControlPr xmlns="http://schemas.microsoft.com/office/spreadsheetml/2009/9/main" objectType="Button" lockText="1"/>
</file>

<file path=xl/ctrlProps/ctrlProp289.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290.xml><?xml version="1.0" encoding="utf-8"?>
<formControlPr xmlns="http://schemas.microsoft.com/office/spreadsheetml/2009/9/main" objectType="Button" lockText="1"/>
</file>

<file path=xl/ctrlProps/ctrlProp291.xml><?xml version="1.0" encoding="utf-8"?>
<formControlPr xmlns="http://schemas.microsoft.com/office/spreadsheetml/2009/9/main" objectType="Button" lockText="1"/>
</file>

<file path=xl/ctrlProps/ctrlProp292.xml><?xml version="1.0" encoding="utf-8"?>
<formControlPr xmlns="http://schemas.microsoft.com/office/spreadsheetml/2009/9/main" objectType="Button" lockText="1"/>
</file>

<file path=xl/ctrlProps/ctrlProp293.xml><?xml version="1.0" encoding="utf-8"?>
<formControlPr xmlns="http://schemas.microsoft.com/office/spreadsheetml/2009/9/main" objectType="Button" lockText="1"/>
</file>

<file path=xl/ctrlProps/ctrlProp294.xml><?xml version="1.0" encoding="utf-8"?>
<formControlPr xmlns="http://schemas.microsoft.com/office/spreadsheetml/2009/9/main" objectType="Button" lockText="1"/>
</file>

<file path=xl/ctrlProps/ctrlProp295.xml><?xml version="1.0" encoding="utf-8"?>
<formControlPr xmlns="http://schemas.microsoft.com/office/spreadsheetml/2009/9/main" objectType="Button" lockText="1"/>
</file>

<file path=xl/ctrlProps/ctrlProp296.xml><?xml version="1.0" encoding="utf-8"?>
<formControlPr xmlns="http://schemas.microsoft.com/office/spreadsheetml/2009/9/main" objectType="Button" lockText="1"/>
</file>

<file path=xl/ctrlProps/ctrlProp297.xml><?xml version="1.0" encoding="utf-8"?>
<formControlPr xmlns="http://schemas.microsoft.com/office/spreadsheetml/2009/9/main" objectType="Button" lockText="1"/>
</file>

<file path=xl/ctrlProps/ctrlProp298.xml><?xml version="1.0" encoding="utf-8"?>
<formControlPr xmlns="http://schemas.microsoft.com/office/spreadsheetml/2009/9/main" objectType="Button" lockText="1"/>
</file>

<file path=xl/ctrlProps/ctrlProp29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00.xml><?xml version="1.0" encoding="utf-8"?>
<formControlPr xmlns="http://schemas.microsoft.com/office/spreadsheetml/2009/9/main" objectType="Button" lockText="1"/>
</file>

<file path=xl/ctrlProps/ctrlProp301.xml><?xml version="1.0" encoding="utf-8"?>
<formControlPr xmlns="http://schemas.microsoft.com/office/spreadsheetml/2009/9/main" objectType="Button" lockText="1"/>
</file>

<file path=xl/ctrlProps/ctrlProp302.xml><?xml version="1.0" encoding="utf-8"?>
<formControlPr xmlns="http://schemas.microsoft.com/office/spreadsheetml/2009/9/main" objectType="Button" lockText="1"/>
</file>

<file path=xl/ctrlProps/ctrlProp303.xml><?xml version="1.0" encoding="utf-8"?>
<formControlPr xmlns="http://schemas.microsoft.com/office/spreadsheetml/2009/9/main" objectType="Button" lockText="1"/>
</file>

<file path=xl/ctrlProps/ctrlProp304.xml><?xml version="1.0" encoding="utf-8"?>
<formControlPr xmlns="http://schemas.microsoft.com/office/spreadsheetml/2009/9/main" objectType="Button" lockText="1"/>
</file>

<file path=xl/ctrlProps/ctrlProp305.xml><?xml version="1.0" encoding="utf-8"?>
<formControlPr xmlns="http://schemas.microsoft.com/office/spreadsheetml/2009/9/main" objectType="Button" lockText="1"/>
</file>

<file path=xl/ctrlProps/ctrlProp306.xml><?xml version="1.0" encoding="utf-8"?>
<formControlPr xmlns="http://schemas.microsoft.com/office/spreadsheetml/2009/9/main" objectType="Button" lockText="1"/>
</file>

<file path=xl/ctrlProps/ctrlProp307.xml><?xml version="1.0" encoding="utf-8"?>
<formControlPr xmlns="http://schemas.microsoft.com/office/spreadsheetml/2009/9/main" objectType="Button" lockText="1"/>
</file>

<file path=xl/ctrlProps/ctrlProp308.xml><?xml version="1.0" encoding="utf-8"?>
<formControlPr xmlns="http://schemas.microsoft.com/office/spreadsheetml/2009/9/main" objectType="Button" lockText="1"/>
</file>

<file path=xl/ctrlProps/ctrlProp309.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10.xml><?xml version="1.0" encoding="utf-8"?>
<formControlPr xmlns="http://schemas.microsoft.com/office/spreadsheetml/2009/9/main" objectType="Button" lockText="1"/>
</file>

<file path=xl/ctrlProps/ctrlProp311.xml><?xml version="1.0" encoding="utf-8"?>
<formControlPr xmlns="http://schemas.microsoft.com/office/spreadsheetml/2009/9/main" objectType="Button" lockText="1"/>
</file>

<file path=xl/ctrlProps/ctrlProp312.xml><?xml version="1.0" encoding="utf-8"?>
<formControlPr xmlns="http://schemas.microsoft.com/office/spreadsheetml/2009/9/main" objectType="Button" lockText="1"/>
</file>

<file path=xl/ctrlProps/ctrlProp313.xml><?xml version="1.0" encoding="utf-8"?>
<formControlPr xmlns="http://schemas.microsoft.com/office/spreadsheetml/2009/9/main" objectType="Button" lockText="1"/>
</file>

<file path=xl/ctrlProps/ctrlProp314.xml><?xml version="1.0" encoding="utf-8"?>
<formControlPr xmlns="http://schemas.microsoft.com/office/spreadsheetml/2009/9/main" objectType="Button" lockText="1"/>
</file>

<file path=xl/ctrlProps/ctrlProp315.xml><?xml version="1.0" encoding="utf-8"?>
<formControlPr xmlns="http://schemas.microsoft.com/office/spreadsheetml/2009/9/main" objectType="Button" lockText="1"/>
</file>

<file path=xl/ctrlProps/ctrlProp316.xml><?xml version="1.0" encoding="utf-8"?>
<formControlPr xmlns="http://schemas.microsoft.com/office/spreadsheetml/2009/9/main" objectType="Button" lockText="1"/>
</file>

<file path=xl/ctrlProps/ctrlProp317.xml><?xml version="1.0" encoding="utf-8"?>
<formControlPr xmlns="http://schemas.microsoft.com/office/spreadsheetml/2009/9/main" objectType="Button" lockText="1"/>
</file>

<file path=xl/ctrlProps/ctrlProp318.xml><?xml version="1.0" encoding="utf-8"?>
<formControlPr xmlns="http://schemas.microsoft.com/office/spreadsheetml/2009/9/main" objectType="Button" lockText="1"/>
</file>

<file path=xl/ctrlProps/ctrlProp319.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20.xml><?xml version="1.0" encoding="utf-8"?>
<formControlPr xmlns="http://schemas.microsoft.com/office/spreadsheetml/2009/9/main" objectType="Button" lockText="1"/>
</file>

<file path=xl/ctrlProps/ctrlProp321.xml><?xml version="1.0" encoding="utf-8"?>
<formControlPr xmlns="http://schemas.microsoft.com/office/spreadsheetml/2009/9/main" objectType="Button" lockText="1"/>
</file>

<file path=xl/ctrlProps/ctrlProp322.xml><?xml version="1.0" encoding="utf-8"?>
<formControlPr xmlns="http://schemas.microsoft.com/office/spreadsheetml/2009/9/main" objectType="Button" lockText="1"/>
</file>

<file path=xl/ctrlProps/ctrlProp323.xml><?xml version="1.0" encoding="utf-8"?>
<formControlPr xmlns="http://schemas.microsoft.com/office/spreadsheetml/2009/9/main" objectType="Button" lockText="1"/>
</file>

<file path=xl/ctrlProps/ctrlProp324.xml><?xml version="1.0" encoding="utf-8"?>
<formControlPr xmlns="http://schemas.microsoft.com/office/spreadsheetml/2009/9/main" objectType="Button" lockText="1"/>
</file>

<file path=xl/ctrlProps/ctrlProp325.xml><?xml version="1.0" encoding="utf-8"?>
<formControlPr xmlns="http://schemas.microsoft.com/office/spreadsheetml/2009/9/main" objectType="Button" lockText="1"/>
</file>

<file path=xl/ctrlProps/ctrlProp326.xml><?xml version="1.0" encoding="utf-8"?>
<formControlPr xmlns="http://schemas.microsoft.com/office/spreadsheetml/2009/9/main" objectType="Button" lockText="1"/>
</file>

<file path=xl/ctrlProps/ctrlProp327.xml><?xml version="1.0" encoding="utf-8"?>
<formControlPr xmlns="http://schemas.microsoft.com/office/spreadsheetml/2009/9/main" objectType="Button" lockText="1"/>
</file>

<file path=xl/ctrlProps/ctrlProp328.xml><?xml version="1.0" encoding="utf-8"?>
<formControlPr xmlns="http://schemas.microsoft.com/office/spreadsheetml/2009/9/main" objectType="Button" lockText="1"/>
</file>

<file path=xl/ctrlProps/ctrlProp329.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30.xml><?xml version="1.0" encoding="utf-8"?>
<formControlPr xmlns="http://schemas.microsoft.com/office/spreadsheetml/2009/9/main" objectType="Button" lockText="1"/>
</file>

<file path=xl/ctrlProps/ctrlProp331.xml><?xml version="1.0" encoding="utf-8"?>
<formControlPr xmlns="http://schemas.microsoft.com/office/spreadsheetml/2009/9/main" objectType="Button" lockText="1"/>
</file>

<file path=xl/ctrlProps/ctrlProp332.xml><?xml version="1.0" encoding="utf-8"?>
<formControlPr xmlns="http://schemas.microsoft.com/office/spreadsheetml/2009/9/main" objectType="Button" lockText="1"/>
</file>

<file path=xl/ctrlProps/ctrlProp333.xml><?xml version="1.0" encoding="utf-8"?>
<formControlPr xmlns="http://schemas.microsoft.com/office/spreadsheetml/2009/9/main" objectType="Button" lockText="1"/>
</file>

<file path=xl/ctrlProps/ctrlProp334.xml><?xml version="1.0" encoding="utf-8"?>
<formControlPr xmlns="http://schemas.microsoft.com/office/spreadsheetml/2009/9/main" objectType="Button" lockText="1"/>
</file>

<file path=xl/ctrlProps/ctrlProp335.xml><?xml version="1.0" encoding="utf-8"?>
<formControlPr xmlns="http://schemas.microsoft.com/office/spreadsheetml/2009/9/main" objectType="Button" lockText="1"/>
</file>

<file path=xl/ctrlProps/ctrlProp336.xml><?xml version="1.0" encoding="utf-8"?>
<formControlPr xmlns="http://schemas.microsoft.com/office/spreadsheetml/2009/9/main" objectType="Button" lockText="1"/>
</file>

<file path=xl/ctrlProps/ctrlProp337.xml><?xml version="1.0" encoding="utf-8"?>
<formControlPr xmlns="http://schemas.microsoft.com/office/spreadsheetml/2009/9/main" objectType="Button" lockText="1"/>
</file>

<file path=xl/ctrlProps/ctrlProp338.xml><?xml version="1.0" encoding="utf-8"?>
<formControlPr xmlns="http://schemas.microsoft.com/office/spreadsheetml/2009/9/main" objectType="Button"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lockText="1"/>
</file>

<file path=xl/ctrlProps/ctrlProp349.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50.xml><?xml version="1.0" encoding="utf-8"?>
<formControlPr xmlns="http://schemas.microsoft.com/office/spreadsheetml/2009/9/main" objectType="Button" lockText="1"/>
</file>

<file path=xl/ctrlProps/ctrlProp351.xml><?xml version="1.0" encoding="utf-8"?>
<formControlPr xmlns="http://schemas.microsoft.com/office/spreadsheetml/2009/9/main" objectType="Button" lockText="1"/>
</file>

<file path=xl/ctrlProps/ctrlProp352.xml><?xml version="1.0" encoding="utf-8"?>
<formControlPr xmlns="http://schemas.microsoft.com/office/spreadsheetml/2009/9/main" objectType="Button" lockText="1"/>
</file>

<file path=xl/ctrlProps/ctrlProp353.xml><?xml version="1.0" encoding="utf-8"?>
<formControlPr xmlns="http://schemas.microsoft.com/office/spreadsheetml/2009/9/main" objectType="Button" lockText="1"/>
</file>

<file path=xl/ctrlProps/ctrlProp354.xml><?xml version="1.0" encoding="utf-8"?>
<formControlPr xmlns="http://schemas.microsoft.com/office/spreadsheetml/2009/9/main" objectType="Button" lockText="1"/>
</file>

<file path=xl/ctrlProps/ctrlProp355.xml><?xml version="1.0" encoding="utf-8"?>
<formControlPr xmlns="http://schemas.microsoft.com/office/spreadsheetml/2009/9/main" objectType="Button" lockText="1"/>
</file>

<file path=xl/ctrlProps/ctrlProp356.xml><?xml version="1.0" encoding="utf-8"?>
<formControlPr xmlns="http://schemas.microsoft.com/office/spreadsheetml/2009/9/main" objectType="Button" lockText="1"/>
</file>

<file path=xl/ctrlProps/ctrlProp357.xml><?xml version="1.0" encoding="utf-8"?>
<formControlPr xmlns="http://schemas.microsoft.com/office/spreadsheetml/2009/9/main" objectType="Button" lockText="1"/>
</file>

<file path=xl/ctrlProps/ctrlProp358.xml><?xml version="1.0" encoding="utf-8"?>
<formControlPr xmlns="http://schemas.microsoft.com/office/spreadsheetml/2009/9/main" objectType="Button" lockText="1"/>
</file>

<file path=xl/ctrlProps/ctrlProp359.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60.xml><?xml version="1.0" encoding="utf-8"?>
<formControlPr xmlns="http://schemas.microsoft.com/office/spreadsheetml/2009/9/main" objectType="Button" lockText="1"/>
</file>

<file path=xl/ctrlProps/ctrlProp361.xml><?xml version="1.0" encoding="utf-8"?>
<formControlPr xmlns="http://schemas.microsoft.com/office/spreadsheetml/2009/9/main" objectType="Button" lockText="1"/>
</file>

<file path=xl/ctrlProps/ctrlProp362.xml><?xml version="1.0" encoding="utf-8"?>
<formControlPr xmlns="http://schemas.microsoft.com/office/spreadsheetml/2009/9/main" objectType="Button" lockText="1"/>
</file>

<file path=xl/ctrlProps/ctrlProp363.xml><?xml version="1.0" encoding="utf-8"?>
<formControlPr xmlns="http://schemas.microsoft.com/office/spreadsheetml/2009/9/main" objectType="Button" lockText="1"/>
</file>

<file path=xl/ctrlProps/ctrlProp364.xml><?xml version="1.0" encoding="utf-8"?>
<formControlPr xmlns="http://schemas.microsoft.com/office/spreadsheetml/2009/9/main" objectType="Button" lockText="1"/>
</file>

<file path=xl/ctrlProps/ctrlProp365.xml><?xml version="1.0" encoding="utf-8"?>
<formControlPr xmlns="http://schemas.microsoft.com/office/spreadsheetml/2009/9/main" objectType="Button" lockText="1"/>
</file>

<file path=xl/ctrlProps/ctrlProp366.xml><?xml version="1.0" encoding="utf-8"?>
<formControlPr xmlns="http://schemas.microsoft.com/office/spreadsheetml/2009/9/main" objectType="Button" lockText="1"/>
</file>

<file path=xl/ctrlProps/ctrlProp367.xml><?xml version="1.0" encoding="utf-8"?>
<formControlPr xmlns="http://schemas.microsoft.com/office/spreadsheetml/2009/9/main" objectType="Button" lockText="1"/>
</file>

<file path=xl/ctrlProps/ctrlProp368.xml><?xml version="1.0" encoding="utf-8"?>
<formControlPr xmlns="http://schemas.microsoft.com/office/spreadsheetml/2009/9/main" objectType="Button" lockText="1"/>
</file>

<file path=xl/ctrlProps/ctrlProp369.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70.xml><?xml version="1.0" encoding="utf-8"?>
<formControlPr xmlns="http://schemas.microsoft.com/office/spreadsheetml/2009/9/main" objectType="Button" lockText="1"/>
</file>

<file path=xl/ctrlProps/ctrlProp371.xml><?xml version="1.0" encoding="utf-8"?>
<formControlPr xmlns="http://schemas.microsoft.com/office/spreadsheetml/2009/9/main" objectType="Button" lockText="1"/>
</file>

<file path=xl/ctrlProps/ctrlProp372.xml><?xml version="1.0" encoding="utf-8"?>
<formControlPr xmlns="http://schemas.microsoft.com/office/spreadsheetml/2009/9/main" objectType="Button" lockText="1"/>
</file>

<file path=xl/ctrlProps/ctrlProp373.xml><?xml version="1.0" encoding="utf-8"?>
<formControlPr xmlns="http://schemas.microsoft.com/office/spreadsheetml/2009/9/main" objectType="Button" lockText="1"/>
</file>

<file path=xl/ctrlProps/ctrlProp374.xml><?xml version="1.0" encoding="utf-8"?>
<formControlPr xmlns="http://schemas.microsoft.com/office/spreadsheetml/2009/9/main" objectType="Button" lockText="1"/>
</file>

<file path=xl/ctrlProps/ctrlProp375.xml><?xml version="1.0" encoding="utf-8"?>
<formControlPr xmlns="http://schemas.microsoft.com/office/spreadsheetml/2009/9/main" objectType="Button" lockText="1"/>
</file>

<file path=xl/ctrlProps/ctrlProp376.xml><?xml version="1.0" encoding="utf-8"?>
<formControlPr xmlns="http://schemas.microsoft.com/office/spreadsheetml/2009/9/main" objectType="Button" lockText="1"/>
</file>

<file path=xl/ctrlProps/ctrlProp377.xml><?xml version="1.0" encoding="utf-8"?>
<formControlPr xmlns="http://schemas.microsoft.com/office/spreadsheetml/2009/9/main" objectType="Button" lockText="1"/>
</file>

<file path=xl/ctrlProps/ctrlProp378.xml><?xml version="1.0" encoding="utf-8"?>
<formControlPr xmlns="http://schemas.microsoft.com/office/spreadsheetml/2009/9/main" objectType="Button" lockText="1"/>
</file>

<file path=xl/ctrlProps/ctrlProp379.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80.xml><?xml version="1.0" encoding="utf-8"?>
<formControlPr xmlns="http://schemas.microsoft.com/office/spreadsheetml/2009/9/main" objectType="Button" lockText="1"/>
</file>

<file path=xl/ctrlProps/ctrlProp381.xml><?xml version="1.0" encoding="utf-8"?>
<formControlPr xmlns="http://schemas.microsoft.com/office/spreadsheetml/2009/9/main" objectType="Button" lockText="1"/>
</file>

<file path=xl/ctrlProps/ctrlProp382.xml><?xml version="1.0" encoding="utf-8"?>
<formControlPr xmlns="http://schemas.microsoft.com/office/spreadsheetml/2009/9/main" objectType="Button" lockText="1"/>
</file>

<file path=xl/ctrlProps/ctrlProp383.xml><?xml version="1.0" encoding="utf-8"?>
<formControlPr xmlns="http://schemas.microsoft.com/office/spreadsheetml/2009/9/main" objectType="Button" lockText="1"/>
</file>

<file path=xl/ctrlProps/ctrlProp384.xml><?xml version="1.0" encoding="utf-8"?>
<formControlPr xmlns="http://schemas.microsoft.com/office/spreadsheetml/2009/9/main" objectType="Button" lockText="1"/>
</file>

<file path=xl/ctrlProps/ctrlProp385.xml><?xml version="1.0" encoding="utf-8"?>
<formControlPr xmlns="http://schemas.microsoft.com/office/spreadsheetml/2009/9/main" objectType="Button" lockText="1"/>
</file>

<file path=xl/ctrlProps/ctrlProp386.xml><?xml version="1.0" encoding="utf-8"?>
<formControlPr xmlns="http://schemas.microsoft.com/office/spreadsheetml/2009/9/main" objectType="Button" lockText="1"/>
</file>

<file path=xl/ctrlProps/ctrlProp387.xml><?xml version="1.0" encoding="utf-8"?>
<formControlPr xmlns="http://schemas.microsoft.com/office/spreadsheetml/2009/9/main" objectType="Button" lockText="1"/>
</file>

<file path=xl/ctrlProps/ctrlProp388.xml><?xml version="1.0" encoding="utf-8"?>
<formControlPr xmlns="http://schemas.microsoft.com/office/spreadsheetml/2009/9/main" objectType="Button" lockText="1"/>
</file>

<file path=xl/ctrlProps/ctrlProp389.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390.xml><?xml version="1.0" encoding="utf-8"?>
<formControlPr xmlns="http://schemas.microsoft.com/office/spreadsheetml/2009/9/main" objectType="Button" lockText="1"/>
</file>

<file path=xl/ctrlProps/ctrlProp391.xml><?xml version="1.0" encoding="utf-8"?>
<formControlPr xmlns="http://schemas.microsoft.com/office/spreadsheetml/2009/9/main" objectType="Button" lockText="1"/>
</file>

<file path=xl/ctrlProps/ctrlProp392.xml><?xml version="1.0" encoding="utf-8"?>
<formControlPr xmlns="http://schemas.microsoft.com/office/spreadsheetml/2009/9/main" objectType="Button" lockText="1"/>
</file>

<file path=xl/ctrlProps/ctrlProp393.xml><?xml version="1.0" encoding="utf-8"?>
<formControlPr xmlns="http://schemas.microsoft.com/office/spreadsheetml/2009/9/main" objectType="Button" lockText="1"/>
</file>

<file path=xl/ctrlProps/ctrlProp394.xml><?xml version="1.0" encoding="utf-8"?>
<formControlPr xmlns="http://schemas.microsoft.com/office/spreadsheetml/2009/9/main" objectType="Button" lockText="1"/>
</file>

<file path=xl/ctrlProps/ctrlProp395.xml><?xml version="1.0" encoding="utf-8"?>
<formControlPr xmlns="http://schemas.microsoft.com/office/spreadsheetml/2009/9/main" objectType="Button" lockText="1"/>
</file>

<file path=xl/ctrlProps/ctrlProp396.xml><?xml version="1.0" encoding="utf-8"?>
<formControlPr xmlns="http://schemas.microsoft.com/office/spreadsheetml/2009/9/main" objectType="Button" lockText="1"/>
</file>

<file path=xl/ctrlProps/ctrlProp397.xml><?xml version="1.0" encoding="utf-8"?>
<formControlPr xmlns="http://schemas.microsoft.com/office/spreadsheetml/2009/9/main" objectType="Button" lockText="1"/>
</file>

<file path=xl/ctrlProps/ctrlProp398.xml><?xml version="1.0" encoding="utf-8"?>
<formControlPr xmlns="http://schemas.microsoft.com/office/spreadsheetml/2009/9/main" objectType="Button" lockText="1"/>
</file>

<file path=xl/ctrlProps/ctrlProp39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00.xml><?xml version="1.0" encoding="utf-8"?>
<formControlPr xmlns="http://schemas.microsoft.com/office/spreadsheetml/2009/9/main" objectType="Button" lockText="1"/>
</file>

<file path=xl/ctrlProps/ctrlProp401.xml><?xml version="1.0" encoding="utf-8"?>
<formControlPr xmlns="http://schemas.microsoft.com/office/spreadsheetml/2009/9/main" objectType="Button" lockText="1"/>
</file>

<file path=xl/ctrlProps/ctrlProp402.xml><?xml version="1.0" encoding="utf-8"?>
<formControlPr xmlns="http://schemas.microsoft.com/office/spreadsheetml/2009/9/main" objectType="Button" lockText="1"/>
</file>

<file path=xl/ctrlProps/ctrlProp403.xml><?xml version="1.0" encoding="utf-8"?>
<formControlPr xmlns="http://schemas.microsoft.com/office/spreadsheetml/2009/9/main" objectType="Button" lockText="1"/>
</file>

<file path=xl/ctrlProps/ctrlProp404.xml><?xml version="1.0" encoding="utf-8"?>
<formControlPr xmlns="http://schemas.microsoft.com/office/spreadsheetml/2009/9/main" objectType="Button" lockText="1"/>
</file>

<file path=xl/ctrlProps/ctrlProp405.xml><?xml version="1.0" encoding="utf-8"?>
<formControlPr xmlns="http://schemas.microsoft.com/office/spreadsheetml/2009/9/main" objectType="Button" lockText="1"/>
</file>

<file path=xl/ctrlProps/ctrlProp406.xml><?xml version="1.0" encoding="utf-8"?>
<formControlPr xmlns="http://schemas.microsoft.com/office/spreadsheetml/2009/9/main" objectType="Button" lockText="1"/>
</file>

<file path=xl/ctrlProps/ctrlProp407.xml><?xml version="1.0" encoding="utf-8"?>
<formControlPr xmlns="http://schemas.microsoft.com/office/spreadsheetml/2009/9/main" objectType="Button" lockText="1"/>
</file>

<file path=xl/ctrlProps/ctrlProp408.xml><?xml version="1.0" encoding="utf-8"?>
<formControlPr xmlns="http://schemas.microsoft.com/office/spreadsheetml/2009/9/main" objectType="Button" lockText="1"/>
</file>

<file path=xl/ctrlProps/ctrlProp409.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10.xml><?xml version="1.0" encoding="utf-8"?>
<formControlPr xmlns="http://schemas.microsoft.com/office/spreadsheetml/2009/9/main" objectType="Button" lockText="1"/>
</file>

<file path=xl/ctrlProps/ctrlProp411.xml><?xml version="1.0" encoding="utf-8"?>
<formControlPr xmlns="http://schemas.microsoft.com/office/spreadsheetml/2009/9/main" objectType="Button" lockText="1"/>
</file>

<file path=xl/ctrlProps/ctrlProp412.xml><?xml version="1.0" encoding="utf-8"?>
<formControlPr xmlns="http://schemas.microsoft.com/office/spreadsheetml/2009/9/main" objectType="Button" lockText="1"/>
</file>

<file path=xl/ctrlProps/ctrlProp413.xml><?xml version="1.0" encoding="utf-8"?>
<formControlPr xmlns="http://schemas.microsoft.com/office/spreadsheetml/2009/9/main" objectType="Button" lockText="1"/>
</file>

<file path=xl/ctrlProps/ctrlProp414.xml><?xml version="1.0" encoding="utf-8"?>
<formControlPr xmlns="http://schemas.microsoft.com/office/spreadsheetml/2009/9/main" objectType="Button" lockText="1"/>
</file>

<file path=xl/ctrlProps/ctrlProp415.xml><?xml version="1.0" encoding="utf-8"?>
<formControlPr xmlns="http://schemas.microsoft.com/office/spreadsheetml/2009/9/main" objectType="Button" lockText="1"/>
</file>

<file path=xl/ctrlProps/ctrlProp416.xml><?xml version="1.0" encoding="utf-8"?>
<formControlPr xmlns="http://schemas.microsoft.com/office/spreadsheetml/2009/9/main" objectType="Button" lockText="1"/>
</file>

<file path=xl/ctrlProps/ctrlProp417.xml><?xml version="1.0" encoding="utf-8"?>
<formControlPr xmlns="http://schemas.microsoft.com/office/spreadsheetml/2009/9/main" objectType="Button" lockText="1"/>
</file>

<file path=xl/ctrlProps/ctrlProp418.xml><?xml version="1.0" encoding="utf-8"?>
<formControlPr xmlns="http://schemas.microsoft.com/office/spreadsheetml/2009/9/main" objectType="Button" lockText="1"/>
</file>

<file path=xl/ctrlProps/ctrlProp419.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20.xml><?xml version="1.0" encoding="utf-8"?>
<formControlPr xmlns="http://schemas.microsoft.com/office/spreadsheetml/2009/9/main" objectType="Button" lockText="1"/>
</file>

<file path=xl/ctrlProps/ctrlProp421.xml><?xml version="1.0" encoding="utf-8"?>
<formControlPr xmlns="http://schemas.microsoft.com/office/spreadsheetml/2009/9/main" objectType="Button" lockText="1"/>
</file>

<file path=xl/ctrlProps/ctrlProp422.xml><?xml version="1.0" encoding="utf-8"?>
<formControlPr xmlns="http://schemas.microsoft.com/office/spreadsheetml/2009/9/main" objectType="Button" lockText="1"/>
</file>

<file path=xl/ctrlProps/ctrlProp423.xml><?xml version="1.0" encoding="utf-8"?>
<formControlPr xmlns="http://schemas.microsoft.com/office/spreadsheetml/2009/9/main" objectType="Button" lockText="1"/>
</file>

<file path=xl/ctrlProps/ctrlProp424.xml><?xml version="1.0" encoding="utf-8"?>
<formControlPr xmlns="http://schemas.microsoft.com/office/spreadsheetml/2009/9/main" objectType="Button" lockText="1"/>
</file>

<file path=xl/ctrlProps/ctrlProp425.xml><?xml version="1.0" encoding="utf-8"?>
<formControlPr xmlns="http://schemas.microsoft.com/office/spreadsheetml/2009/9/main" objectType="Button" lockText="1"/>
</file>

<file path=xl/ctrlProps/ctrlProp426.xml><?xml version="1.0" encoding="utf-8"?>
<formControlPr xmlns="http://schemas.microsoft.com/office/spreadsheetml/2009/9/main" objectType="Button" lockText="1"/>
</file>

<file path=xl/ctrlProps/ctrlProp427.xml><?xml version="1.0" encoding="utf-8"?>
<formControlPr xmlns="http://schemas.microsoft.com/office/spreadsheetml/2009/9/main" objectType="Button" lockText="1"/>
</file>

<file path=xl/ctrlProps/ctrlProp428.xml><?xml version="1.0" encoding="utf-8"?>
<formControlPr xmlns="http://schemas.microsoft.com/office/spreadsheetml/2009/9/main" objectType="Button" lockText="1"/>
</file>

<file path=xl/ctrlProps/ctrlProp429.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30.xml><?xml version="1.0" encoding="utf-8"?>
<formControlPr xmlns="http://schemas.microsoft.com/office/spreadsheetml/2009/9/main" objectType="Button" lockText="1"/>
</file>

<file path=xl/ctrlProps/ctrlProp431.xml><?xml version="1.0" encoding="utf-8"?>
<formControlPr xmlns="http://schemas.microsoft.com/office/spreadsheetml/2009/9/main" objectType="Button" lockText="1"/>
</file>

<file path=xl/ctrlProps/ctrlProp432.xml><?xml version="1.0" encoding="utf-8"?>
<formControlPr xmlns="http://schemas.microsoft.com/office/spreadsheetml/2009/9/main" objectType="Button" lockText="1"/>
</file>

<file path=xl/ctrlProps/ctrlProp433.xml><?xml version="1.0" encoding="utf-8"?>
<formControlPr xmlns="http://schemas.microsoft.com/office/spreadsheetml/2009/9/main" objectType="Button" lockText="1"/>
</file>

<file path=xl/ctrlProps/ctrlProp434.xml><?xml version="1.0" encoding="utf-8"?>
<formControlPr xmlns="http://schemas.microsoft.com/office/spreadsheetml/2009/9/main" objectType="Button" lockText="1"/>
</file>

<file path=xl/ctrlProps/ctrlProp435.xml><?xml version="1.0" encoding="utf-8"?>
<formControlPr xmlns="http://schemas.microsoft.com/office/spreadsheetml/2009/9/main" objectType="Button" lockText="1"/>
</file>

<file path=xl/ctrlProps/ctrlProp436.xml><?xml version="1.0" encoding="utf-8"?>
<formControlPr xmlns="http://schemas.microsoft.com/office/spreadsheetml/2009/9/main" objectType="Button" lockText="1"/>
</file>

<file path=xl/ctrlProps/ctrlProp437.xml><?xml version="1.0" encoding="utf-8"?>
<formControlPr xmlns="http://schemas.microsoft.com/office/spreadsheetml/2009/9/main" objectType="Button" lockText="1"/>
</file>

<file path=xl/ctrlProps/ctrlProp438.xml><?xml version="1.0" encoding="utf-8"?>
<formControlPr xmlns="http://schemas.microsoft.com/office/spreadsheetml/2009/9/main" objectType="Button" lockText="1"/>
</file>

<file path=xl/ctrlProps/ctrlProp439.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40.xml><?xml version="1.0" encoding="utf-8"?>
<formControlPr xmlns="http://schemas.microsoft.com/office/spreadsheetml/2009/9/main" objectType="Button" lockText="1"/>
</file>

<file path=xl/ctrlProps/ctrlProp441.xml><?xml version="1.0" encoding="utf-8"?>
<formControlPr xmlns="http://schemas.microsoft.com/office/spreadsheetml/2009/9/main" objectType="Button" lockText="1"/>
</file>

<file path=xl/ctrlProps/ctrlProp442.xml><?xml version="1.0" encoding="utf-8"?>
<formControlPr xmlns="http://schemas.microsoft.com/office/spreadsheetml/2009/9/main" objectType="Button" lockText="1"/>
</file>

<file path=xl/ctrlProps/ctrlProp443.xml><?xml version="1.0" encoding="utf-8"?>
<formControlPr xmlns="http://schemas.microsoft.com/office/spreadsheetml/2009/9/main" objectType="Button" lockText="1"/>
</file>

<file path=xl/ctrlProps/ctrlProp444.xml><?xml version="1.0" encoding="utf-8"?>
<formControlPr xmlns="http://schemas.microsoft.com/office/spreadsheetml/2009/9/main" objectType="Button" lockText="1"/>
</file>

<file path=xl/ctrlProps/ctrlProp445.xml><?xml version="1.0" encoding="utf-8"?>
<formControlPr xmlns="http://schemas.microsoft.com/office/spreadsheetml/2009/9/main" objectType="Button" lockText="1"/>
</file>

<file path=xl/ctrlProps/ctrlProp446.xml><?xml version="1.0" encoding="utf-8"?>
<formControlPr xmlns="http://schemas.microsoft.com/office/spreadsheetml/2009/9/main" objectType="Button" lockText="1"/>
</file>

<file path=xl/ctrlProps/ctrlProp447.xml><?xml version="1.0" encoding="utf-8"?>
<formControlPr xmlns="http://schemas.microsoft.com/office/spreadsheetml/2009/9/main" objectType="Button" lockText="1"/>
</file>

<file path=xl/ctrlProps/ctrlProp448.xml><?xml version="1.0" encoding="utf-8"?>
<formControlPr xmlns="http://schemas.microsoft.com/office/spreadsheetml/2009/9/main" objectType="Button" lockText="1"/>
</file>

<file path=xl/ctrlProps/ctrlProp449.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50.xml><?xml version="1.0" encoding="utf-8"?>
<formControlPr xmlns="http://schemas.microsoft.com/office/spreadsheetml/2009/9/main" objectType="Button" lockText="1"/>
</file>

<file path=xl/ctrlProps/ctrlProp451.xml><?xml version="1.0" encoding="utf-8"?>
<formControlPr xmlns="http://schemas.microsoft.com/office/spreadsheetml/2009/9/main" objectType="Button" lockText="1"/>
</file>

<file path=xl/ctrlProps/ctrlProp452.xml><?xml version="1.0" encoding="utf-8"?>
<formControlPr xmlns="http://schemas.microsoft.com/office/spreadsheetml/2009/9/main" objectType="Button" lockText="1"/>
</file>

<file path=xl/ctrlProps/ctrlProp453.xml><?xml version="1.0" encoding="utf-8"?>
<formControlPr xmlns="http://schemas.microsoft.com/office/spreadsheetml/2009/9/main" objectType="Button" lockText="1"/>
</file>

<file path=xl/ctrlProps/ctrlProp454.xml><?xml version="1.0" encoding="utf-8"?>
<formControlPr xmlns="http://schemas.microsoft.com/office/spreadsheetml/2009/9/main" objectType="Button" lockText="1"/>
</file>

<file path=xl/ctrlProps/ctrlProp455.xml><?xml version="1.0" encoding="utf-8"?>
<formControlPr xmlns="http://schemas.microsoft.com/office/spreadsheetml/2009/9/main" objectType="Button" lockText="1"/>
</file>

<file path=xl/ctrlProps/ctrlProp456.xml><?xml version="1.0" encoding="utf-8"?>
<formControlPr xmlns="http://schemas.microsoft.com/office/spreadsheetml/2009/9/main" objectType="Button" lockText="1"/>
</file>

<file path=xl/ctrlProps/ctrlProp457.xml><?xml version="1.0" encoding="utf-8"?>
<formControlPr xmlns="http://schemas.microsoft.com/office/spreadsheetml/2009/9/main" objectType="Button" lockText="1"/>
</file>

<file path=xl/ctrlProps/ctrlProp458.xml><?xml version="1.0" encoding="utf-8"?>
<formControlPr xmlns="http://schemas.microsoft.com/office/spreadsheetml/2009/9/main" objectType="Button" lockText="1"/>
</file>

<file path=xl/ctrlProps/ctrlProp459.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60.xml><?xml version="1.0" encoding="utf-8"?>
<formControlPr xmlns="http://schemas.microsoft.com/office/spreadsheetml/2009/9/main" objectType="Button" lockText="1"/>
</file>

<file path=xl/ctrlProps/ctrlProp461.xml><?xml version="1.0" encoding="utf-8"?>
<formControlPr xmlns="http://schemas.microsoft.com/office/spreadsheetml/2009/9/main" objectType="Button" lockText="1"/>
</file>

<file path=xl/ctrlProps/ctrlProp462.xml><?xml version="1.0" encoding="utf-8"?>
<formControlPr xmlns="http://schemas.microsoft.com/office/spreadsheetml/2009/9/main" objectType="Button" lockText="1"/>
</file>

<file path=xl/ctrlProps/ctrlProp463.xml><?xml version="1.0" encoding="utf-8"?>
<formControlPr xmlns="http://schemas.microsoft.com/office/spreadsheetml/2009/9/main" objectType="Button" lockText="1"/>
</file>

<file path=xl/ctrlProps/ctrlProp464.xml><?xml version="1.0" encoding="utf-8"?>
<formControlPr xmlns="http://schemas.microsoft.com/office/spreadsheetml/2009/9/main" objectType="Button" lockText="1"/>
</file>

<file path=xl/ctrlProps/ctrlProp465.xml><?xml version="1.0" encoding="utf-8"?>
<formControlPr xmlns="http://schemas.microsoft.com/office/spreadsheetml/2009/9/main" objectType="Button" lockText="1"/>
</file>

<file path=xl/ctrlProps/ctrlProp466.xml><?xml version="1.0" encoding="utf-8"?>
<formControlPr xmlns="http://schemas.microsoft.com/office/spreadsheetml/2009/9/main" objectType="Button" lockText="1"/>
</file>

<file path=xl/ctrlProps/ctrlProp467.xml><?xml version="1.0" encoding="utf-8"?>
<formControlPr xmlns="http://schemas.microsoft.com/office/spreadsheetml/2009/9/main" objectType="Button" lockText="1"/>
</file>

<file path=xl/ctrlProps/ctrlProp468.xml><?xml version="1.0" encoding="utf-8"?>
<formControlPr xmlns="http://schemas.microsoft.com/office/spreadsheetml/2009/9/main" objectType="Button" lockText="1"/>
</file>

<file path=xl/ctrlProps/ctrlProp469.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70.xml><?xml version="1.0" encoding="utf-8"?>
<formControlPr xmlns="http://schemas.microsoft.com/office/spreadsheetml/2009/9/main" objectType="Button" lockText="1"/>
</file>

<file path=xl/ctrlProps/ctrlProp471.xml><?xml version="1.0" encoding="utf-8"?>
<formControlPr xmlns="http://schemas.microsoft.com/office/spreadsheetml/2009/9/main" objectType="Button" lockText="1"/>
</file>

<file path=xl/ctrlProps/ctrlProp472.xml><?xml version="1.0" encoding="utf-8"?>
<formControlPr xmlns="http://schemas.microsoft.com/office/spreadsheetml/2009/9/main" objectType="Button" lockText="1"/>
</file>

<file path=xl/ctrlProps/ctrlProp473.xml><?xml version="1.0" encoding="utf-8"?>
<formControlPr xmlns="http://schemas.microsoft.com/office/spreadsheetml/2009/9/main" objectType="Button" lockText="1"/>
</file>

<file path=xl/ctrlProps/ctrlProp474.xml><?xml version="1.0" encoding="utf-8"?>
<formControlPr xmlns="http://schemas.microsoft.com/office/spreadsheetml/2009/9/main" objectType="Button" lockText="1"/>
</file>

<file path=xl/ctrlProps/ctrlProp475.xml><?xml version="1.0" encoding="utf-8"?>
<formControlPr xmlns="http://schemas.microsoft.com/office/spreadsheetml/2009/9/main" objectType="Button" lockText="1"/>
</file>

<file path=xl/ctrlProps/ctrlProp476.xml><?xml version="1.0" encoding="utf-8"?>
<formControlPr xmlns="http://schemas.microsoft.com/office/spreadsheetml/2009/9/main" objectType="Button" lockText="1"/>
</file>

<file path=xl/ctrlProps/ctrlProp477.xml><?xml version="1.0" encoding="utf-8"?>
<formControlPr xmlns="http://schemas.microsoft.com/office/spreadsheetml/2009/9/main" objectType="Button" lockText="1"/>
</file>

<file path=xl/ctrlProps/ctrlProp478.xml><?xml version="1.0" encoding="utf-8"?>
<formControlPr xmlns="http://schemas.microsoft.com/office/spreadsheetml/2009/9/main" objectType="Button" lockText="1"/>
</file>

<file path=xl/ctrlProps/ctrlProp479.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80.xml><?xml version="1.0" encoding="utf-8"?>
<formControlPr xmlns="http://schemas.microsoft.com/office/spreadsheetml/2009/9/main" objectType="Button" lockText="1"/>
</file>

<file path=xl/ctrlProps/ctrlProp481.xml><?xml version="1.0" encoding="utf-8"?>
<formControlPr xmlns="http://schemas.microsoft.com/office/spreadsheetml/2009/9/main" objectType="Button" lockText="1"/>
</file>

<file path=xl/ctrlProps/ctrlProp482.xml><?xml version="1.0" encoding="utf-8"?>
<formControlPr xmlns="http://schemas.microsoft.com/office/spreadsheetml/2009/9/main" objectType="Button" lockText="1"/>
</file>

<file path=xl/ctrlProps/ctrlProp483.xml><?xml version="1.0" encoding="utf-8"?>
<formControlPr xmlns="http://schemas.microsoft.com/office/spreadsheetml/2009/9/main" objectType="Button" lockText="1"/>
</file>

<file path=xl/ctrlProps/ctrlProp484.xml><?xml version="1.0" encoding="utf-8"?>
<formControlPr xmlns="http://schemas.microsoft.com/office/spreadsheetml/2009/9/main" objectType="Button" lockText="1"/>
</file>

<file path=xl/ctrlProps/ctrlProp485.xml><?xml version="1.0" encoding="utf-8"?>
<formControlPr xmlns="http://schemas.microsoft.com/office/spreadsheetml/2009/9/main" objectType="Button" lockText="1"/>
</file>

<file path=xl/ctrlProps/ctrlProp486.xml><?xml version="1.0" encoding="utf-8"?>
<formControlPr xmlns="http://schemas.microsoft.com/office/spreadsheetml/2009/9/main" objectType="Button" lockText="1"/>
</file>

<file path=xl/ctrlProps/ctrlProp487.xml><?xml version="1.0" encoding="utf-8"?>
<formControlPr xmlns="http://schemas.microsoft.com/office/spreadsheetml/2009/9/main" objectType="Button" lockText="1"/>
</file>

<file path=xl/ctrlProps/ctrlProp488.xml><?xml version="1.0" encoding="utf-8"?>
<formControlPr xmlns="http://schemas.microsoft.com/office/spreadsheetml/2009/9/main" objectType="Button" lockText="1"/>
</file>

<file path=xl/ctrlProps/ctrlProp489.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490.xml><?xml version="1.0" encoding="utf-8"?>
<formControlPr xmlns="http://schemas.microsoft.com/office/spreadsheetml/2009/9/main" objectType="Button" lockText="1"/>
</file>

<file path=xl/ctrlProps/ctrlProp491.xml><?xml version="1.0" encoding="utf-8"?>
<formControlPr xmlns="http://schemas.microsoft.com/office/spreadsheetml/2009/9/main" objectType="Button" lockText="1"/>
</file>

<file path=xl/ctrlProps/ctrlProp492.xml><?xml version="1.0" encoding="utf-8"?>
<formControlPr xmlns="http://schemas.microsoft.com/office/spreadsheetml/2009/9/main" objectType="Button" lockText="1"/>
</file>

<file path=xl/ctrlProps/ctrlProp493.xml><?xml version="1.0" encoding="utf-8"?>
<formControlPr xmlns="http://schemas.microsoft.com/office/spreadsheetml/2009/9/main" objectType="Button" lockText="1"/>
</file>

<file path=xl/ctrlProps/ctrlProp494.xml><?xml version="1.0" encoding="utf-8"?>
<formControlPr xmlns="http://schemas.microsoft.com/office/spreadsheetml/2009/9/main" objectType="Button" lockText="1"/>
</file>

<file path=xl/ctrlProps/ctrlProp495.xml><?xml version="1.0" encoding="utf-8"?>
<formControlPr xmlns="http://schemas.microsoft.com/office/spreadsheetml/2009/9/main" objectType="Button" lockText="1"/>
</file>

<file path=xl/ctrlProps/ctrlProp496.xml><?xml version="1.0" encoding="utf-8"?>
<formControlPr xmlns="http://schemas.microsoft.com/office/spreadsheetml/2009/9/main" objectType="Button" lockText="1"/>
</file>

<file path=xl/ctrlProps/ctrlProp497.xml><?xml version="1.0" encoding="utf-8"?>
<formControlPr xmlns="http://schemas.microsoft.com/office/spreadsheetml/2009/9/main" objectType="Button" lockText="1"/>
</file>

<file path=xl/ctrlProps/ctrlProp498.xml><?xml version="1.0" encoding="utf-8"?>
<formControlPr xmlns="http://schemas.microsoft.com/office/spreadsheetml/2009/9/main" objectType="Button" lockText="1"/>
</file>

<file path=xl/ctrlProps/ctrlProp49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00.xml><?xml version="1.0" encoding="utf-8"?>
<formControlPr xmlns="http://schemas.microsoft.com/office/spreadsheetml/2009/9/main" objectType="Button" lockText="1"/>
</file>

<file path=xl/ctrlProps/ctrlProp501.xml><?xml version="1.0" encoding="utf-8"?>
<formControlPr xmlns="http://schemas.microsoft.com/office/spreadsheetml/2009/9/main" objectType="Button" lockText="1"/>
</file>

<file path=xl/ctrlProps/ctrlProp502.xml><?xml version="1.0" encoding="utf-8"?>
<formControlPr xmlns="http://schemas.microsoft.com/office/spreadsheetml/2009/9/main" objectType="Button" lockText="1"/>
</file>

<file path=xl/ctrlProps/ctrlProp503.xml><?xml version="1.0" encoding="utf-8"?>
<formControlPr xmlns="http://schemas.microsoft.com/office/spreadsheetml/2009/9/main" objectType="Button" lockText="1"/>
</file>

<file path=xl/ctrlProps/ctrlProp504.xml><?xml version="1.0" encoding="utf-8"?>
<formControlPr xmlns="http://schemas.microsoft.com/office/spreadsheetml/2009/9/main" objectType="Button" lockText="1"/>
</file>

<file path=xl/ctrlProps/ctrlProp505.xml><?xml version="1.0" encoding="utf-8"?>
<formControlPr xmlns="http://schemas.microsoft.com/office/spreadsheetml/2009/9/main" objectType="Button" lockText="1"/>
</file>

<file path=xl/ctrlProps/ctrlProp506.xml><?xml version="1.0" encoding="utf-8"?>
<formControlPr xmlns="http://schemas.microsoft.com/office/spreadsheetml/2009/9/main" objectType="Button" lockText="1"/>
</file>

<file path=xl/ctrlProps/ctrlProp507.xml><?xml version="1.0" encoding="utf-8"?>
<formControlPr xmlns="http://schemas.microsoft.com/office/spreadsheetml/2009/9/main" objectType="Button" lockText="1"/>
</file>

<file path=xl/ctrlProps/ctrlProp508.xml><?xml version="1.0" encoding="utf-8"?>
<formControlPr xmlns="http://schemas.microsoft.com/office/spreadsheetml/2009/9/main" objectType="Button" lockText="1"/>
</file>

<file path=xl/ctrlProps/ctrlProp509.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10.xml><?xml version="1.0" encoding="utf-8"?>
<formControlPr xmlns="http://schemas.microsoft.com/office/spreadsheetml/2009/9/main" objectType="Button" lockText="1"/>
</file>

<file path=xl/ctrlProps/ctrlProp511.xml><?xml version="1.0" encoding="utf-8"?>
<formControlPr xmlns="http://schemas.microsoft.com/office/spreadsheetml/2009/9/main" objectType="Button" lockText="1"/>
</file>

<file path=xl/ctrlProps/ctrlProp512.xml><?xml version="1.0" encoding="utf-8"?>
<formControlPr xmlns="http://schemas.microsoft.com/office/spreadsheetml/2009/9/main" objectType="Button" lockText="1"/>
</file>

<file path=xl/ctrlProps/ctrlProp513.xml><?xml version="1.0" encoding="utf-8"?>
<formControlPr xmlns="http://schemas.microsoft.com/office/spreadsheetml/2009/9/main" objectType="Button" lockText="1"/>
</file>

<file path=xl/ctrlProps/ctrlProp514.xml><?xml version="1.0" encoding="utf-8"?>
<formControlPr xmlns="http://schemas.microsoft.com/office/spreadsheetml/2009/9/main" objectType="Button" lockText="1"/>
</file>

<file path=xl/ctrlProps/ctrlProp515.xml><?xml version="1.0" encoding="utf-8"?>
<formControlPr xmlns="http://schemas.microsoft.com/office/spreadsheetml/2009/9/main" objectType="Button" lockText="1"/>
</file>

<file path=xl/ctrlProps/ctrlProp516.xml><?xml version="1.0" encoding="utf-8"?>
<formControlPr xmlns="http://schemas.microsoft.com/office/spreadsheetml/2009/9/main" objectType="Button" lockText="1"/>
</file>

<file path=xl/ctrlProps/ctrlProp517.xml><?xml version="1.0" encoding="utf-8"?>
<formControlPr xmlns="http://schemas.microsoft.com/office/spreadsheetml/2009/9/main" objectType="Button" lockText="1"/>
</file>

<file path=xl/ctrlProps/ctrlProp518.xml><?xml version="1.0" encoding="utf-8"?>
<formControlPr xmlns="http://schemas.microsoft.com/office/spreadsheetml/2009/9/main" objectType="Button" lockText="1"/>
</file>

<file path=xl/ctrlProps/ctrlProp519.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20.xml><?xml version="1.0" encoding="utf-8"?>
<formControlPr xmlns="http://schemas.microsoft.com/office/spreadsheetml/2009/9/main" objectType="Button" lockText="1"/>
</file>

<file path=xl/ctrlProps/ctrlProp521.xml><?xml version="1.0" encoding="utf-8"?>
<formControlPr xmlns="http://schemas.microsoft.com/office/spreadsheetml/2009/9/main" objectType="Button" lockText="1"/>
</file>

<file path=xl/ctrlProps/ctrlProp522.xml><?xml version="1.0" encoding="utf-8"?>
<formControlPr xmlns="http://schemas.microsoft.com/office/spreadsheetml/2009/9/main" objectType="Button" lockText="1"/>
</file>

<file path=xl/ctrlProps/ctrlProp523.xml><?xml version="1.0" encoding="utf-8"?>
<formControlPr xmlns="http://schemas.microsoft.com/office/spreadsheetml/2009/9/main" objectType="Button" lockText="1"/>
</file>

<file path=xl/ctrlProps/ctrlProp524.xml><?xml version="1.0" encoding="utf-8"?>
<formControlPr xmlns="http://schemas.microsoft.com/office/spreadsheetml/2009/9/main" objectType="Button" lockText="1"/>
</file>

<file path=xl/ctrlProps/ctrlProp525.xml><?xml version="1.0" encoding="utf-8"?>
<formControlPr xmlns="http://schemas.microsoft.com/office/spreadsheetml/2009/9/main" objectType="Button" lockText="1"/>
</file>

<file path=xl/ctrlProps/ctrlProp526.xml><?xml version="1.0" encoding="utf-8"?>
<formControlPr xmlns="http://schemas.microsoft.com/office/spreadsheetml/2009/9/main" objectType="Button" lockText="1"/>
</file>

<file path=xl/ctrlProps/ctrlProp527.xml><?xml version="1.0" encoding="utf-8"?>
<formControlPr xmlns="http://schemas.microsoft.com/office/spreadsheetml/2009/9/main" objectType="Button" lockText="1"/>
</file>

<file path=xl/ctrlProps/ctrlProp528.xml><?xml version="1.0" encoding="utf-8"?>
<formControlPr xmlns="http://schemas.microsoft.com/office/spreadsheetml/2009/9/main" objectType="Button" lockText="1"/>
</file>

<file path=xl/ctrlProps/ctrlProp529.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30.xml><?xml version="1.0" encoding="utf-8"?>
<formControlPr xmlns="http://schemas.microsoft.com/office/spreadsheetml/2009/9/main" objectType="Button" lockText="1"/>
</file>

<file path=xl/ctrlProps/ctrlProp531.xml><?xml version="1.0" encoding="utf-8"?>
<formControlPr xmlns="http://schemas.microsoft.com/office/spreadsheetml/2009/9/main" objectType="Button" lockText="1"/>
</file>

<file path=xl/ctrlProps/ctrlProp532.xml><?xml version="1.0" encoding="utf-8"?>
<formControlPr xmlns="http://schemas.microsoft.com/office/spreadsheetml/2009/9/main" objectType="Button" lockText="1"/>
</file>

<file path=xl/ctrlProps/ctrlProp533.xml><?xml version="1.0" encoding="utf-8"?>
<formControlPr xmlns="http://schemas.microsoft.com/office/spreadsheetml/2009/9/main" objectType="Button" lockText="1"/>
</file>

<file path=xl/ctrlProps/ctrlProp534.xml><?xml version="1.0" encoding="utf-8"?>
<formControlPr xmlns="http://schemas.microsoft.com/office/spreadsheetml/2009/9/main" objectType="Button" lockText="1"/>
</file>

<file path=xl/ctrlProps/ctrlProp535.xml><?xml version="1.0" encoding="utf-8"?>
<formControlPr xmlns="http://schemas.microsoft.com/office/spreadsheetml/2009/9/main" objectType="Button" lockText="1"/>
</file>

<file path=xl/ctrlProps/ctrlProp536.xml><?xml version="1.0" encoding="utf-8"?>
<formControlPr xmlns="http://schemas.microsoft.com/office/spreadsheetml/2009/9/main" objectType="Button" lockText="1"/>
</file>

<file path=xl/ctrlProps/ctrlProp537.xml><?xml version="1.0" encoding="utf-8"?>
<formControlPr xmlns="http://schemas.microsoft.com/office/spreadsheetml/2009/9/main" objectType="Button" lockText="1"/>
</file>

<file path=xl/ctrlProps/ctrlProp538.xml><?xml version="1.0" encoding="utf-8"?>
<formControlPr xmlns="http://schemas.microsoft.com/office/spreadsheetml/2009/9/main" objectType="Button" lockText="1"/>
</file>

<file path=xl/ctrlProps/ctrlProp539.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40.xml><?xml version="1.0" encoding="utf-8"?>
<formControlPr xmlns="http://schemas.microsoft.com/office/spreadsheetml/2009/9/main" objectType="Button" lockText="1"/>
</file>

<file path=xl/ctrlProps/ctrlProp541.xml><?xml version="1.0" encoding="utf-8"?>
<formControlPr xmlns="http://schemas.microsoft.com/office/spreadsheetml/2009/9/main" objectType="Button" lockText="1"/>
</file>

<file path=xl/ctrlProps/ctrlProp542.xml><?xml version="1.0" encoding="utf-8"?>
<formControlPr xmlns="http://schemas.microsoft.com/office/spreadsheetml/2009/9/main" objectType="Button" lockText="1"/>
</file>

<file path=xl/ctrlProps/ctrlProp543.xml><?xml version="1.0" encoding="utf-8"?>
<formControlPr xmlns="http://schemas.microsoft.com/office/spreadsheetml/2009/9/main" objectType="Button" lockText="1"/>
</file>

<file path=xl/ctrlProps/ctrlProp544.xml><?xml version="1.0" encoding="utf-8"?>
<formControlPr xmlns="http://schemas.microsoft.com/office/spreadsheetml/2009/9/main" objectType="Button" lockText="1"/>
</file>

<file path=xl/ctrlProps/ctrlProp545.xml><?xml version="1.0" encoding="utf-8"?>
<formControlPr xmlns="http://schemas.microsoft.com/office/spreadsheetml/2009/9/main" objectType="Button" lockText="1"/>
</file>

<file path=xl/ctrlProps/ctrlProp546.xml><?xml version="1.0" encoding="utf-8"?>
<formControlPr xmlns="http://schemas.microsoft.com/office/spreadsheetml/2009/9/main" objectType="Button" lockText="1"/>
</file>

<file path=xl/ctrlProps/ctrlProp547.xml><?xml version="1.0" encoding="utf-8"?>
<formControlPr xmlns="http://schemas.microsoft.com/office/spreadsheetml/2009/9/main" objectType="Button" lockText="1"/>
</file>

<file path=xl/ctrlProps/ctrlProp548.xml><?xml version="1.0" encoding="utf-8"?>
<formControlPr xmlns="http://schemas.microsoft.com/office/spreadsheetml/2009/9/main" objectType="Button" lockText="1"/>
</file>

<file path=xl/ctrlProps/ctrlProp549.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50.xml><?xml version="1.0" encoding="utf-8"?>
<formControlPr xmlns="http://schemas.microsoft.com/office/spreadsheetml/2009/9/main" objectType="Button" lockText="1"/>
</file>

<file path=xl/ctrlProps/ctrlProp551.xml><?xml version="1.0" encoding="utf-8"?>
<formControlPr xmlns="http://schemas.microsoft.com/office/spreadsheetml/2009/9/main" objectType="Button" lockText="1"/>
</file>

<file path=xl/ctrlProps/ctrlProp552.xml><?xml version="1.0" encoding="utf-8"?>
<formControlPr xmlns="http://schemas.microsoft.com/office/spreadsheetml/2009/9/main" objectType="Button" lockText="1"/>
</file>

<file path=xl/ctrlProps/ctrlProp553.xml><?xml version="1.0" encoding="utf-8"?>
<formControlPr xmlns="http://schemas.microsoft.com/office/spreadsheetml/2009/9/main" objectType="Button" lockText="1"/>
</file>

<file path=xl/ctrlProps/ctrlProp554.xml><?xml version="1.0" encoding="utf-8"?>
<formControlPr xmlns="http://schemas.microsoft.com/office/spreadsheetml/2009/9/main" objectType="Button" lockText="1"/>
</file>

<file path=xl/ctrlProps/ctrlProp555.xml><?xml version="1.0" encoding="utf-8"?>
<formControlPr xmlns="http://schemas.microsoft.com/office/spreadsheetml/2009/9/main" objectType="Button" lockText="1"/>
</file>

<file path=xl/ctrlProps/ctrlProp556.xml><?xml version="1.0" encoding="utf-8"?>
<formControlPr xmlns="http://schemas.microsoft.com/office/spreadsheetml/2009/9/main" objectType="Button" lockText="1"/>
</file>

<file path=xl/ctrlProps/ctrlProp557.xml><?xml version="1.0" encoding="utf-8"?>
<formControlPr xmlns="http://schemas.microsoft.com/office/spreadsheetml/2009/9/main" objectType="Button" lockText="1"/>
</file>

<file path=xl/ctrlProps/ctrlProp558.xml><?xml version="1.0" encoding="utf-8"?>
<formControlPr xmlns="http://schemas.microsoft.com/office/spreadsheetml/2009/9/main" objectType="Button" lockText="1"/>
</file>

<file path=xl/ctrlProps/ctrlProp559.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60.xml><?xml version="1.0" encoding="utf-8"?>
<formControlPr xmlns="http://schemas.microsoft.com/office/spreadsheetml/2009/9/main" objectType="Button" lockText="1"/>
</file>

<file path=xl/ctrlProps/ctrlProp561.xml><?xml version="1.0" encoding="utf-8"?>
<formControlPr xmlns="http://schemas.microsoft.com/office/spreadsheetml/2009/9/main" objectType="Button" lockText="1"/>
</file>

<file path=xl/ctrlProps/ctrlProp562.xml><?xml version="1.0" encoding="utf-8"?>
<formControlPr xmlns="http://schemas.microsoft.com/office/spreadsheetml/2009/9/main" objectType="Button" lockText="1"/>
</file>

<file path=xl/ctrlProps/ctrlProp563.xml><?xml version="1.0" encoding="utf-8"?>
<formControlPr xmlns="http://schemas.microsoft.com/office/spreadsheetml/2009/9/main" objectType="Button" lockText="1"/>
</file>

<file path=xl/ctrlProps/ctrlProp564.xml><?xml version="1.0" encoding="utf-8"?>
<formControlPr xmlns="http://schemas.microsoft.com/office/spreadsheetml/2009/9/main" objectType="Button" lockText="1"/>
</file>

<file path=xl/ctrlProps/ctrlProp565.xml><?xml version="1.0" encoding="utf-8"?>
<formControlPr xmlns="http://schemas.microsoft.com/office/spreadsheetml/2009/9/main" objectType="Button" lockText="1"/>
</file>

<file path=xl/ctrlProps/ctrlProp566.xml><?xml version="1.0" encoding="utf-8"?>
<formControlPr xmlns="http://schemas.microsoft.com/office/spreadsheetml/2009/9/main" objectType="Button" lockText="1"/>
</file>

<file path=xl/ctrlProps/ctrlProp567.xml><?xml version="1.0" encoding="utf-8"?>
<formControlPr xmlns="http://schemas.microsoft.com/office/spreadsheetml/2009/9/main" objectType="Button" lockText="1"/>
</file>

<file path=xl/ctrlProps/ctrlProp568.xml><?xml version="1.0" encoding="utf-8"?>
<formControlPr xmlns="http://schemas.microsoft.com/office/spreadsheetml/2009/9/main" objectType="Button" lockText="1"/>
</file>

<file path=xl/ctrlProps/ctrlProp569.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70.xml><?xml version="1.0" encoding="utf-8"?>
<formControlPr xmlns="http://schemas.microsoft.com/office/spreadsheetml/2009/9/main" objectType="Button" lockText="1"/>
</file>

<file path=xl/ctrlProps/ctrlProp571.xml><?xml version="1.0" encoding="utf-8"?>
<formControlPr xmlns="http://schemas.microsoft.com/office/spreadsheetml/2009/9/main" objectType="Button" lockText="1"/>
</file>

<file path=xl/ctrlProps/ctrlProp572.xml><?xml version="1.0" encoding="utf-8"?>
<formControlPr xmlns="http://schemas.microsoft.com/office/spreadsheetml/2009/9/main" objectType="Button" lockText="1"/>
</file>

<file path=xl/ctrlProps/ctrlProp573.xml><?xml version="1.0" encoding="utf-8"?>
<formControlPr xmlns="http://schemas.microsoft.com/office/spreadsheetml/2009/9/main" objectType="Button" lockText="1"/>
</file>

<file path=xl/ctrlProps/ctrlProp574.xml><?xml version="1.0" encoding="utf-8"?>
<formControlPr xmlns="http://schemas.microsoft.com/office/spreadsheetml/2009/9/main" objectType="Button" lockText="1"/>
</file>

<file path=xl/ctrlProps/ctrlProp575.xml><?xml version="1.0" encoding="utf-8"?>
<formControlPr xmlns="http://schemas.microsoft.com/office/spreadsheetml/2009/9/main" objectType="Button" lockText="1"/>
</file>

<file path=xl/ctrlProps/ctrlProp576.xml><?xml version="1.0" encoding="utf-8"?>
<formControlPr xmlns="http://schemas.microsoft.com/office/spreadsheetml/2009/9/main" objectType="Button" lockText="1"/>
</file>

<file path=xl/ctrlProps/ctrlProp577.xml><?xml version="1.0" encoding="utf-8"?>
<formControlPr xmlns="http://schemas.microsoft.com/office/spreadsheetml/2009/9/main" objectType="Button" lockText="1"/>
</file>

<file path=xl/ctrlProps/ctrlProp578.xml><?xml version="1.0" encoding="utf-8"?>
<formControlPr xmlns="http://schemas.microsoft.com/office/spreadsheetml/2009/9/main" objectType="Button" lockText="1"/>
</file>

<file path=xl/ctrlProps/ctrlProp579.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80.xml><?xml version="1.0" encoding="utf-8"?>
<formControlPr xmlns="http://schemas.microsoft.com/office/spreadsheetml/2009/9/main" objectType="Button" lockText="1"/>
</file>

<file path=xl/ctrlProps/ctrlProp581.xml><?xml version="1.0" encoding="utf-8"?>
<formControlPr xmlns="http://schemas.microsoft.com/office/spreadsheetml/2009/9/main" objectType="Button" lockText="1"/>
</file>

<file path=xl/ctrlProps/ctrlProp582.xml><?xml version="1.0" encoding="utf-8"?>
<formControlPr xmlns="http://schemas.microsoft.com/office/spreadsheetml/2009/9/main" objectType="Button" lockText="1"/>
</file>

<file path=xl/ctrlProps/ctrlProp583.xml><?xml version="1.0" encoding="utf-8"?>
<formControlPr xmlns="http://schemas.microsoft.com/office/spreadsheetml/2009/9/main" objectType="Button" lockText="1"/>
</file>

<file path=xl/ctrlProps/ctrlProp584.xml><?xml version="1.0" encoding="utf-8"?>
<formControlPr xmlns="http://schemas.microsoft.com/office/spreadsheetml/2009/9/main" objectType="Button" lockText="1"/>
</file>

<file path=xl/ctrlProps/ctrlProp585.xml><?xml version="1.0" encoding="utf-8"?>
<formControlPr xmlns="http://schemas.microsoft.com/office/spreadsheetml/2009/9/main" objectType="Button" lockText="1"/>
</file>

<file path=xl/ctrlProps/ctrlProp586.xml><?xml version="1.0" encoding="utf-8"?>
<formControlPr xmlns="http://schemas.microsoft.com/office/spreadsheetml/2009/9/main" objectType="Button" lockText="1"/>
</file>

<file path=xl/ctrlProps/ctrlProp587.xml><?xml version="1.0" encoding="utf-8"?>
<formControlPr xmlns="http://schemas.microsoft.com/office/spreadsheetml/2009/9/main" objectType="Button" lockText="1"/>
</file>

<file path=xl/ctrlProps/ctrlProp588.xml><?xml version="1.0" encoding="utf-8"?>
<formControlPr xmlns="http://schemas.microsoft.com/office/spreadsheetml/2009/9/main" objectType="Button" lockText="1"/>
</file>

<file path=xl/ctrlProps/ctrlProp589.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590.xml><?xml version="1.0" encoding="utf-8"?>
<formControlPr xmlns="http://schemas.microsoft.com/office/spreadsheetml/2009/9/main" objectType="Button" lockText="1"/>
</file>

<file path=xl/ctrlProps/ctrlProp591.xml><?xml version="1.0" encoding="utf-8"?>
<formControlPr xmlns="http://schemas.microsoft.com/office/spreadsheetml/2009/9/main" objectType="Button" lockText="1"/>
</file>

<file path=xl/ctrlProps/ctrlProp592.xml><?xml version="1.0" encoding="utf-8"?>
<formControlPr xmlns="http://schemas.microsoft.com/office/spreadsheetml/2009/9/main" objectType="Button" lockText="1"/>
</file>

<file path=xl/ctrlProps/ctrlProp593.xml><?xml version="1.0" encoding="utf-8"?>
<formControlPr xmlns="http://schemas.microsoft.com/office/spreadsheetml/2009/9/main" objectType="Button" lockText="1"/>
</file>

<file path=xl/ctrlProps/ctrlProp594.xml><?xml version="1.0" encoding="utf-8"?>
<formControlPr xmlns="http://schemas.microsoft.com/office/spreadsheetml/2009/9/main" objectType="Button" lockText="1"/>
</file>

<file path=xl/ctrlProps/ctrlProp595.xml><?xml version="1.0" encoding="utf-8"?>
<formControlPr xmlns="http://schemas.microsoft.com/office/spreadsheetml/2009/9/main" objectType="Button" lockText="1"/>
</file>

<file path=xl/ctrlProps/ctrlProp596.xml><?xml version="1.0" encoding="utf-8"?>
<formControlPr xmlns="http://schemas.microsoft.com/office/spreadsheetml/2009/9/main" objectType="Button" lockText="1"/>
</file>

<file path=xl/ctrlProps/ctrlProp597.xml><?xml version="1.0" encoding="utf-8"?>
<formControlPr xmlns="http://schemas.microsoft.com/office/spreadsheetml/2009/9/main" objectType="Button" lockText="1"/>
</file>

<file path=xl/ctrlProps/ctrlProp598.xml><?xml version="1.0" encoding="utf-8"?>
<formControlPr xmlns="http://schemas.microsoft.com/office/spreadsheetml/2009/9/main" objectType="Button" lockText="1"/>
</file>

<file path=xl/ctrlProps/ctrlProp59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00.xml><?xml version="1.0" encoding="utf-8"?>
<formControlPr xmlns="http://schemas.microsoft.com/office/spreadsheetml/2009/9/main" objectType="Button" lockText="1"/>
</file>

<file path=xl/ctrlProps/ctrlProp601.xml><?xml version="1.0" encoding="utf-8"?>
<formControlPr xmlns="http://schemas.microsoft.com/office/spreadsheetml/2009/9/main" objectType="Button" lockText="1"/>
</file>

<file path=xl/ctrlProps/ctrlProp602.xml><?xml version="1.0" encoding="utf-8"?>
<formControlPr xmlns="http://schemas.microsoft.com/office/spreadsheetml/2009/9/main" objectType="Button" lockText="1"/>
</file>

<file path=xl/ctrlProps/ctrlProp603.xml><?xml version="1.0" encoding="utf-8"?>
<formControlPr xmlns="http://schemas.microsoft.com/office/spreadsheetml/2009/9/main" objectType="Button" lockText="1"/>
</file>

<file path=xl/ctrlProps/ctrlProp604.xml><?xml version="1.0" encoding="utf-8"?>
<formControlPr xmlns="http://schemas.microsoft.com/office/spreadsheetml/2009/9/main" objectType="Button" lockText="1"/>
</file>

<file path=xl/ctrlProps/ctrlProp605.xml><?xml version="1.0" encoding="utf-8"?>
<formControlPr xmlns="http://schemas.microsoft.com/office/spreadsheetml/2009/9/main" objectType="Button" lockText="1"/>
</file>

<file path=xl/ctrlProps/ctrlProp606.xml><?xml version="1.0" encoding="utf-8"?>
<formControlPr xmlns="http://schemas.microsoft.com/office/spreadsheetml/2009/9/main" objectType="Button" lockText="1"/>
</file>

<file path=xl/ctrlProps/ctrlProp607.xml><?xml version="1.0" encoding="utf-8"?>
<formControlPr xmlns="http://schemas.microsoft.com/office/spreadsheetml/2009/9/main" objectType="Button" lockText="1"/>
</file>

<file path=xl/ctrlProps/ctrlProp608.xml><?xml version="1.0" encoding="utf-8"?>
<formControlPr xmlns="http://schemas.microsoft.com/office/spreadsheetml/2009/9/main" objectType="Button" lockText="1"/>
</file>

<file path=xl/ctrlProps/ctrlProp609.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10.xml><?xml version="1.0" encoding="utf-8"?>
<formControlPr xmlns="http://schemas.microsoft.com/office/spreadsheetml/2009/9/main" objectType="Button" lockText="1"/>
</file>

<file path=xl/ctrlProps/ctrlProp611.xml><?xml version="1.0" encoding="utf-8"?>
<formControlPr xmlns="http://schemas.microsoft.com/office/spreadsheetml/2009/9/main" objectType="Button" lockText="1"/>
</file>

<file path=xl/ctrlProps/ctrlProp612.xml><?xml version="1.0" encoding="utf-8"?>
<formControlPr xmlns="http://schemas.microsoft.com/office/spreadsheetml/2009/9/main" objectType="Button" lockText="1"/>
</file>

<file path=xl/ctrlProps/ctrlProp613.xml><?xml version="1.0" encoding="utf-8"?>
<formControlPr xmlns="http://schemas.microsoft.com/office/spreadsheetml/2009/9/main" objectType="Button" lockText="1"/>
</file>

<file path=xl/ctrlProps/ctrlProp614.xml><?xml version="1.0" encoding="utf-8"?>
<formControlPr xmlns="http://schemas.microsoft.com/office/spreadsheetml/2009/9/main" objectType="Button" lockText="1"/>
</file>

<file path=xl/ctrlProps/ctrlProp615.xml><?xml version="1.0" encoding="utf-8"?>
<formControlPr xmlns="http://schemas.microsoft.com/office/spreadsheetml/2009/9/main" objectType="Button" lockText="1"/>
</file>

<file path=xl/ctrlProps/ctrlProp616.xml><?xml version="1.0" encoding="utf-8"?>
<formControlPr xmlns="http://schemas.microsoft.com/office/spreadsheetml/2009/9/main" objectType="Button" lockText="1"/>
</file>

<file path=xl/ctrlProps/ctrlProp617.xml><?xml version="1.0" encoding="utf-8"?>
<formControlPr xmlns="http://schemas.microsoft.com/office/spreadsheetml/2009/9/main" objectType="Button" lockText="1"/>
</file>

<file path=xl/ctrlProps/ctrlProp618.xml><?xml version="1.0" encoding="utf-8"?>
<formControlPr xmlns="http://schemas.microsoft.com/office/spreadsheetml/2009/9/main" objectType="Button" lockText="1"/>
</file>

<file path=xl/ctrlProps/ctrlProp619.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20.xml><?xml version="1.0" encoding="utf-8"?>
<formControlPr xmlns="http://schemas.microsoft.com/office/spreadsheetml/2009/9/main" objectType="Button" lockText="1"/>
</file>

<file path=xl/ctrlProps/ctrlProp621.xml><?xml version="1.0" encoding="utf-8"?>
<formControlPr xmlns="http://schemas.microsoft.com/office/spreadsheetml/2009/9/main" objectType="Button" lockText="1"/>
</file>

<file path=xl/ctrlProps/ctrlProp622.xml><?xml version="1.0" encoding="utf-8"?>
<formControlPr xmlns="http://schemas.microsoft.com/office/spreadsheetml/2009/9/main" objectType="Button" lockText="1"/>
</file>

<file path=xl/ctrlProps/ctrlProp623.xml><?xml version="1.0" encoding="utf-8"?>
<formControlPr xmlns="http://schemas.microsoft.com/office/spreadsheetml/2009/9/main" objectType="Button" lockText="1"/>
</file>

<file path=xl/ctrlProps/ctrlProp624.xml><?xml version="1.0" encoding="utf-8"?>
<formControlPr xmlns="http://schemas.microsoft.com/office/spreadsheetml/2009/9/main" objectType="Button" lockText="1"/>
</file>

<file path=xl/ctrlProps/ctrlProp625.xml><?xml version="1.0" encoding="utf-8"?>
<formControlPr xmlns="http://schemas.microsoft.com/office/spreadsheetml/2009/9/main" objectType="Button" lockText="1"/>
</file>

<file path=xl/ctrlProps/ctrlProp626.xml><?xml version="1.0" encoding="utf-8"?>
<formControlPr xmlns="http://schemas.microsoft.com/office/spreadsheetml/2009/9/main" objectType="Button" lockText="1"/>
</file>

<file path=xl/ctrlProps/ctrlProp627.xml><?xml version="1.0" encoding="utf-8"?>
<formControlPr xmlns="http://schemas.microsoft.com/office/spreadsheetml/2009/9/main" objectType="Button" lockText="1"/>
</file>

<file path=xl/ctrlProps/ctrlProp628.xml><?xml version="1.0" encoding="utf-8"?>
<formControlPr xmlns="http://schemas.microsoft.com/office/spreadsheetml/2009/9/main" objectType="Button" lockText="1"/>
</file>

<file path=xl/ctrlProps/ctrlProp629.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30.xml><?xml version="1.0" encoding="utf-8"?>
<formControlPr xmlns="http://schemas.microsoft.com/office/spreadsheetml/2009/9/main" objectType="Button" lockText="1"/>
</file>

<file path=xl/ctrlProps/ctrlProp631.xml><?xml version="1.0" encoding="utf-8"?>
<formControlPr xmlns="http://schemas.microsoft.com/office/spreadsheetml/2009/9/main" objectType="Button" lockText="1"/>
</file>

<file path=xl/ctrlProps/ctrlProp632.xml><?xml version="1.0" encoding="utf-8"?>
<formControlPr xmlns="http://schemas.microsoft.com/office/spreadsheetml/2009/9/main" objectType="Button" lockText="1"/>
</file>

<file path=xl/ctrlProps/ctrlProp633.xml><?xml version="1.0" encoding="utf-8"?>
<formControlPr xmlns="http://schemas.microsoft.com/office/spreadsheetml/2009/9/main" objectType="Button" lockText="1"/>
</file>

<file path=xl/ctrlProps/ctrlProp634.xml><?xml version="1.0" encoding="utf-8"?>
<formControlPr xmlns="http://schemas.microsoft.com/office/spreadsheetml/2009/9/main" objectType="Button" lockText="1"/>
</file>

<file path=xl/ctrlProps/ctrlProp635.xml><?xml version="1.0" encoding="utf-8"?>
<formControlPr xmlns="http://schemas.microsoft.com/office/spreadsheetml/2009/9/main" objectType="Button" lockText="1"/>
</file>

<file path=xl/ctrlProps/ctrlProp636.xml><?xml version="1.0" encoding="utf-8"?>
<formControlPr xmlns="http://schemas.microsoft.com/office/spreadsheetml/2009/9/main" objectType="Button" lockText="1"/>
</file>

<file path=xl/ctrlProps/ctrlProp637.xml><?xml version="1.0" encoding="utf-8"?>
<formControlPr xmlns="http://schemas.microsoft.com/office/spreadsheetml/2009/9/main" objectType="Button" lockText="1"/>
</file>

<file path=xl/ctrlProps/ctrlProp638.xml><?xml version="1.0" encoding="utf-8"?>
<formControlPr xmlns="http://schemas.microsoft.com/office/spreadsheetml/2009/9/main" objectType="Button" lockText="1"/>
</file>

<file path=xl/ctrlProps/ctrlProp639.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40.xml><?xml version="1.0" encoding="utf-8"?>
<formControlPr xmlns="http://schemas.microsoft.com/office/spreadsheetml/2009/9/main" objectType="Button" lockText="1"/>
</file>

<file path=xl/ctrlProps/ctrlProp641.xml><?xml version="1.0" encoding="utf-8"?>
<formControlPr xmlns="http://schemas.microsoft.com/office/spreadsheetml/2009/9/main" objectType="Button" lockText="1"/>
</file>

<file path=xl/ctrlProps/ctrlProp642.xml><?xml version="1.0" encoding="utf-8"?>
<formControlPr xmlns="http://schemas.microsoft.com/office/spreadsheetml/2009/9/main" objectType="Button" lockText="1"/>
</file>

<file path=xl/ctrlProps/ctrlProp643.xml><?xml version="1.0" encoding="utf-8"?>
<formControlPr xmlns="http://schemas.microsoft.com/office/spreadsheetml/2009/9/main" objectType="Button" lockText="1"/>
</file>

<file path=xl/ctrlProps/ctrlProp644.xml><?xml version="1.0" encoding="utf-8"?>
<formControlPr xmlns="http://schemas.microsoft.com/office/spreadsheetml/2009/9/main" objectType="Button" lockText="1"/>
</file>

<file path=xl/ctrlProps/ctrlProp645.xml><?xml version="1.0" encoding="utf-8"?>
<formControlPr xmlns="http://schemas.microsoft.com/office/spreadsheetml/2009/9/main" objectType="Button" lockText="1"/>
</file>

<file path=xl/ctrlProps/ctrlProp646.xml><?xml version="1.0" encoding="utf-8"?>
<formControlPr xmlns="http://schemas.microsoft.com/office/spreadsheetml/2009/9/main" objectType="Button" lockText="1"/>
</file>

<file path=xl/ctrlProps/ctrlProp647.xml><?xml version="1.0" encoding="utf-8"?>
<formControlPr xmlns="http://schemas.microsoft.com/office/spreadsheetml/2009/9/main" objectType="Button" lockText="1"/>
</file>

<file path=xl/ctrlProps/ctrlProp648.xml><?xml version="1.0" encoding="utf-8"?>
<formControlPr xmlns="http://schemas.microsoft.com/office/spreadsheetml/2009/9/main" objectType="Button" lockText="1"/>
</file>

<file path=xl/ctrlProps/ctrlProp649.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50.xml><?xml version="1.0" encoding="utf-8"?>
<formControlPr xmlns="http://schemas.microsoft.com/office/spreadsheetml/2009/9/main" objectType="Button" lockText="1"/>
</file>

<file path=xl/ctrlProps/ctrlProp651.xml><?xml version="1.0" encoding="utf-8"?>
<formControlPr xmlns="http://schemas.microsoft.com/office/spreadsheetml/2009/9/main" objectType="Button" lockText="1"/>
</file>

<file path=xl/ctrlProps/ctrlProp652.xml><?xml version="1.0" encoding="utf-8"?>
<formControlPr xmlns="http://schemas.microsoft.com/office/spreadsheetml/2009/9/main" objectType="Button" lockText="1"/>
</file>

<file path=xl/ctrlProps/ctrlProp653.xml><?xml version="1.0" encoding="utf-8"?>
<formControlPr xmlns="http://schemas.microsoft.com/office/spreadsheetml/2009/9/main" objectType="Button" lockText="1"/>
</file>

<file path=xl/ctrlProps/ctrlProp654.xml><?xml version="1.0" encoding="utf-8"?>
<formControlPr xmlns="http://schemas.microsoft.com/office/spreadsheetml/2009/9/main" objectType="Button" lockText="1"/>
</file>

<file path=xl/ctrlProps/ctrlProp655.xml><?xml version="1.0" encoding="utf-8"?>
<formControlPr xmlns="http://schemas.microsoft.com/office/spreadsheetml/2009/9/main" objectType="Button" lockText="1"/>
</file>

<file path=xl/ctrlProps/ctrlProp656.xml><?xml version="1.0" encoding="utf-8"?>
<formControlPr xmlns="http://schemas.microsoft.com/office/spreadsheetml/2009/9/main" objectType="Button" lockText="1"/>
</file>

<file path=xl/ctrlProps/ctrlProp657.xml><?xml version="1.0" encoding="utf-8"?>
<formControlPr xmlns="http://schemas.microsoft.com/office/spreadsheetml/2009/9/main" objectType="Button" lockText="1"/>
</file>

<file path=xl/ctrlProps/ctrlProp658.xml><?xml version="1.0" encoding="utf-8"?>
<formControlPr xmlns="http://schemas.microsoft.com/office/spreadsheetml/2009/9/main" objectType="Button" lockText="1"/>
</file>

<file path=xl/ctrlProps/ctrlProp659.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60.xml><?xml version="1.0" encoding="utf-8"?>
<formControlPr xmlns="http://schemas.microsoft.com/office/spreadsheetml/2009/9/main" objectType="Button" lockText="1"/>
</file>

<file path=xl/ctrlProps/ctrlProp661.xml><?xml version="1.0" encoding="utf-8"?>
<formControlPr xmlns="http://schemas.microsoft.com/office/spreadsheetml/2009/9/main" objectType="Button" lockText="1"/>
</file>

<file path=xl/ctrlProps/ctrlProp662.xml><?xml version="1.0" encoding="utf-8"?>
<formControlPr xmlns="http://schemas.microsoft.com/office/spreadsheetml/2009/9/main" objectType="Button" lockText="1"/>
</file>

<file path=xl/ctrlProps/ctrlProp663.xml><?xml version="1.0" encoding="utf-8"?>
<formControlPr xmlns="http://schemas.microsoft.com/office/spreadsheetml/2009/9/main" objectType="Button" lockText="1"/>
</file>

<file path=xl/ctrlProps/ctrlProp664.xml><?xml version="1.0" encoding="utf-8"?>
<formControlPr xmlns="http://schemas.microsoft.com/office/spreadsheetml/2009/9/main" objectType="Button" lockText="1"/>
</file>

<file path=xl/ctrlProps/ctrlProp665.xml><?xml version="1.0" encoding="utf-8"?>
<formControlPr xmlns="http://schemas.microsoft.com/office/spreadsheetml/2009/9/main" objectType="Button" lockText="1"/>
</file>

<file path=xl/ctrlProps/ctrlProp666.xml><?xml version="1.0" encoding="utf-8"?>
<formControlPr xmlns="http://schemas.microsoft.com/office/spreadsheetml/2009/9/main" objectType="Button" lockText="1"/>
</file>

<file path=xl/ctrlProps/ctrlProp667.xml><?xml version="1.0" encoding="utf-8"?>
<formControlPr xmlns="http://schemas.microsoft.com/office/spreadsheetml/2009/9/main" objectType="Button" lockText="1"/>
</file>

<file path=xl/ctrlProps/ctrlProp668.xml><?xml version="1.0" encoding="utf-8"?>
<formControlPr xmlns="http://schemas.microsoft.com/office/spreadsheetml/2009/9/main" objectType="Button" lockText="1"/>
</file>

<file path=xl/ctrlProps/ctrlProp669.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70.xml><?xml version="1.0" encoding="utf-8"?>
<formControlPr xmlns="http://schemas.microsoft.com/office/spreadsheetml/2009/9/main" objectType="Button" lockText="1"/>
</file>

<file path=xl/ctrlProps/ctrlProp671.xml><?xml version="1.0" encoding="utf-8"?>
<formControlPr xmlns="http://schemas.microsoft.com/office/spreadsheetml/2009/9/main" objectType="Button" lockText="1"/>
</file>

<file path=xl/ctrlProps/ctrlProp672.xml><?xml version="1.0" encoding="utf-8"?>
<formControlPr xmlns="http://schemas.microsoft.com/office/spreadsheetml/2009/9/main" objectType="Button" lockText="1"/>
</file>

<file path=xl/ctrlProps/ctrlProp673.xml><?xml version="1.0" encoding="utf-8"?>
<formControlPr xmlns="http://schemas.microsoft.com/office/spreadsheetml/2009/9/main" objectType="Button" lockText="1"/>
</file>

<file path=xl/ctrlProps/ctrlProp674.xml><?xml version="1.0" encoding="utf-8"?>
<formControlPr xmlns="http://schemas.microsoft.com/office/spreadsheetml/2009/9/main" objectType="Button" lockText="1"/>
</file>

<file path=xl/ctrlProps/ctrlProp675.xml><?xml version="1.0" encoding="utf-8"?>
<formControlPr xmlns="http://schemas.microsoft.com/office/spreadsheetml/2009/9/main" objectType="Button" lockText="1"/>
</file>

<file path=xl/ctrlProps/ctrlProp676.xml><?xml version="1.0" encoding="utf-8"?>
<formControlPr xmlns="http://schemas.microsoft.com/office/spreadsheetml/2009/9/main" objectType="Button" lockText="1"/>
</file>

<file path=xl/ctrlProps/ctrlProp677.xml><?xml version="1.0" encoding="utf-8"?>
<formControlPr xmlns="http://schemas.microsoft.com/office/spreadsheetml/2009/9/main" objectType="Button" lockText="1"/>
</file>

<file path=xl/ctrlProps/ctrlProp678.xml><?xml version="1.0" encoding="utf-8"?>
<formControlPr xmlns="http://schemas.microsoft.com/office/spreadsheetml/2009/9/main" objectType="Button" lockText="1"/>
</file>

<file path=xl/ctrlProps/ctrlProp679.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80.xml><?xml version="1.0" encoding="utf-8"?>
<formControlPr xmlns="http://schemas.microsoft.com/office/spreadsheetml/2009/9/main" objectType="Button" lockText="1"/>
</file>

<file path=xl/ctrlProps/ctrlProp681.xml><?xml version="1.0" encoding="utf-8"?>
<formControlPr xmlns="http://schemas.microsoft.com/office/spreadsheetml/2009/9/main" objectType="Button" lockText="1"/>
</file>

<file path=xl/ctrlProps/ctrlProp682.xml><?xml version="1.0" encoding="utf-8"?>
<formControlPr xmlns="http://schemas.microsoft.com/office/spreadsheetml/2009/9/main" objectType="Button" lockText="1"/>
</file>

<file path=xl/ctrlProps/ctrlProp683.xml><?xml version="1.0" encoding="utf-8"?>
<formControlPr xmlns="http://schemas.microsoft.com/office/spreadsheetml/2009/9/main" objectType="Button" lockText="1"/>
</file>

<file path=xl/ctrlProps/ctrlProp684.xml><?xml version="1.0" encoding="utf-8"?>
<formControlPr xmlns="http://schemas.microsoft.com/office/spreadsheetml/2009/9/main" objectType="Button" lockText="1"/>
</file>

<file path=xl/ctrlProps/ctrlProp685.xml><?xml version="1.0" encoding="utf-8"?>
<formControlPr xmlns="http://schemas.microsoft.com/office/spreadsheetml/2009/9/main" objectType="Button" lockText="1"/>
</file>

<file path=xl/ctrlProps/ctrlProp686.xml><?xml version="1.0" encoding="utf-8"?>
<formControlPr xmlns="http://schemas.microsoft.com/office/spreadsheetml/2009/9/main" objectType="Button" lockText="1"/>
</file>

<file path=xl/ctrlProps/ctrlProp687.xml><?xml version="1.0" encoding="utf-8"?>
<formControlPr xmlns="http://schemas.microsoft.com/office/spreadsheetml/2009/9/main" objectType="Button" lockText="1"/>
</file>

<file path=xl/ctrlProps/ctrlProp688.xml><?xml version="1.0" encoding="utf-8"?>
<formControlPr xmlns="http://schemas.microsoft.com/office/spreadsheetml/2009/9/main" objectType="Button" lockText="1"/>
</file>

<file path=xl/ctrlProps/ctrlProp689.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690.xml><?xml version="1.0" encoding="utf-8"?>
<formControlPr xmlns="http://schemas.microsoft.com/office/spreadsheetml/2009/9/main" objectType="Button" lockText="1"/>
</file>

<file path=xl/ctrlProps/ctrlProp691.xml><?xml version="1.0" encoding="utf-8"?>
<formControlPr xmlns="http://schemas.microsoft.com/office/spreadsheetml/2009/9/main" objectType="Button" lockText="1"/>
</file>

<file path=xl/ctrlProps/ctrlProp692.xml><?xml version="1.0" encoding="utf-8"?>
<formControlPr xmlns="http://schemas.microsoft.com/office/spreadsheetml/2009/9/main" objectType="Button" lockText="1"/>
</file>

<file path=xl/ctrlProps/ctrlProp693.xml><?xml version="1.0" encoding="utf-8"?>
<formControlPr xmlns="http://schemas.microsoft.com/office/spreadsheetml/2009/9/main" objectType="Button" lockText="1"/>
</file>

<file path=xl/ctrlProps/ctrlProp694.xml><?xml version="1.0" encoding="utf-8"?>
<formControlPr xmlns="http://schemas.microsoft.com/office/spreadsheetml/2009/9/main" objectType="Button" lockText="1"/>
</file>

<file path=xl/ctrlProps/ctrlProp695.xml><?xml version="1.0" encoding="utf-8"?>
<formControlPr xmlns="http://schemas.microsoft.com/office/spreadsheetml/2009/9/main" objectType="Button" lockText="1"/>
</file>

<file path=xl/ctrlProps/ctrlProp696.xml><?xml version="1.0" encoding="utf-8"?>
<formControlPr xmlns="http://schemas.microsoft.com/office/spreadsheetml/2009/9/main" objectType="Button" lockText="1"/>
</file>

<file path=xl/ctrlProps/ctrlProp697.xml><?xml version="1.0" encoding="utf-8"?>
<formControlPr xmlns="http://schemas.microsoft.com/office/spreadsheetml/2009/9/main" objectType="Button" lockText="1"/>
</file>

<file path=xl/ctrlProps/ctrlProp698.xml><?xml version="1.0" encoding="utf-8"?>
<formControlPr xmlns="http://schemas.microsoft.com/office/spreadsheetml/2009/9/main" objectType="Button" lockText="1"/>
</file>

<file path=xl/ctrlProps/ctrlProp69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00.xml><?xml version="1.0" encoding="utf-8"?>
<formControlPr xmlns="http://schemas.microsoft.com/office/spreadsheetml/2009/9/main" objectType="Button" lockText="1"/>
</file>

<file path=xl/ctrlProps/ctrlProp701.xml><?xml version="1.0" encoding="utf-8"?>
<formControlPr xmlns="http://schemas.microsoft.com/office/spreadsheetml/2009/9/main" objectType="Button" lockText="1"/>
</file>

<file path=xl/ctrlProps/ctrlProp702.xml><?xml version="1.0" encoding="utf-8"?>
<formControlPr xmlns="http://schemas.microsoft.com/office/spreadsheetml/2009/9/main" objectType="Button" lockText="1"/>
</file>

<file path=xl/ctrlProps/ctrlProp703.xml><?xml version="1.0" encoding="utf-8"?>
<formControlPr xmlns="http://schemas.microsoft.com/office/spreadsheetml/2009/9/main" objectType="Button" lockText="1"/>
</file>

<file path=xl/ctrlProps/ctrlProp704.xml><?xml version="1.0" encoding="utf-8"?>
<formControlPr xmlns="http://schemas.microsoft.com/office/spreadsheetml/2009/9/main" objectType="Button" lockText="1"/>
</file>

<file path=xl/ctrlProps/ctrlProp705.xml><?xml version="1.0" encoding="utf-8"?>
<formControlPr xmlns="http://schemas.microsoft.com/office/spreadsheetml/2009/9/main" objectType="Button" lockText="1"/>
</file>

<file path=xl/ctrlProps/ctrlProp706.xml><?xml version="1.0" encoding="utf-8"?>
<formControlPr xmlns="http://schemas.microsoft.com/office/spreadsheetml/2009/9/main" objectType="Button" lockText="1"/>
</file>

<file path=xl/ctrlProps/ctrlProp707.xml><?xml version="1.0" encoding="utf-8"?>
<formControlPr xmlns="http://schemas.microsoft.com/office/spreadsheetml/2009/9/main" objectType="Button" lockText="1"/>
</file>

<file path=xl/ctrlProps/ctrlProp708.xml><?xml version="1.0" encoding="utf-8"?>
<formControlPr xmlns="http://schemas.microsoft.com/office/spreadsheetml/2009/9/main" objectType="Button" lockText="1"/>
</file>

<file path=xl/ctrlProps/ctrlProp709.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10.xml><?xml version="1.0" encoding="utf-8"?>
<formControlPr xmlns="http://schemas.microsoft.com/office/spreadsheetml/2009/9/main" objectType="Button" lockText="1"/>
</file>

<file path=xl/ctrlProps/ctrlProp711.xml><?xml version="1.0" encoding="utf-8"?>
<formControlPr xmlns="http://schemas.microsoft.com/office/spreadsheetml/2009/9/main" objectType="Button" lockText="1"/>
</file>

<file path=xl/ctrlProps/ctrlProp712.xml><?xml version="1.0" encoding="utf-8"?>
<formControlPr xmlns="http://schemas.microsoft.com/office/spreadsheetml/2009/9/main" objectType="Button" lockText="1"/>
</file>

<file path=xl/ctrlProps/ctrlProp713.xml><?xml version="1.0" encoding="utf-8"?>
<formControlPr xmlns="http://schemas.microsoft.com/office/spreadsheetml/2009/9/main" objectType="Button" lockText="1"/>
</file>

<file path=xl/ctrlProps/ctrlProp714.xml><?xml version="1.0" encoding="utf-8"?>
<formControlPr xmlns="http://schemas.microsoft.com/office/spreadsheetml/2009/9/main" objectType="Button" lockText="1"/>
</file>

<file path=xl/ctrlProps/ctrlProp715.xml><?xml version="1.0" encoding="utf-8"?>
<formControlPr xmlns="http://schemas.microsoft.com/office/spreadsheetml/2009/9/main" objectType="Button" lockText="1"/>
</file>

<file path=xl/ctrlProps/ctrlProp716.xml><?xml version="1.0" encoding="utf-8"?>
<formControlPr xmlns="http://schemas.microsoft.com/office/spreadsheetml/2009/9/main" objectType="Button" lockText="1"/>
</file>

<file path=xl/ctrlProps/ctrlProp717.xml><?xml version="1.0" encoding="utf-8"?>
<formControlPr xmlns="http://schemas.microsoft.com/office/spreadsheetml/2009/9/main" objectType="Button" lockText="1"/>
</file>

<file path=xl/ctrlProps/ctrlProp718.xml><?xml version="1.0" encoding="utf-8"?>
<formControlPr xmlns="http://schemas.microsoft.com/office/spreadsheetml/2009/9/main" objectType="Button" lockText="1"/>
</file>

<file path=xl/ctrlProps/ctrlProp719.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20.xml><?xml version="1.0" encoding="utf-8"?>
<formControlPr xmlns="http://schemas.microsoft.com/office/spreadsheetml/2009/9/main" objectType="Button" lockText="1"/>
</file>

<file path=xl/ctrlProps/ctrlProp721.xml><?xml version="1.0" encoding="utf-8"?>
<formControlPr xmlns="http://schemas.microsoft.com/office/spreadsheetml/2009/9/main" objectType="Button" lockText="1"/>
</file>

<file path=xl/ctrlProps/ctrlProp722.xml><?xml version="1.0" encoding="utf-8"?>
<formControlPr xmlns="http://schemas.microsoft.com/office/spreadsheetml/2009/9/main" objectType="Button" lockText="1"/>
</file>

<file path=xl/ctrlProps/ctrlProp723.xml><?xml version="1.0" encoding="utf-8"?>
<formControlPr xmlns="http://schemas.microsoft.com/office/spreadsheetml/2009/9/main" objectType="Button" lockText="1"/>
</file>

<file path=xl/ctrlProps/ctrlProp724.xml><?xml version="1.0" encoding="utf-8"?>
<formControlPr xmlns="http://schemas.microsoft.com/office/spreadsheetml/2009/9/main" objectType="Button" lockText="1"/>
</file>

<file path=xl/ctrlProps/ctrlProp725.xml><?xml version="1.0" encoding="utf-8"?>
<formControlPr xmlns="http://schemas.microsoft.com/office/spreadsheetml/2009/9/main" objectType="Button" lockText="1"/>
</file>

<file path=xl/ctrlProps/ctrlProp726.xml><?xml version="1.0" encoding="utf-8"?>
<formControlPr xmlns="http://schemas.microsoft.com/office/spreadsheetml/2009/9/main" objectType="Button" lockText="1"/>
</file>

<file path=xl/ctrlProps/ctrlProp727.xml><?xml version="1.0" encoding="utf-8"?>
<formControlPr xmlns="http://schemas.microsoft.com/office/spreadsheetml/2009/9/main" objectType="Button" lockText="1"/>
</file>

<file path=xl/ctrlProps/ctrlProp728.xml><?xml version="1.0" encoding="utf-8"?>
<formControlPr xmlns="http://schemas.microsoft.com/office/spreadsheetml/2009/9/main" objectType="Button" lockText="1"/>
</file>

<file path=xl/ctrlProps/ctrlProp729.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30.xml><?xml version="1.0" encoding="utf-8"?>
<formControlPr xmlns="http://schemas.microsoft.com/office/spreadsheetml/2009/9/main" objectType="Button" lockText="1"/>
</file>

<file path=xl/ctrlProps/ctrlProp731.xml><?xml version="1.0" encoding="utf-8"?>
<formControlPr xmlns="http://schemas.microsoft.com/office/spreadsheetml/2009/9/main" objectType="Button" lockText="1"/>
</file>

<file path=xl/ctrlProps/ctrlProp732.xml><?xml version="1.0" encoding="utf-8"?>
<formControlPr xmlns="http://schemas.microsoft.com/office/spreadsheetml/2009/9/main" objectType="Button" lockText="1"/>
</file>

<file path=xl/ctrlProps/ctrlProp733.xml><?xml version="1.0" encoding="utf-8"?>
<formControlPr xmlns="http://schemas.microsoft.com/office/spreadsheetml/2009/9/main" objectType="Button" lockText="1"/>
</file>

<file path=xl/ctrlProps/ctrlProp734.xml><?xml version="1.0" encoding="utf-8"?>
<formControlPr xmlns="http://schemas.microsoft.com/office/spreadsheetml/2009/9/main" objectType="Button" lockText="1"/>
</file>

<file path=xl/ctrlProps/ctrlProp735.xml><?xml version="1.0" encoding="utf-8"?>
<formControlPr xmlns="http://schemas.microsoft.com/office/spreadsheetml/2009/9/main" objectType="Button" lockText="1"/>
</file>

<file path=xl/ctrlProps/ctrlProp736.xml><?xml version="1.0" encoding="utf-8"?>
<formControlPr xmlns="http://schemas.microsoft.com/office/spreadsheetml/2009/9/main" objectType="Button" lockText="1"/>
</file>

<file path=xl/ctrlProps/ctrlProp737.xml><?xml version="1.0" encoding="utf-8"?>
<formControlPr xmlns="http://schemas.microsoft.com/office/spreadsheetml/2009/9/main" objectType="Button" lockText="1"/>
</file>

<file path=xl/ctrlProps/ctrlProp738.xml><?xml version="1.0" encoding="utf-8"?>
<formControlPr xmlns="http://schemas.microsoft.com/office/spreadsheetml/2009/9/main" objectType="Button" lockText="1"/>
</file>

<file path=xl/ctrlProps/ctrlProp739.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40.xml><?xml version="1.0" encoding="utf-8"?>
<formControlPr xmlns="http://schemas.microsoft.com/office/spreadsheetml/2009/9/main" objectType="Button" lockText="1"/>
</file>

<file path=xl/ctrlProps/ctrlProp741.xml><?xml version="1.0" encoding="utf-8"?>
<formControlPr xmlns="http://schemas.microsoft.com/office/spreadsheetml/2009/9/main" objectType="Button" lockText="1"/>
</file>

<file path=xl/ctrlProps/ctrlProp742.xml><?xml version="1.0" encoding="utf-8"?>
<formControlPr xmlns="http://schemas.microsoft.com/office/spreadsheetml/2009/9/main" objectType="Button" lockText="1"/>
</file>

<file path=xl/ctrlProps/ctrlProp743.xml><?xml version="1.0" encoding="utf-8"?>
<formControlPr xmlns="http://schemas.microsoft.com/office/spreadsheetml/2009/9/main" objectType="Button" lockText="1"/>
</file>

<file path=xl/ctrlProps/ctrlProp744.xml><?xml version="1.0" encoding="utf-8"?>
<formControlPr xmlns="http://schemas.microsoft.com/office/spreadsheetml/2009/9/main" objectType="Button" lockText="1"/>
</file>

<file path=xl/ctrlProps/ctrlProp745.xml><?xml version="1.0" encoding="utf-8"?>
<formControlPr xmlns="http://schemas.microsoft.com/office/spreadsheetml/2009/9/main" objectType="Button" lockText="1"/>
</file>

<file path=xl/ctrlProps/ctrlProp746.xml><?xml version="1.0" encoding="utf-8"?>
<formControlPr xmlns="http://schemas.microsoft.com/office/spreadsheetml/2009/9/main" objectType="Button" lockText="1"/>
</file>

<file path=xl/ctrlProps/ctrlProp747.xml><?xml version="1.0" encoding="utf-8"?>
<formControlPr xmlns="http://schemas.microsoft.com/office/spreadsheetml/2009/9/main" objectType="Button" lockText="1"/>
</file>

<file path=xl/ctrlProps/ctrlProp748.xml><?xml version="1.0" encoding="utf-8"?>
<formControlPr xmlns="http://schemas.microsoft.com/office/spreadsheetml/2009/9/main" objectType="Button" lockText="1"/>
</file>

<file path=xl/ctrlProps/ctrlProp749.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50.xml><?xml version="1.0" encoding="utf-8"?>
<formControlPr xmlns="http://schemas.microsoft.com/office/spreadsheetml/2009/9/main" objectType="Button" lockText="1"/>
</file>

<file path=xl/ctrlProps/ctrlProp751.xml><?xml version="1.0" encoding="utf-8"?>
<formControlPr xmlns="http://schemas.microsoft.com/office/spreadsheetml/2009/9/main" objectType="Button" lockText="1"/>
</file>

<file path=xl/ctrlProps/ctrlProp752.xml><?xml version="1.0" encoding="utf-8"?>
<formControlPr xmlns="http://schemas.microsoft.com/office/spreadsheetml/2009/9/main" objectType="Button" lockText="1"/>
</file>

<file path=xl/ctrlProps/ctrlProp753.xml><?xml version="1.0" encoding="utf-8"?>
<formControlPr xmlns="http://schemas.microsoft.com/office/spreadsheetml/2009/9/main" objectType="Button" lockText="1"/>
</file>

<file path=xl/ctrlProps/ctrlProp754.xml><?xml version="1.0" encoding="utf-8"?>
<formControlPr xmlns="http://schemas.microsoft.com/office/spreadsheetml/2009/9/main" objectType="Button" lockText="1"/>
</file>

<file path=xl/ctrlProps/ctrlProp755.xml><?xml version="1.0" encoding="utf-8"?>
<formControlPr xmlns="http://schemas.microsoft.com/office/spreadsheetml/2009/9/main" objectType="Button" lockText="1"/>
</file>

<file path=xl/ctrlProps/ctrlProp756.xml><?xml version="1.0" encoding="utf-8"?>
<formControlPr xmlns="http://schemas.microsoft.com/office/spreadsheetml/2009/9/main" objectType="Button" lockText="1"/>
</file>

<file path=xl/ctrlProps/ctrlProp757.xml><?xml version="1.0" encoding="utf-8"?>
<formControlPr xmlns="http://schemas.microsoft.com/office/spreadsheetml/2009/9/main" objectType="Button" lockText="1"/>
</file>

<file path=xl/ctrlProps/ctrlProp758.xml><?xml version="1.0" encoding="utf-8"?>
<formControlPr xmlns="http://schemas.microsoft.com/office/spreadsheetml/2009/9/main" objectType="Button" lockText="1"/>
</file>

<file path=xl/ctrlProps/ctrlProp759.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60.xml><?xml version="1.0" encoding="utf-8"?>
<formControlPr xmlns="http://schemas.microsoft.com/office/spreadsheetml/2009/9/main" objectType="Button" lockText="1"/>
</file>

<file path=xl/ctrlProps/ctrlProp761.xml><?xml version="1.0" encoding="utf-8"?>
<formControlPr xmlns="http://schemas.microsoft.com/office/spreadsheetml/2009/9/main" objectType="Button" lockText="1"/>
</file>

<file path=xl/ctrlProps/ctrlProp762.xml><?xml version="1.0" encoding="utf-8"?>
<formControlPr xmlns="http://schemas.microsoft.com/office/spreadsheetml/2009/9/main" objectType="Button" lockText="1"/>
</file>

<file path=xl/ctrlProps/ctrlProp763.xml><?xml version="1.0" encoding="utf-8"?>
<formControlPr xmlns="http://schemas.microsoft.com/office/spreadsheetml/2009/9/main" objectType="Button" lockText="1"/>
</file>

<file path=xl/ctrlProps/ctrlProp764.xml><?xml version="1.0" encoding="utf-8"?>
<formControlPr xmlns="http://schemas.microsoft.com/office/spreadsheetml/2009/9/main" objectType="Button" lockText="1"/>
</file>

<file path=xl/ctrlProps/ctrlProp765.xml><?xml version="1.0" encoding="utf-8"?>
<formControlPr xmlns="http://schemas.microsoft.com/office/spreadsheetml/2009/9/main" objectType="Button" lockText="1"/>
</file>

<file path=xl/ctrlProps/ctrlProp766.xml><?xml version="1.0" encoding="utf-8"?>
<formControlPr xmlns="http://schemas.microsoft.com/office/spreadsheetml/2009/9/main" objectType="Button" lockText="1"/>
</file>

<file path=xl/ctrlProps/ctrlProp767.xml><?xml version="1.0" encoding="utf-8"?>
<formControlPr xmlns="http://schemas.microsoft.com/office/spreadsheetml/2009/9/main" objectType="Button" lockText="1"/>
</file>

<file path=xl/ctrlProps/ctrlProp768.xml><?xml version="1.0" encoding="utf-8"?>
<formControlPr xmlns="http://schemas.microsoft.com/office/spreadsheetml/2009/9/main" objectType="Button" lockText="1"/>
</file>

<file path=xl/ctrlProps/ctrlProp769.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70.xml><?xml version="1.0" encoding="utf-8"?>
<formControlPr xmlns="http://schemas.microsoft.com/office/spreadsheetml/2009/9/main" objectType="Button" lockText="1"/>
</file>

<file path=xl/ctrlProps/ctrlProp771.xml><?xml version="1.0" encoding="utf-8"?>
<formControlPr xmlns="http://schemas.microsoft.com/office/spreadsheetml/2009/9/main" objectType="Button" lockText="1"/>
</file>

<file path=xl/ctrlProps/ctrlProp772.xml><?xml version="1.0" encoding="utf-8"?>
<formControlPr xmlns="http://schemas.microsoft.com/office/spreadsheetml/2009/9/main" objectType="Button" lockText="1"/>
</file>

<file path=xl/ctrlProps/ctrlProp773.xml><?xml version="1.0" encoding="utf-8"?>
<formControlPr xmlns="http://schemas.microsoft.com/office/spreadsheetml/2009/9/main" objectType="Button" lockText="1"/>
</file>

<file path=xl/ctrlProps/ctrlProp774.xml><?xml version="1.0" encoding="utf-8"?>
<formControlPr xmlns="http://schemas.microsoft.com/office/spreadsheetml/2009/9/main" objectType="Button" lockText="1"/>
</file>

<file path=xl/ctrlProps/ctrlProp775.xml><?xml version="1.0" encoding="utf-8"?>
<formControlPr xmlns="http://schemas.microsoft.com/office/spreadsheetml/2009/9/main" objectType="Button" lockText="1"/>
</file>

<file path=xl/ctrlProps/ctrlProp776.xml><?xml version="1.0" encoding="utf-8"?>
<formControlPr xmlns="http://schemas.microsoft.com/office/spreadsheetml/2009/9/main" objectType="Button" lockText="1"/>
</file>

<file path=xl/ctrlProps/ctrlProp777.xml><?xml version="1.0" encoding="utf-8"?>
<formControlPr xmlns="http://schemas.microsoft.com/office/spreadsheetml/2009/9/main" objectType="Button" lockText="1"/>
</file>

<file path=xl/ctrlProps/ctrlProp778.xml><?xml version="1.0" encoding="utf-8"?>
<formControlPr xmlns="http://schemas.microsoft.com/office/spreadsheetml/2009/9/main" objectType="Button" lockText="1"/>
</file>

<file path=xl/ctrlProps/ctrlProp779.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80.xml><?xml version="1.0" encoding="utf-8"?>
<formControlPr xmlns="http://schemas.microsoft.com/office/spreadsheetml/2009/9/main" objectType="Button" lockText="1"/>
</file>

<file path=xl/ctrlProps/ctrlProp781.xml><?xml version="1.0" encoding="utf-8"?>
<formControlPr xmlns="http://schemas.microsoft.com/office/spreadsheetml/2009/9/main" objectType="Button" lockText="1"/>
</file>

<file path=xl/ctrlProps/ctrlProp782.xml><?xml version="1.0" encoding="utf-8"?>
<formControlPr xmlns="http://schemas.microsoft.com/office/spreadsheetml/2009/9/main" objectType="Button" lockText="1"/>
</file>

<file path=xl/ctrlProps/ctrlProp783.xml><?xml version="1.0" encoding="utf-8"?>
<formControlPr xmlns="http://schemas.microsoft.com/office/spreadsheetml/2009/9/main" objectType="Button" lockText="1"/>
</file>

<file path=xl/ctrlProps/ctrlProp784.xml><?xml version="1.0" encoding="utf-8"?>
<formControlPr xmlns="http://schemas.microsoft.com/office/spreadsheetml/2009/9/main" objectType="Button" lockText="1"/>
</file>

<file path=xl/ctrlProps/ctrlProp785.xml><?xml version="1.0" encoding="utf-8"?>
<formControlPr xmlns="http://schemas.microsoft.com/office/spreadsheetml/2009/9/main" objectType="Button" lockText="1"/>
</file>

<file path=xl/ctrlProps/ctrlProp786.xml><?xml version="1.0" encoding="utf-8"?>
<formControlPr xmlns="http://schemas.microsoft.com/office/spreadsheetml/2009/9/main" objectType="Button" lockText="1"/>
</file>

<file path=xl/ctrlProps/ctrlProp787.xml><?xml version="1.0" encoding="utf-8"?>
<formControlPr xmlns="http://schemas.microsoft.com/office/spreadsheetml/2009/9/main" objectType="Button" lockText="1"/>
</file>

<file path=xl/ctrlProps/ctrlProp788.xml><?xml version="1.0" encoding="utf-8"?>
<formControlPr xmlns="http://schemas.microsoft.com/office/spreadsheetml/2009/9/main" objectType="Button" lockText="1"/>
</file>

<file path=xl/ctrlProps/ctrlProp789.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790.xml><?xml version="1.0" encoding="utf-8"?>
<formControlPr xmlns="http://schemas.microsoft.com/office/spreadsheetml/2009/9/main" objectType="Button" lockText="1"/>
</file>

<file path=xl/ctrlProps/ctrlProp791.xml><?xml version="1.0" encoding="utf-8"?>
<formControlPr xmlns="http://schemas.microsoft.com/office/spreadsheetml/2009/9/main" objectType="Button" lockText="1"/>
</file>

<file path=xl/ctrlProps/ctrlProp792.xml><?xml version="1.0" encoding="utf-8"?>
<formControlPr xmlns="http://schemas.microsoft.com/office/spreadsheetml/2009/9/main" objectType="Button" lockText="1"/>
</file>

<file path=xl/ctrlProps/ctrlProp793.xml><?xml version="1.0" encoding="utf-8"?>
<formControlPr xmlns="http://schemas.microsoft.com/office/spreadsheetml/2009/9/main" objectType="Button" lockText="1"/>
</file>

<file path=xl/ctrlProps/ctrlProp794.xml><?xml version="1.0" encoding="utf-8"?>
<formControlPr xmlns="http://schemas.microsoft.com/office/spreadsheetml/2009/9/main" objectType="Button" lockText="1"/>
</file>

<file path=xl/ctrlProps/ctrlProp795.xml><?xml version="1.0" encoding="utf-8"?>
<formControlPr xmlns="http://schemas.microsoft.com/office/spreadsheetml/2009/9/main" objectType="Button" lockText="1"/>
</file>

<file path=xl/ctrlProps/ctrlProp796.xml><?xml version="1.0" encoding="utf-8"?>
<formControlPr xmlns="http://schemas.microsoft.com/office/spreadsheetml/2009/9/main" objectType="Button" lockText="1"/>
</file>

<file path=xl/ctrlProps/ctrlProp797.xml><?xml version="1.0" encoding="utf-8"?>
<formControlPr xmlns="http://schemas.microsoft.com/office/spreadsheetml/2009/9/main" objectType="Button" lockText="1"/>
</file>

<file path=xl/ctrlProps/ctrlProp798.xml><?xml version="1.0" encoding="utf-8"?>
<formControlPr xmlns="http://schemas.microsoft.com/office/spreadsheetml/2009/9/main" objectType="Button" lockText="1"/>
</file>

<file path=xl/ctrlProps/ctrlProp79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00.xml><?xml version="1.0" encoding="utf-8"?>
<formControlPr xmlns="http://schemas.microsoft.com/office/spreadsheetml/2009/9/main" objectType="Button" lockText="1"/>
</file>

<file path=xl/ctrlProps/ctrlProp801.xml><?xml version="1.0" encoding="utf-8"?>
<formControlPr xmlns="http://schemas.microsoft.com/office/spreadsheetml/2009/9/main" objectType="Button" lockText="1"/>
</file>

<file path=xl/ctrlProps/ctrlProp802.xml><?xml version="1.0" encoding="utf-8"?>
<formControlPr xmlns="http://schemas.microsoft.com/office/spreadsheetml/2009/9/main" objectType="Button" lockText="1"/>
</file>

<file path=xl/ctrlProps/ctrlProp803.xml><?xml version="1.0" encoding="utf-8"?>
<formControlPr xmlns="http://schemas.microsoft.com/office/spreadsheetml/2009/9/main" objectType="Button" lockText="1"/>
</file>

<file path=xl/ctrlProps/ctrlProp804.xml><?xml version="1.0" encoding="utf-8"?>
<formControlPr xmlns="http://schemas.microsoft.com/office/spreadsheetml/2009/9/main" objectType="Button" lockText="1"/>
</file>

<file path=xl/ctrlProps/ctrlProp805.xml><?xml version="1.0" encoding="utf-8"?>
<formControlPr xmlns="http://schemas.microsoft.com/office/spreadsheetml/2009/9/main" objectType="Button" lockText="1"/>
</file>

<file path=xl/ctrlProps/ctrlProp806.xml><?xml version="1.0" encoding="utf-8"?>
<formControlPr xmlns="http://schemas.microsoft.com/office/spreadsheetml/2009/9/main" objectType="Button" lockText="1"/>
</file>

<file path=xl/ctrlProps/ctrlProp807.xml><?xml version="1.0" encoding="utf-8"?>
<formControlPr xmlns="http://schemas.microsoft.com/office/spreadsheetml/2009/9/main" objectType="Button" lockText="1"/>
</file>

<file path=xl/ctrlProps/ctrlProp808.xml><?xml version="1.0" encoding="utf-8"?>
<formControlPr xmlns="http://schemas.microsoft.com/office/spreadsheetml/2009/9/main" objectType="Button" lockText="1"/>
</file>

<file path=xl/ctrlProps/ctrlProp809.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10.xml><?xml version="1.0" encoding="utf-8"?>
<formControlPr xmlns="http://schemas.microsoft.com/office/spreadsheetml/2009/9/main" objectType="Button" lockText="1"/>
</file>

<file path=xl/ctrlProps/ctrlProp811.xml><?xml version="1.0" encoding="utf-8"?>
<formControlPr xmlns="http://schemas.microsoft.com/office/spreadsheetml/2009/9/main" objectType="Button" lockText="1"/>
</file>

<file path=xl/ctrlProps/ctrlProp812.xml><?xml version="1.0" encoding="utf-8"?>
<formControlPr xmlns="http://schemas.microsoft.com/office/spreadsheetml/2009/9/main" objectType="Button" lockText="1"/>
</file>

<file path=xl/ctrlProps/ctrlProp813.xml><?xml version="1.0" encoding="utf-8"?>
<formControlPr xmlns="http://schemas.microsoft.com/office/spreadsheetml/2009/9/main" objectType="Button" lockText="1"/>
</file>

<file path=xl/ctrlProps/ctrlProp814.xml><?xml version="1.0" encoding="utf-8"?>
<formControlPr xmlns="http://schemas.microsoft.com/office/spreadsheetml/2009/9/main" objectType="Button" lockText="1"/>
</file>

<file path=xl/ctrlProps/ctrlProp815.xml><?xml version="1.0" encoding="utf-8"?>
<formControlPr xmlns="http://schemas.microsoft.com/office/spreadsheetml/2009/9/main" objectType="Button" lockText="1"/>
</file>

<file path=xl/ctrlProps/ctrlProp816.xml><?xml version="1.0" encoding="utf-8"?>
<formControlPr xmlns="http://schemas.microsoft.com/office/spreadsheetml/2009/9/main" objectType="Button" lockText="1"/>
</file>

<file path=xl/ctrlProps/ctrlProp817.xml><?xml version="1.0" encoding="utf-8"?>
<formControlPr xmlns="http://schemas.microsoft.com/office/spreadsheetml/2009/9/main" objectType="Button" lockText="1"/>
</file>

<file path=xl/ctrlProps/ctrlProp818.xml><?xml version="1.0" encoding="utf-8"?>
<formControlPr xmlns="http://schemas.microsoft.com/office/spreadsheetml/2009/9/main" objectType="Button" lockText="1"/>
</file>

<file path=xl/ctrlProps/ctrlProp819.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20.xml><?xml version="1.0" encoding="utf-8"?>
<formControlPr xmlns="http://schemas.microsoft.com/office/spreadsheetml/2009/9/main" objectType="Button" lockText="1"/>
</file>

<file path=xl/ctrlProps/ctrlProp821.xml><?xml version="1.0" encoding="utf-8"?>
<formControlPr xmlns="http://schemas.microsoft.com/office/spreadsheetml/2009/9/main" objectType="Button" lockText="1"/>
</file>

<file path=xl/ctrlProps/ctrlProp822.xml><?xml version="1.0" encoding="utf-8"?>
<formControlPr xmlns="http://schemas.microsoft.com/office/spreadsheetml/2009/9/main" objectType="Button" lockText="1"/>
</file>

<file path=xl/ctrlProps/ctrlProp823.xml><?xml version="1.0" encoding="utf-8"?>
<formControlPr xmlns="http://schemas.microsoft.com/office/spreadsheetml/2009/9/main" objectType="Button" lockText="1"/>
</file>

<file path=xl/ctrlProps/ctrlProp824.xml><?xml version="1.0" encoding="utf-8"?>
<formControlPr xmlns="http://schemas.microsoft.com/office/spreadsheetml/2009/9/main" objectType="Button" lockText="1"/>
</file>

<file path=xl/ctrlProps/ctrlProp825.xml><?xml version="1.0" encoding="utf-8"?>
<formControlPr xmlns="http://schemas.microsoft.com/office/spreadsheetml/2009/9/main" objectType="Button" lockText="1"/>
</file>

<file path=xl/ctrlProps/ctrlProp826.xml><?xml version="1.0" encoding="utf-8"?>
<formControlPr xmlns="http://schemas.microsoft.com/office/spreadsheetml/2009/9/main" objectType="Button" lockText="1"/>
</file>

<file path=xl/ctrlProps/ctrlProp827.xml><?xml version="1.0" encoding="utf-8"?>
<formControlPr xmlns="http://schemas.microsoft.com/office/spreadsheetml/2009/9/main" objectType="Button" lockText="1"/>
</file>

<file path=xl/ctrlProps/ctrlProp828.xml><?xml version="1.0" encoding="utf-8"?>
<formControlPr xmlns="http://schemas.microsoft.com/office/spreadsheetml/2009/9/main" objectType="Button" lockText="1"/>
</file>

<file path=xl/ctrlProps/ctrlProp829.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30.xml><?xml version="1.0" encoding="utf-8"?>
<formControlPr xmlns="http://schemas.microsoft.com/office/spreadsheetml/2009/9/main" objectType="Button" lockText="1"/>
</file>

<file path=xl/ctrlProps/ctrlProp831.xml><?xml version="1.0" encoding="utf-8"?>
<formControlPr xmlns="http://schemas.microsoft.com/office/spreadsheetml/2009/9/main" objectType="Button" lockText="1"/>
</file>

<file path=xl/ctrlProps/ctrlProp832.xml><?xml version="1.0" encoding="utf-8"?>
<formControlPr xmlns="http://schemas.microsoft.com/office/spreadsheetml/2009/9/main" objectType="Button" lockText="1"/>
</file>

<file path=xl/ctrlProps/ctrlProp833.xml><?xml version="1.0" encoding="utf-8"?>
<formControlPr xmlns="http://schemas.microsoft.com/office/spreadsheetml/2009/9/main" objectType="Button" lockText="1"/>
</file>

<file path=xl/ctrlProps/ctrlProp834.xml><?xml version="1.0" encoding="utf-8"?>
<formControlPr xmlns="http://schemas.microsoft.com/office/spreadsheetml/2009/9/main" objectType="Button" lockText="1"/>
</file>

<file path=xl/ctrlProps/ctrlProp835.xml><?xml version="1.0" encoding="utf-8"?>
<formControlPr xmlns="http://schemas.microsoft.com/office/spreadsheetml/2009/9/main" objectType="Button" lockText="1"/>
</file>

<file path=xl/ctrlProps/ctrlProp836.xml><?xml version="1.0" encoding="utf-8"?>
<formControlPr xmlns="http://schemas.microsoft.com/office/spreadsheetml/2009/9/main" objectType="Button" lockText="1"/>
</file>

<file path=xl/ctrlProps/ctrlProp837.xml><?xml version="1.0" encoding="utf-8"?>
<formControlPr xmlns="http://schemas.microsoft.com/office/spreadsheetml/2009/9/main" objectType="Button" lockText="1"/>
</file>

<file path=xl/ctrlProps/ctrlProp838.xml><?xml version="1.0" encoding="utf-8"?>
<formControlPr xmlns="http://schemas.microsoft.com/office/spreadsheetml/2009/9/main" objectType="Button" lockText="1"/>
</file>

<file path=xl/ctrlProps/ctrlProp839.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40.xml><?xml version="1.0" encoding="utf-8"?>
<formControlPr xmlns="http://schemas.microsoft.com/office/spreadsheetml/2009/9/main" objectType="Button" lockText="1"/>
</file>

<file path=xl/ctrlProps/ctrlProp841.xml><?xml version="1.0" encoding="utf-8"?>
<formControlPr xmlns="http://schemas.microsoft.com/office/spreadsheetml/2009/9/main" objectType="Button" lockText="1"/>
</file>

<file path=xl/ctrlProps/ctrlProp842.xml><?xml version="1.0" encoding="utf-8"?>
<formControlPr xmlns="http://schemas.microsoft.com/office/spreadsheetml/2009/9/main" objectType="Button" lockText="1"/>
</file>

<file path=xl/ctrlProps/ctrlProp843.xml><?xml version="1.0" encoding="utf-8"?>
<formControlPr xmlns="http://schemas.microsoft.com/office/spreadsheetml/2009/9/main" objectType="Button" lockText="1"/>
</file>

<file path=xl/ctrlProps/ctrlProp844.xml><?xml version="1.0" encoding="utf-8"?>
<formControlPr xmlns="http://schemas.microsoft.com/office/spreadsheetml/2009/9/main" objectType="Button" lockText="1"/>
</file>

<file path=xl/ctrlProps/ctrlProp845.xml><?xml version="1.0" encoding="utf-8"?>
<formControlPr xmlns="http://schemas.microsoft.com/office/spreadsheetml/2009/9/main" objectType="Button" lockText="1"/>
</file>

<file path=xl/ctrlProps/ctrlProp846.xml><?xml version="1.0" encoding="utf-8"?>
<formControlPr xmlns="http://schemas.microsoft.com/office/spreadsheetml/2009/9/main" objectType="Button" lockText="1"/>
</file>

<file path=xl/ctrlProps/ctrlProp847.xml><?xml version="1.0" encoding="utf-8"?>
<formControlPr xmlns="http://schemas.microsoft.com/office/spreadsheetml/2009/9/main" objectType="Button" lockText="1"/>
</file>

<file path=xl/ctrlProps/ctrlProp848.xml><?xml version="1.0" encoding="utf-8"?>
<formControlPr xmlns="http://schemas.microsoft.com/office/spreadsheetml/2009/9/main" objectType="Button" lockText="1"/>
</file>

<file path=xl/ctrlProps/ctrlProp849.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50.xml><?xml version="1.0" encoding="utf-8"?>
<formControlPr xmlns="http://schemas.microsoft.com/office/spreadsheetml/2009/9/main" objectType="Button" lockText="1"/>
</file>

<file path=xl/ctrlProps/ctrlProp851.xml><?xml version="1.0" encoding="utf-8"?>
<formControlPr xmlns="http://schemas.microsoft.com/office/spreadsheetml/2009/9/main" objectType="Button" lockText="1"/>
</file>

<file path=xl/ctrlProps/ctrlProp852.xml><?xml version="1.0" encoding="utf-8"?>
<formControlPr xmlns="http://schemas.microsoft.com/office/spreadsheetml/2009/9/main" objectType="Button" lockText="1"/>
</file>

<file path=xl/ctrlProps/ctrlProp853.xml><?xml version="1.0" encoding="utf-8"?>
<formControlPr xmlns="http://schemas.microsoft.com/office/spreadsheetml/2009/9/main" objectType="Button" lockText="1"/>
</file>

<file path=xl/ctrlProps/ctrlProp854.xml><?xml version="1.0" encoding="utf-8"?>
<formControlPr xmlns="http://schemas.microsoft.com/office/spreadsheetml/2009/9/main" objectType="Button" lockText="1"/>
</file>

<file path=xl/ctrlProps/ctrlProp855.xml><?xml version="1.0" encoding="utf-8"?>
<formControlPr xmlns="http://schemas.microsoft.com/office/spreadsheetml/2009/9/main" objectType="Button" lockText="1"/>
</file>

<file path=xl/ctrlProps/ctrlProp856.xml><?xml version="1.0" encoding="utf-8"?>
<formControlPr xmlns="http://schemas.microsoft.com/office/spreadsheetml/2009/9/main" objectType="Button" lockText="1"/>
</file>

<file path=xl/ctrlProps/ctrlProp857.xml><?xml version="1.0" encoding="utf-8"?>
<formControlPr xmlns="http://schemas.microsoft.com/office/spreadsheetml/2009/9/main" objectType="Button" lockText="1"/>
</file>

<file path=xl/ctrlProps/ctrlProp858.xml><?xml version="1.0" encoding="utf-8"?>
<formControlPr xmlns="http://schemas.microsoft.com/office/spreadsheetml/2009/9/main" objectType="Button" lockText="1"/>
</file>

<file path=xl/ctrlProps/ctrlProp859.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60.xml><?xml version="1.0" encoding="utf-8"?>
<formControlPr xmlns="http://schemas.microsoft.com/office/spreadsheetml/2009/9/main" objectType="Button" lockText="1"/>
</file>

<file path=xl/ctrlProps/ctrlProp861.xml><?xml version="1.0" encoding="utf-8"?>
<formControlPr xmlns="http://schemas.microsoft.com/office/spreadsheetml/2009/9/main" objectType="Button" lockText="1"/>
</file>

<file path=xl/ctrlProps/ctrlProp862.xml><?xml version="1.0" encoding="utf-8"?>
<formControlPr xmlns="http://schemas.microsoft.com/office/spreadsheetml/2009/9/main" objectType="Button" lockText="1"/>
</file>

<file path=xl/ctrlProps/ctrlProp863.xml><?xml version="1.0" encoding="utf-8"?>
<formControlPr xmlns="http://schemas.microsoft.com/office/spreadsheetml/2009/9/main" objectType="Button" lockText="1"/>
</file>

<file path=xl/ctrlProps/ctrlProp864.xml><?xml version="1.0" encoding="utf-8"?>
<formControlPr xmlns="http://schemas.microsoft.com/office/spreadsheetml/2009/9/main" objectType="Button" lockText="1"/>
</file>

<file path=xl/ctrlProps/ctrlProp865.xml><?xml version="1.0" encoding="utf-8"?>
<formControlPr xmlns="http://schemas.microsoft.com/office/spreadsheetml/2009/9/main" objectType="Button" lockText="1"/>
</file>

<file path=xl/ctrlProps/ctrlProp866.xml><?xml version="1.0" encoding="utf-8"?>
<formControlPr xmlns="http://schemas.microsoft.com/office/spreadsheetml/2009/9/main" objectType="Button" lockText="1"/>
</file>

<file path=xl/ctrlProps/ctrlProp867.xml><?xml version="1.0" encoding="utf-8"?>
<formControlPr xmlns="http://schemas.microsoft.com/office/spreadsheetml/2009/9/main" objectType="Button" lockText="1"/>
</file>

<file path=xl/ctrlProps/ctrlProp868.xml><?xml version="1.0" encoding="utf-8"?>
<formControlPr xmlns="http://schemas.microsoft.com/office/spreadsheetml/2009/9/main" objectType="Button" lockText="1"/>
</file>

<file path=xl/ctrlProps/ctrlProp869.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70.xml><?xml version="1.0" encoding="utf-8"?>
<formControlPr xmlns="http://schemas.microsoft.com/office/spreadsheetml/2009/9/main" objectType="Button" lockText="1"/>
</file>

<file path=xl/ctrlProps/ctrlProp871.xml><?xml version="1.0" encoding="utf-8"?>
<formControlPr xmlns="http://schemas.microsoft.com/office/spreadsheetml/2009/9/main" objectType="Button" lockText="1"/>
</file>

<file path=xl/ctrlProps/ctrlProp872.xml><?xml version="1.0" encoding="utf-8"?>
<formControlPr xmlns="http://schemas.microsoft.com/office/spreadsheetml/2009/9/main" objectType="Button" lockText="1"/>
</file>

<file path=xl/ctrlProps/ctrlProp873.xml><?xml version="1.0" encoding="utf-8"?>
<formControlPr xmlns="http://schemas.microsoft.com/office/spreadsheetml/2009/9/main" objectType="Button" lockText="1"/>
</file>

<file path=xl/ctrlProps/ctrlProp874.xml><?xml version="1.0" encoding="utf-8"?>
<formControlPr xmlns="http://schemas.microsoft.com/office/spreadsheetml/2009/9/main" objectType="Button" lockText="1"/>
</file>

<file path=xl/ctrlProps/ctrlProp875.xml><?xml version="1.0" encoding="utf-8"?>
<formControlPr xmlns="http://schemas.microsoft.com/office/spreadsheetml/2009/9/main" objectType="Button" lockText="1"/>
</file>

<file path=xl/ctrlProps/ctrlProp876.xml><?xml version="1.0" encoding="utf-8"?>
<formControlPr xmlns="http://schemas.microsoft.com/office/spreadsheetml/2009/9/main" objectType="Button" lockText="1"/>
</file>

<file path=xl/ctrlProps/ctrlProp877.xml><?xml version="1.0" encoding="utf-8"?>
<formControlPr xmlns="http://schemas.microsoft.com/office/spreadsheetml/2009/9/main" objectType="Button" lockText="1"/>
</file>

<file path=xl/ctrlProps/ctrlProp878.xml><?xml version="1.0" encoding="utf-8"?>
<formControlPr xmlns="http://schemas.microsoft.com/office/spreadsheetml/2009/9/main" objectType="Button" lockText="1"/>
</file>

<file path=xl/ctrlProps/ctrlProp879.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80.xml><?xml version="1.0" encoding="utf-8"?>
<formControlPr xmlns="http://schemas.microsoft.com/office/spreadsheetml/2009/9/main" objectType="Button" lockText="1"/>
</file>

<file path=xl/ctrlProps/ctrlProp881.xml><?xml version="1.0" encoding="utf-8"?>
<formControlPr xmlns="http://schemas.microsoft.com/office/spreadsheetml/2009/9/main" objectType="Button" lockText="1"/>
</file>

<file path=xl/ctrlProps/ctrlProp882.xml><?xml version="1.0" encoding="utf-8"?>
<formControlPr xmlns="http://schemas.microsoft.com/office/spreadsheetml/2009/9/main" objectType="Button" lockText="1"/>
</file>

<file path=xl/ctrlProps/ctrlProp883.xml><?xml version="1.0" encoding="utf-8"?>
<formControlPr xmlns="http://schemas.microsoft.com/office/spreadsheetml/2009/9/main" objectType="Button" lockText="1"/>
</file>

<file path=xl/ctrlProps/ctrlProp884.xml><?xml version="1.0" encoding="utf-8"?>
<formControlPr xmlns="http://schemas.microsoft.com/office/spreadsheetml/2009/9/main" objectType="Button" lockText="1"/>
</file>

<file path=xl/ctrlProps/ctrlProp885.xml><?xml version="1.0" encoding="utf-8"?>
<formControlPr xmlns="http://schemas.microsoft.com/office/spreadsheetml/2009/9/main" objectType="Button" lockText="1"/>
</file>

<file path=xl/ctrlProps/ctrlProp886.xml><?xml version="1.0" encoding="utf-8"?>
<formControlPr xmlns="http://schemas.microsoft.com/office/spreadsheetml/2009/9/main" objectType="Button" lockText="1"/>
</file>

<file path=xl/ctrlProps/ctrlProp887.xml><?xml version="1.0" encoding="utf-8"?>
<formControlPr xmlns="http://schemas.microsoft.com/office/spreadsheetml/2009/9/main" objectType="Button" lockText="1"/>
</file>

<file path=xl/ctrlProps/ctrlProp888.xml><?xml version="1.0" encoding="utf-8"?>
<formControlPr xmlns="http://schemas.microsoft.com/office/spreadsheetml/2009/9/main" objectType="Button" lockText="1"/>
</file>

<file path=xl/ctrlProps/ctrlProp889.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890.xml><?xml version="1.0" encoding="utf-8"?>
<formControlPr xmlns="http://schemas.microsoft.com/office/spreadsheetml/2009/9/main" objectType="Button" lockText="1"/>
</file>

<file path=xl/ctrlProps/ctrlProp891.xml><?xml version="1.0" encoding="utf-8"?>
<formControlPr xmlns="http://schemas.microsoft.com/office/spreadsheetml/2009/9/main" objectType="Button" lockText="1"/>
</file>

<file path=xl/ctrlProps/ctrlProp892.xml><?xml version="1.0" encoding="utf-8"?>
<formControlPr xmlns="http://schemas.microsoft.com/office/spreadsheetml/2009/9/main" objectType="Button" lockText="1"/>
</file>

<file path=xl/ctrlProps/ctrlProp893.xml><?xml version="1.0" encoding="utf-8"?>
<formControlPr xmlns="http://schemas.microsoft.com/office/spreadsheetml/2009/9/main" objectType="Button" lockText="1"/>
</file>

<file path=xl/ctrlProps/ctrlProp894.xml><?xml version="1.0" encoding="utf-8"?>
<formControlPr xmlns="http://schemas.microsoft.com/office/spreadsheetml/2009/9/main" objectType="Button" lockText="1"/>
</file>

<file path=xl/ctrlProps/ctrlProp895.xml><?xml version="1.0" encoding="utf-8"?>
<formControlPr xmlns="http://schemas.microsoft.com/office/spreadsheetml/2009/9/main" objectType="Button" lockText="1"/>
</file>

<file path=xl/ctrlProps/ctrlProp896.xml><?xml version="1.0" encoding="utf-8"?>
<formControlPr xmlns="http://schemas.microsoft.com/office/spreadsheetml/2009/9/main" objectType="Button" lockText="1"/>
</file>

<file path=xl/ctrlProps/ctrlProp897.xml><?xml version="1.0" encoding="utf-8"?>
<formControlPr xmlns="http://schemas.microsoft.com/office/spreadsheetml/2009/9/main" objectType="Button" lockText="1"/>
</file>

<file path=xl/ctrlProps/ctrlProp898.xml><?xml version="1.0" encoding="utf-8"?>
<formControlPr xmlns="http://schemas.microsoft.com/office/spreadsheetml/2009/9/main" objectType="Button" lockText="1"/>
</file>

<file path=xl/ctrlProps/ctrlProp89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00.xml><?xml version="1.0" encoding="utf-8"?>
<formControlPr xmlns="http://schemas.microsoft.com/office/spreadsheetml/2009/9/main" objectType="Button" lockText="1"/>
</file>

<file path=xl/ctrlProps/ctrlProp901.xml><?xml version="1.0" encoding="utf-8"?>
<formControlPr xmlns="http://schemas.microsoft.com/office/spreadsheetml/2009/9/main" objectType="Button" lockText="1"/>
</file>

<file path=xl/ctrlProps/ctrlProp902.xml><?xml version="1.0" encoding="utf-8"?>
<formControlPr xmlns="http://schemas.microsoft.com/office/spreadsheetml/2009/9/main" objectType="Button" lockText="1"/>
</file>

<file path=xl/ctrlProps/ctrlProp903.xml><?xml version="1.0" encoding="utf-8"?>
<formControlPr xmlns="http://schemas.microsoft.com/office/spreadsheetml/2009/9/main" objectType="Button" lockText="1"/>
</file>

<file path=xl/ctrlProps/ctrlProp904.xml><?xml version="1.0" encoding="utf-8"?>
<formControlPr xmlns="http://schemas.microsoft.com/office/spreadsheetml/2009/9/main" objectType="Button" lockText="1"/>
</file>

<file path=xl/ctrlProps/ctrlProp905.xml><?xml version="1.0" encoding="utf-8"?>
<formControlPr xmlns="http://schemas.microsoft.com/office/spreadsheetml/2009/9/main" objectType="Button" lockText="1"/>
</file>

<file path=xl/ctrlProps/ctrlProp906.xml><?xml version="1.0" encoding="utf-8"?>
<formControlPr xmlns="http://schemas.microsoft.com/office/spreadsheetml/2009/9/main" objectType="Button" lockText="1"/>
</file>

<file path=xl/ctrlProps/ctrlProp907.xml><?xml version="1.0" encoding="utf-8"?>
<formControlPr xmlns="http://schemas.microsoft.com/office/spreadsheetml/2009/9/main" objectType="Button" lockText="1"/>
</file>

<file path=xl/ctrlProps/ctrlProp908.xml><?xml version="1.0" encoding="utf-8"?>
<formControlPr xmlns="http://schemas.microsoft.com/office/spreadsheetml/2009/9/main" objectType="Button" lockText="1"/>
</file>

<file path=xl/ctrlProps/ctrlProp909.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10.xml><?xml version="1.0" encoding="utf-8"?>
<formControlPr xmlns="http://schemas.microsoft.com/office/spreadsheetml/2009/9/main" objectType="Button" lockText="1"/>
</file>

<file path=xl/ctrlProps/ctrlProp911.xml><?xml version="1.0" encoding="utf-8"?>
<formControlPr xmlns="http://schemas.microsoft.com/office/spreadsheetml/2009/9/main" objectType="Button" lockText="1"/>
</file>

<file path=xl/ctrlProps/ctrlProp912.xml><?xml version="1.0" encoding="utf-8"?>
<formControlPr xmlns="http://schemas.microsoft.com/office/spreadsheetml/2009/9/main" objectType="Button" lockText="1"/>
</file>

<file path=xl/ctrlProps/ctrlProp913.xml><?xml version="1.0" encoding="utf-8"?>
<formControlPr xmlns="http://schemas.microsoft.com/office/spreadsheetml/2009/9/main" objectType="Button" lockText="1"/>
</file>

<file path=xl/ctrlProps/ctrlProp914.xml><?xml version="1.0" encoding="utf-8"?>
<formControlPr xmlns="http://schemas.microsoft.com/office/spreadsheetml/2009/9/main" objectType="Button" lockText="1"/>
</file>

<file path=xl/ctrlProps/ctrlProp915.xml><?xml version="1.0" encoding="utf-8"?>
<formControlPr xmlns="http://schemas.microsoft.com/office/spreadsheetml/2009/9/main" objectType="Button" lockText="1"/>
</file>

<file path=xl/ctrlProps/ctrlProp916.xml><?xml version="1.0" encoding="utf-8"?>
<formControlPr xmlns="http://schemas.microsoft.com/office/spreadsheetml/2009/9/main" objectType="Button" lockText="1"/>
</file>

<file path=xl/ctrlProps/ctrlProp917.xml><?xml version="1.0" encoding="utf-8"?>
<formControlPr xmlns="http://schemas.microsoft.com/office/spreadsheetml/2009/9/main" objectType="Button" lockText="1"/>
</file>

<file path=xl/ctrlProps/ctrlProp918.xml><?xml version="1.0" encoding="utf-8"?>
<formControlPr xmlns="http://schemas.microsoft.com/office/spreadsheetml/2009/9/main" objectType="Button" lockText="1"/>
</file>

<file path=xl/ctrlProps/ctrlProp919.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20.xml><?xml version="1.0" encoding="utf-8"?>
<formControlPr xmlns="http://schemas.microsoft.com/office/spreadsheetml/2009/9/main" objectType="Button" lockText="1"/>
</file>

<file path=xl/ctrlProps/ctrlProp921.xml><?xml version="1.0" encoding="utf-8"?>
<formControlPr xmlns="http://schemas.microsoft.com/office/spreadsheetml/2009/9/main" objectType="Button" lockText="1"/>
</file>

<file path=xl/ctrlProps/ctrlProp922.xml><?xml version="1.0" encoding="utf-8"?>
<formControlPr xmlns="http://schemas.microsoft.com/office/spreadsheetml/2009/9/main" objectType="Button" lockText="1"/>
</file>

<file path=xl/ctrlProps/ctrlProp923.xml><?xml version="1.0" encoding="utf-8"?>
<formControlPr xmlns="http://schemas.microsoft.com/office/spreadsheetml/2009/9/main" objectType="Button" lockText="1"/>
</file>

<file path=xl/ctrlProps/ctrlProp924.xml><?xml version="1.0" encoding="utf-8"?>
<formControlPr xmlns="http://schemas.microsoft.com/office/spreadsheetml/2009/9/main" objectType="Button" lockText="1"/>
</file>

<file path=xl/ctrlProps/ctrlProp925.xml><?xml version="1.0" encoding="utf-8"?>
<formControlPr xmlns="http://schemas.microsoft.com/office/spreadsheetml/2009/9/main" objectType="Button" lockText="1"/>
</file>

<file path=xl/ctrlProps/ctrlProp926.xml><?xml version="1.0" encoding="utf-8"?>
<formControlPr xmlns="http://schemas.microsoft.com/office/spreadsheetml/2009/9/main" objectType="Button" lockText="1"/>
</file>

<file path=xl/ctrlProps/ctrlProp927.xml><?xml version="1.0" encoding="utf-8"?>
<formControlPr xmlns="http://schemas.microsoft.com/office/spreadsheetml/2009/9/main" objectType="Button" lockText="1"/>
</file>

<file path=xl/ctrlProps/ctrlProp928.xml><?xml version="1.0" encoding="utf-8"?>
<formControlPr xmlns="http://schemas.microsoft.com/office/spreadsheetml/2009/9/main" objectType="Button" lockText="1"/>
</file>

<file path=xl/ctrlProps/ctrlProp929.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30.xml><?xml version="1.0" encoding="utf-8"?>
<formControlPr xmlns="http://schemas.microsoft.com/office/spreadsheetml/2009/9/main" objectType="Button" lockText="1"/>
</file>

<file path=xl/ctrlProps/ctrlProp931.xml><?xml version="1.0" encoding="utf-8"?>
<formControlPr xmlns="http://schemas.microsoft.com/office/spreadsheetml/2009/9/main" objectType="Button" lockText="1"/>
</file>

<file path=xl/ctrlProps/ctrlProp932.xml><?xml version="1.0" encoding="utf-8"?>
<formControlPr xmlns="http://schemas.microsoft.com/office/spreadsheetml/2009/9/main" objectType="Button" lockText="1"/>
</file>

<file path=xl/ctrlProps/ctrlProp933.xml><?xml version="1.0" encoding="utf-8"?>
<formControlPr xmlns="http://schemas.microsoft.com/office/spreadsheetml/2009/9/main" objectType="Button" lockText="1"/>
</file>

<file path=xl/ctrlProps/ctrlProp934.xml><?xml version="1.0" encoding="utf-8"?>
<formControlPr xmlns="http://schemas.microsoft.com/office/spreadsheetml/2009/9/main" objectType="Button" lockText="1"/>
</file>

<file path=xl/ctrlProps/ctrlProp935.xml><?xml version="1.0" encoding="utf-8"?>
<formControlPr xmlns="http://schemas.microsoft.com/office/spreadsheetml/2009/9/main" objectType="Button" lockText="1"/>
</file>

<file path=xl/ctrlProps/ctrlProp936.xml><?xml version="1.0" encoding="utf-8"?>
<formControlPr xmlns="http://schemas.microsoft.com/office/spreadsheetml/2009/9/main" objectType="Button" lockText="1"/>
</file>

<file path=xl/ctrlProps/ctrlProp937.xml><?xml version="1.0" encoding="utf-8"?>
<formControlPr xmlns="http://schemas.microsoft.com/office/spreadsheetml/2009/9/main" objectType="Button" lockText="1"/>
</file>

<file path=xl/ctrlProps/ctrlProp938.xml><?xml version="1.0" encoding="utf-8"?>
<formControlPr xmlns="http://schemas.microsoft.com/office/spreadsheetml/2009/9/main" objectType="Button" lockText="1"/>
</file>

<file path=xl/ctrlProps/ctrlProp939.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40.xml><?xml version="1.0" encoding="utf-8"?>
<formControlPr xmlns="http://schemas.microsoft.com/office/spreadsheetml/2009/9/main" objectType="Button" lockText="1"/>
</file>

<file path=xl/ctrlProps/ctrlProp941.xml><?xml version="1.0" encoding="utf-8"?>
<formControlPr xmlns="http://schemas.microsoft.com/office/spreadsheetml/2009/9/main" objectType="Button" lockText="1"/>
</file>

<file path=xl/ctrlProps/ctrlProp942.xml><?xml version="1.0" encoding="utf-8"?>
<formControlPr xmlns="http://schemas.microsoft.com/office/spreadsheetml/2009/9/main" objectType="Button" lockText="1"/>
</file>

<file path=xl/ctrlProps/ctrlProp943.xml><?xml version="1.0" encoding="utf-8"?>
<formControlPr xmlns="http://schemas.microsoft.com/office/spreadsheetml/2009/9/main" objectType="Button" lockText="1"/>
</file>

<file path=xl/ctrlProps/ctrlProp944.xml><?xml version="1.0" encoding="utf-8"?>
<formControlPr xmlns="http://schemas.microsoft.com/office/spreadsheetml/2009/9/main" objectType="Button" lockText="1"/>
</file>

<file path=xl/ctrlProps/ctrlProp945.xml><?xml version="1.0" encoding="utf-8"?>
<formControlPr xmlns="http://schemas.microsoft.com/office/spreadsheetml/2009/9/main" objectType="Button" lockText="1"/>
</file>

<file path=xl/ctrlProps/ctrlProp946.xml><?xml version="1.0" encoding="utf-8"?>
<formControlPr xmlns="http://schemas.microsoft.com/office/spreadsheetml/2009/9/main" objectType="Button" lockText="1"/>
</file>

<file path=xl/ctrlProps/ctrlProp947.xml><?xml version="1.0" encoding="utf-8"?>
<formControlPr xmlns="http://schemas.microsoft.com/office/spreadsheetml/2009/9/main" objectType="Button" lockText="1"/>
</file>

<file path=xl/ctrlProps/ctrlProp948.xml><?xml version="1.0" encoding="utf-8"?>
<formControlPr xmlns="http://schemas.microsoft.com/office/spreadsheetml/2009/9/main" objectType="Button" lockText="1"/>
</file>

<file path=xl/ctrlProps/ctrlProp949.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50.xml><?xml version="1.0" encoding="utf-8"?>
<formControlPr xmlns="http://schemas.microsoft.com/office/spreadsheetml/2009/9/main" objectType="Button" lockText="1"/>
</file>

<file path=xl/ctrlProps/ctrlProp951.xml><?xml version="1.0" encoding="utf-8"?>
<formControlPr xmlns="http://schemas.microsoft.com/office/spreadsheetml/2009/9/main" objectType="Button" lockText="1"/>
</file>

<file path=xl/ctrlProps/ctrlProp952.xml><?xml version="1.0" encoding="utf-8"?>
<formControlPr xmlns="http://schemas.microsoft.com/office/spreadsheetml/2009/9/main" objectType="Button" lockText="1"/>
</file>

<file path=xl/ctrlProps/ctrlProp953.xml><?xml version="1.0" encoding="utf-8"?>
<formControlPr xmlns="http://schemas.microsoft.com/office/spreadsheetml/2009/9/main" objectType="Button" lockText="1"/>
</file>

<file path=xl/ctrlProps/ctrlProp954.xml><?xml version="1.0" encoding="utf-8"?>
<formControlPr xmlns="http://schemas.microsoft.com/office/spreadsheetml/2009/9/main" objectType="Button" lockText="1"/>
</file>

<file path=xl/ctrlProps/ctrlProp955.xml><?xml version="1.0" encoding="utf-8"?>
<formControlPr xmlns="http://schemas.microsoft.com/office/spreadsheetml/2009/9/main" objectType="Button" lockText="1"/>
</file>

<file path=xl/ctrlProps/ctrlProp956.xml><?xml version="1.0" encoding="utf-8"?>
<formControlPr xmlns="http://schemas.microsoft.com/office/spreadsheetml/2009/9/main" objectType="Button" lockText="1"/>
</file>

<file path=xl/ctrlProps/ctrlProp957.xml><?xml version="1.0" encoding="utf-8"?>
<formControlPr xmlns="http://schemas.microsoft.com/office/spreadsheetml/2009/9/main" objectType="Button" lockText="1"/>
</file>

<file path=xl/ctrlProps/ctrlProp958.xml><?xml version="1.0" encoding="utf-8"?>
<formControlPr xmlns="http://schemas.microsoft.com/office/spreadsheetml/2009/9/main" objectType="Button" lockText="1"/>
</file>

<file path=xl/ctrlProps/ctrlProp959.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60.xml><?xml version="1.0" encoding="utf-8"?>
<formControlPr xmlns="http://schemas.microsoft.com/office/spreadsheetml/2009/9/main" objectType="Button" lockText="1"/>
</file>

<file path=xl/ctrlProps/ctrlProp961.xml><?xml version="1.0" encoding="utf-8"?>
<formControlPr xmlns="http://schemas.microsoft.com/office/spreadsheetml/2009/9/main" objectType="Button" lockText="1"/>
</file>

<file path=xl/ctrlProps/ctrlProp962.xml><?xml version="1.0" encoding="utf-8"?>
<formControlPr xmlns="http://schemas.microsoft.com/office/spreadsheetml/2009/9/main" objectType="Button" lockText="1"/>
</file>

<file path=xl/ctrlProps/ctrlProp963.xml><?xml version="1.0" encoding="utf-8"?>
<formControlPr xmlns="http://schemas.microsoft.com/office/spreadsheetml/2009/9/main" objectType="Button" lockText="1"/>
</file>

<file path=xl/ctrlProps/ctrlProp964.xml><?xml version="1.0" encoding="utf-8"?>
<formControlPr xmlns="http://schemas.microsoft.com/office/spreadsheetml/2009/9/main" objectType="Button" lockText="1"/>
</file>

<file path=xl/ctrlProps/ctrlProp965.xml><?xml version="1.0" encoding="utf-8"?>
<formControlPr xmlns="http://schemas.microsoft.com/office/spreadsheetml/2009/9/main" objectType="Button" lockText="1"/>
</file>

<file path=xl/ctrlProps/ctrlProp966.xml><?xml version="1.0" encoding="utf-8"?>
<formControlPr xmlns="http://schemas.microsoft.com/office/spreadsheetml/2009/9/main" objectType="Button" lockText="1"/>
</file>

<file path=xl/ctrlProps/ctrlProp967.xml><?xml version="1.0" encoding="utf-8"?>
<formControlPr xmlns="http://schemas.microsoft.com/office/spreadsheetml/2009/9/main" objectType="Button" lockText="1"/>
</file>

<file path=xl/ctrlProps/ctrlProp968.xml><?xml version="1.0" encoding="utf-8"?>
<formControlPr xmlns="http://schemas.microsoft.com/office/spreadsheetml/2009/9/main" objectType="Button" lockText="1"/>
</file>

<file path=xl/ctrlProps/ctrlProp969.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70.xml><?xml version="1.0" encoding="utf-8"?>
<formControlPr xmlns="http://schemas.microsoft.com/office/spreadsheetml/2009/9/main" objectType="Button" lockText="1"/>
</file>

<file path=xl/ctrlProps/ctrlProp971.xml><?xml version="1.0" encoding="utf-8"?>
<formControlPr xmlns="http://schemas.microsoft.com/office/spreadsheetml/2009/9/main" objectType="Button" lockText="1"/>
</file>

<file path=xl/ctrlProps/ctrlProp972.xml><?xml version="1.0" encoding="utf-8"?>
<formControlPr xmlns="http://schemas.microsoft.com/office/spreadsheetml/2009/9/main" objectType="Button" lockText="1"/>
</file>

<file path=xl/ctrlProps/ctrlProp973.xml><?xml version="1.0" encoding="utf-8"?>
<formControlPr xmlns="http://schemas.microsoft.com/office/spreadsheetml/2009/9/main" objectType="Button" lockText="1"/>
</file>

<file path=xl/ctrlProps/ctrlProp974.xml><?xml version="1.0" encoding="utf-8"?>
<formControlPr xmlns="http://schemas.microsoft.com/office/spreadsheetml/2009/9/main" objectType="Button" lockText="1"/>
</file>

<file path=xl/ctrlProps/ctrlProp975.xml><?xml version="1.0" encoding="utf-8"?>
<formControlPr xmlns="http://schemas.microsoft.com/office/spreadsheetml/2009/9/main" objectType="Button" lockText="1"/>
</file>

<file path=xl/ctrlProps/ctrlProp976.xml><?xml version="1.0" encoding="utf-8"?>
<formControlPr xmlns="http://schemas.microsoft.com/office/spreadsheetml/2009/9/main" objectType="Button" lockText="1"/>
</file>

<file path=xl/ctrlProps/ctrlProp977.xml><?xml version="1.0" encoding="utf-8"?>
<formControlPr xmlns="http://schemas.microsoft.com/office/spreadsheetml/2009/9/main" objectType="Button" lockText="1"/>
</file>

<file path=xl/ctrlProps/ctrlProp978.xml><?xml version="1.0" encoding="utf-8"?>
<formControlPr xmlns="http://schemas.microsoft.com/office/spreadsheetml/2009/9/main" objectType="Button" lockText="1"/>
</file>

<file path=xl/ctrlProps/ctrlProp979.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80.xml><?xml version="1.0" encoding="utf-8"?>
<formControlPr xmlns="http://schemas.microsoft.com/office/spreadsheetml/2009/9/main" objectType="Button" lockText="1"/>
</file>

<file path=xl/ctrlProps/ctrlProp981.xml><?xml version="1.0" encoding="utf-8"?>
<formControlPr xmlns="http://schemas.microsoft.com/office/spreadsheetml/2009/9/main" objectType="Button" lockText="1"/>
</file>

<file path=xl/ctrlProps/ctrlProp982.xml><?xml version="1.0" encoding="utf-8"?>
<formControlPr xmlns="http://schemas.microsoft.com/office/spreadsheetml/2009/9/main" objectType="Button" lockText="1"/>
</file>

<file path=xl/ctrlProps/ctrlProp983.xml><?xml version="1.0" encoding="utf-8"?>
<formControlPr xmlns="http://schemas.microsoft.com/office/spreadsheetml/2009/9/main" objectType="Button" lockText="1"/>
</file>

<file path=xl/ctrlProps/ctrlProp984.xml><?xml version="1.0" encoding="utf-8"?>
<formControlPr xmlns="http://schemas.microsoft.com/office/spreadsheetml/2009/9/main" objectType="Button" lockText="1"/>
</file>

<file path=xl/ctrlProps/ctrlProp985.xml><?xml version="1.0" encoding="utf-8"?>
<formControlPr xmlns="http://schemas.microsoft.com/office/spreadsheetml/2009/9/main" objectType="Button" lockText="1"/>
</file>

<file path=xl/ctrlProps/ctrlProp986.xml><?xml version="1.0" encoding="utf-8"?>
<formControlPr xmlns="http://schemas.microsoft.com/office/spreadsheetml/2009/9/main" objectType="Button" lockText="1"/>
</file>

<file path=xl/ctrlProps/ctrlProp987.xml><?xml version="1.0" encoding="utf-8"?>
<formControlPr xmlns="http://schemas.microsoft.com/office/spreadsheetml/2009/9/main" objectType="Button" lockText="1"/>
</file>

<file path=xl/ctrlProps/ctrlProp988.xml><?xml version="1.0" encoding="utf-8"?>
<formControlPr xmlns="http://schemas.microsoft.com/office/spreadsheetml/2009/9/main" objectType="Button" lockText="1"/>
</file>

<file path=xl/ctrlProps/ctrlProp989.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ctrlProps/ctrlProp990.xml><?xml version="1.0" encoding="utf-8"?>
<formControlPr xmlns="http://schemas.microsoft.com/office/spreadsheetml/2009/9/main" objectType="Button" lockText="1"/>
</file>

<file path=xl/ctrlProps/ctrlProp991.xml><?xml version="1.0" encoding="utf-8"?>
<formControlPr xmlns="http://schemas.microsoft.com/office/spreadsheetml/2009/9/main" objectType="Button" lockText="1"/>
</file>

<file path=xl/ctrlProps/ctrlProp992.xml><?xml version="1.0" encoding="utf-8"?>
<formControlPr xmlns="http://schemas.microsoft.com/office/spreadsheetml/2009/9/main" objectType="Button" lockText="1"/>
</file>

<file path=xl/ctrlProps/ctrlProp993.xml><?xml version="1.0" encoding="utf-8"?>
<formControlPr xmlns="http://schemas.microsoft.com/office/spreadsheetml/2009/9/main" objectType="Button" lockText="1"/>
</file>

<file path=xl/ctrlProps/ctrlProp994.xml><?xml version="1.0" encoding="utf-8"?>
<formControlPr xmlns="http://schemas.microsoft.com/office/spreadsheetml/2009/9/main" objectType="Button" lockText="1"/>
</file>

<file path=xl/ctrlProps/ctrlProp995.xml><?xml version="1.0" encoding="utf-8"?>
<formControlPr xmlns="http://schemas.microsoft.com/office/spreadsheetml/2009/9/main" objectType="Button" lockText="1"/>
</file>

<file path=xl/ctrlProps/ctrlProp996.xml><?xml version="1.0" encoding="utf-8"?>
<formControlPr xmlns="http://schemas.microsoft.com/office/spreadsheetml/2009/9/main" objectType="Button" lockText="1"/>
</file>

<file path=xl/ctrlProps/ctrlProp997.xml><?xml version="1.0" encoding="utf-8"?>
<formControlPr xmlns="http://schemas.microsoft.com/office/spreadsheetml/2009/9/main" objectType="Button" lockText="1"/>
</file>

<file path=xl/ctrlProps/ctrlProp998.xml><?xml version="1.0" encoding="utf-8"?>
<formControlPr xmlns="http://schemas.microsoft.com/office/spreadsheetml/2009/9/main" objectType="Button" lockText="1"/>
</file>

<file path=xl/ctrlProps/ctrlProp99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75142</xdr:colOff>
      <xdr:row>0</xdr:row>
      <xdr:rowOff>15876</xdr:rowOff>
    </xdr:from>
    <xdr:to>
      <xdr:col>2</xdr:col>
      <xdr:colOff>141817</xdr:colOff>
      <xdr:row>1</xdr:row>
      <xdr:rowOff>165895</xdr:rowOff>
    </xdr:to>
    <xdr:sp macro="" textlink="">
      <xdr:nvSpPr>
        <xdr:cNvPr id="2" name="Oval 1"/>
        <xdr:cNvSpPr>
          <a:spLocks noChangeArrowheads="1"/>
        </xdr:cNvSpPr>
      </xdr:nvSpPr>
      <xdr:spPr bwMode="auto">
        <a:xfrm>
          <a:off x="75142" y="15876"/>
          <a:ext cx="553508" cy="583936"/>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38100</xdr:colOff>
      <xdr:row>24</xdr:row>
      <xdr:rowOff>228600</xdr:rowOff>
    </xdr:from>
    <xdr:to>
      <xdr:col>33</xdr:col>
      <xdr:colOff>342900</xdr:colOff>
      <xdr:row>34</xdr:row>
      <xdr:rowOff>137583</xdr:rowOff>
    </xdr:to>
    <xdr:sp macro="" textlink="">
      <xdr:nvSpPr>
        <xdr:cNvPr id="3" name="正方形/長方形 2"/>
        <xdr:cNvSpPr/>
      </xdr:nvSpPr>
      <xdr:spPr bwMode="auto">
        <a:xfrm>
          <a:off x="8811683" y="6430433"/>
          <a:ext cx="2368550" cy="285115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日帰り出張の場合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609600</xdr:colOff>
      <xdr:row>4</xdr:row>
      <xdr:rowOff>104775</xdr:rowOff>
    </xdr:from>
    <xdr:to>
      <xdr:col>32</xdr:col>
      <xdr:colOff>609600</xdr:colOff>
      <xdr:row>6</xdr:row>
      <xdr:rowOff>264583</xdr:rowOff>
    </xdr:to>
    <xdr:sp macro="" textlink="">
      <xdr:nvSpPr>
        <xdr:cNvPr id="4" name="正方形/長方形 3"/>
        <xdr:cNvSpPr/>
      </xdr:nvSpPr>
      <xdr:spPr bwMode="auto">
        <a:xfrm>
          <a:off x="8695267" y="1226608"/>
          <a:ext cx="2063750" cy="519642"/>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171450</xdr:colOff>
      <xdr:row>9</xdr:row>
      <xdr:rowOff>19051</xdr:rowOff>
    </xdr:from>
    <xdr:to>
      <xdr:col>42</xdr:col>
      <xdr:colOff>552449</xdr:colOff>
      <xdr:row>14</xdr:row>
      <xdr:rowOff>114301</xdr:rowOff>
    </xdr:to>
    <xdr:sp macro="" textlink="">
      <xdr:nvSpPr>
        <xdr:cNvPr id="3" name="テキスト ボックス 2"/>
        <xdr:cNvSpPr txBox="1"/>
      </xdr:nvSpPr>
      <xdr:spPr>
        <a:xfrm>
          <a:off x="7953375" y="1685926"/>
          <a:ext cx="3809999" cy="12382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400" b="0">
              <a:latin typeface="Meiryo UI" panose="020B0604030504040204" pitchFamily="50" charset="-128"/>
              <a:ea typeface="Meiryo UI" panose="020B0604030504040204" pitchFamily="50" charset="-128"/>
              <a:cs typeface="Meiryo UI" panose="020B0604030504040204" pitchFamily="50" charset="-128"/>
            </a:rPr>
            <a:t>セルに入らない場合</a:t>
          </a:r>
          <a:endParaRPr kumimoji="1" lang="en-US" altLang="ja-JP" sz="1400" b="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400" b="0">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kumimoji="1" lang="en-US" altLang="ja-JP" sz="14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twoCellAnchor>
    <xdr:from>
      <xdr:col>37</xdr:col>
      <xdr:colOff>200025</xdr:colOff>
      <xdr:row>16</xdr:row>
      <xdr:rowOff>133351</xdr:rowOff>
    </xdr:from>
    <xdr:to>
      <xdr:col>42</xdr:col>
      <xdr:colOff>523874</xdr:colOff>
      <xdr:row>22</xdr:row>
      <xdr:rowOff>85725</xdr:rowOff>
    </xdr:to>
    <xdr:sp macro="" textlink="">
      <xdr:nvSpPr>
        <xdr:cNvPr id="4" name="テキスト ボックス 3"/>
        <xdr:cNvSpPr txBox="1"/>
      </xdr:nvSpPr>
      <xdr:spPr>
        <a:xfrm>
          <a:off x="7981950" y="3124201"/>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19048</xdr:colOff>
      <xdr:row>1</xdr:row>
      <xdr:rowOff>19051</xdr:rowOff>
    </xdr:from>
    <xdr:to>
      <xdr:col>31</xdr:col>
      <xdr:colOff>123825</xdr:colOff>
      <xdr:row>9</xdr:row>
      <xdr:rowOff>28576</xdr:rowOff>
    </xdr:to>
    <xdr:sp macro="" textlink="">
      <xdr:nvSpPr>
        <xdr:cNvPr id="2" name="テキスト ボックス 1"/>
        <xdr:cNvSpPr txBox="1"/>
      </xdr:nvSpPr>
      <xdr:spPr>
        <a:xfrm>
          <a:off x="9991723" y="304801"/>
          <a:ext cx="2105027" cy="255270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38101</xdr:colOff>
      <xdr:row>9</xdr:row>
      <xdr:rowOff>304800</xdr:rowOff>
    </xdr:from>
    <xdr:to>
      <xdr:col>31</xdr:col>
      <xdr:colOff>133351</xdr:colOff>
      <xdr:row>17</xdr:row>
      <xdr:rowOff>9525</xdr:rowOff>
    </xdr:to>
    <xdr:sp macro="" textlink="">
      <xdr:nvSpPr>
        <xdr:cNvPr id="3" name="テキスト ボックス 2"/>
        <xdr:cNvSpPr txBox="1"/>
      </xdr:nvSpPr>
      <xdr:spPr>
        <a:xfrm>
          <a:off x="10010776" y="3133725"/>
          <a:ext cx="2095500" cy="259080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85726</xdr:colOff>
      <xdr:row>2</xdr:row>
      <xdr:rowOff>9525</xdr:rowOff>
    </xdr:from>
    <xdr:to>
      <xdr:col>33</xdr:col>
      <xdr:colOff>257176</xdr:colOff>
      <xdr:row>11</xdr:row>
      <xdr:rowOff>28574</xdr:rowOff>
    </xdr:to>
    <xdr:sp macro="" textlink="">
      <xdr:nvSpPr>
        <xdr:cNvPr id="2" name="テキスト ボックス 1"/>
        <xdr:cNvSpPr txBox="1"/>
      </xdr:nvSpPr>
      <xdr:spPr>
        <a:xfrm>
          <a:off x="10763251" y="485775"/>
          <a:ext cx="1600200" cy="2047874"/>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76200</xdr:colOff>
      <xdr:row>12</xdr:row>
      <xdr:rowOff>0</xdr:rowOff>
    </xdr:from>
    <xdr:to>
      <xdr:col>33</xdr:col>
      <xdr:colOff>190500</xdr:colOff>
      <xdr:row>20</xdr:row>
      <xdr:rowOff>209550</xdr:rowOff>
    </xdr:to>
    <xdr:sp macro="" textlink="">
      <xdr:nvSpPr>
        <xdr:cNvPr id="3" name="テキスト ボックス 2"/>
        <xdr:cNvSpPr txBox="1"/>
      </xdr:nvSpPr>
      <xdr:spPr>
        <a:xfrm>
          <a:off x="10753725" y="2724150"/>
          <a:ext cx="1543050" cy="19621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6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37" name="Button 1" hidden="1">
              <a:extLst>
                <a:ext uri="{63B3BB69-23CF-44E3-9099-C40C66FF867C}">
                  <a14:compatExt spid="_x0000_s143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38" name="Button 2" hidden="1">
              <a:extLst>
                <a:ext uri="{63B3BB69-23CF-44E3-9099-C40C66FF867C}">
                  <a14:compatExt spid="_x0000_s143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39" name="Button 3" hidden="1">
              <a:extLst>
                <a:ext uri="{63B3BB69-23CF-44E3-9099-C40C66FF867C}">
                  <a14:compatExt spid="_x0000_s143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0" name="Button 4" hidden="1">
              <a:extLst>
                <a:ext uri="{63B3BB69-23CF-44E3-9099-C40C66FF867C}">
                  <a14:compatExt spid="_x0000_s143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1" name="Button 5" hidden="1">
              <a:extLst>
                <a:ext uri="{63B3BB69-23CF-44E3-9099-C40C66FF867C}">
                  <a14:compatExt spid="_x0000_s143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2" name="Button 6" hidden="1">
              <a:extLst>
                <a:ext uri="{63B3BB69-23CF-44E3-9099-C40C66FF867C}">
                  <a14:compatExt spid="_x0000_s143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3" name="Button 7" hidden="1">
              <a:extLst>
                <a:ext uri="{63B3BB69-23CF-44E3-9099-C40C66FF867C}">
                  <a14:compatExt spid="_x0000_s143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4" name="Button 8" hidden="1">
              <a:extLst>
                <a:ext uri="{63B3BB69-23CF-44E3-9099-C40C66FF867C}">
                  <a14:compatExt spid="_x0000_s143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5" name="Button 9" hidden="1">
              <a:extLst>
                <a:ext uri="{63B3BB69-23CF-44E3-9099-C40C66FF867C}">
                  <a14:compatExt spid="_x0000_s143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6" name="Button 10" hidden="1">
              <a:extLst>
                <a:ext uri="{63B3BB69-23CF-44E3-9099-C40C66FF867C}">
                  <a14:compatExt spid="_x0000_s143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7" name="Button 11" hidden="1">
              <a:extLst>
                <a:ext uri="{63B3BB69-23CF-44E3-9099-C40C66FF867C}">
                  <a14:compatExt spid="_x0000_s143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8" name="Button 12" hidden="1">
              <a:extLst>
                <a:ext uri="{63B3BB69-23CF-44E3-9099-C40C66FF867C}">
                  <a14:compatExt spid="_x0000_s143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9" name="Button 13" hidden="1">
              <a:extLst>
                <a:ext uri="{63B3BB69-23CF-44E3-9099-C40C66FF867C}">
                  <a14:compatExt spid="_x0000_s143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0" name="Button 14" hidden="1">
              <a:extLst>
                <a:ext uri="{63B3BB69-23CF-44E3-9099-C40C66FF867C}">
                  <a14:compatExt spid="_x0000_s143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1" name="Button 15" hidden="1">
              <a:extLst>
                <a:ext uri="{63B3BB69-23CF-44E3-9099-C40C66FF867C}">
                  <a14:compatExt spid="_x0000_s143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2" name="Button 16" hidden="1">
              <a:extLst>
                <a:ext uri="{63B3BB69-23CF-44E3-9099-C40C66FF867C}">
                  <a14:compatExt spid="_x0000_s143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3" name="Button 17" hidden="1">
              <a:extLst>
                <a:ext uri="{63B3BB69-23CF-44E3-9099-C40C66FF867C}">
                  <a14:compatExt spid="_x0000_s143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4" name="Button 18" hidden="1">
              <a:extLst>
                <a:ext uri="{63B3BB69-23CF-44E3-9099-C40C66FF867C}">
                  <a14:compatExt spid="_x0000_s143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5" name="Button 19" hidden="1">
              <a:extLst>
                <a:ext uri="{63B3BB69-23CF-44E3-9099-C40C66FF867C}">
                  <a14:compatExt spid="_x0000_s143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6" name="Button 20" hidden="1">
              <a:extLst>
                <a:ext uri="{63B3BB69-23CF-44E3-9099-C40C66FF867C}">
                  <a14:compatExt spid="_x0000_s143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7" name="Button 21" hidden="1">
              <a:extLst>
                <a:ext uri="{63B3BB69-23CF-44E3-9099-C40C66FF867C}">
                  <a14:compatExt spid="_x0000_s143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8" name="Button 22" hidden="1">
              <a:extLst>
                <a:ext uri="{63B3BB69-23CF-44E3-9099-C40C66FF867C}">
                  <a14:compatExt spid="_x0000_s143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9" name="Button 23" hidden="1">
              <a:extLst>
                <a:ext uri="{63B3BB69-23CF-44E3-9099-C40C66FF867C}">
                  <a14:compatExt spid="_x0000_s143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0" name="Button 24" hidden="1">
              <a:extLst>
                <a:ext uri="{63B3BB69-23CF-44E3-9099-C40C66FF867C}">
                  <a14:compatExt spid="_x0000_s143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1" name="Button 25" hidden="1">
              <a:extLst>
                <a:ext uri="{63B3BB69-23CF-44E3-9099-C40C66FF867C}">
                  <a14:compatExt spid="_x0000_s143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2" name="Button 26" hidden="1">
              <a:extLst>
                <a:ext uri="{63B3BB69-23CF-44E3-9099-C40C66FF867C}">
                  <a14:compatExt spid="_x0000_s143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3" name="Button 27" hidden="1">
              <a:extLst>
                <a:ext uri="{63B3BB69-23CF-44E3-9099-C40C66FF867C}">
                  <a14:compatExt spid="_x0000_s143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4" name="Button 28" hidden="1">
              <a:extLst>
                <a:ext uri="{63B3BB69-23CF-44E3-9099-C40C66FF867C}">
                  <a14:compatExt spid="_x0000_s143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5" name="Button 29" hidden="1">
              <a:extLst>
                <a:ext uri="{63B3BB69-23CF-44E3-9099-C40C66FF867C}">
                  <a14:compatExt spid="_x0000_s143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6" name="Button 30" hidden="1">
              <a:extLst>
                <a:ext uri="{63B3BB69-23CF-44E3-9099-C40C66FF867C}">
                  <a14:compatExt spid="_x0000_s143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7" name="Button 31" hidden="1">
              <a:extLst>
                <a:ext uri="{63B3BB69-23CF-44E3-9099-C40C66FF867C}">
                  <a14:compatExt spid="_x0000_s143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8" name="Button 32" hidden="1">
              <a:extLst>
                <a:ext uri="{63B3BB69-23CF-44E3-9099-C40C66FF867C}">
                  <a14:compatExt spid="_x0000_s143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9" name="Button 33" hidden="1">
              <a:extLst>
                <a:ext uri="{63B3BB69-23CF-44E3-9099-C40C66FF867C}">
                  <a14:compatExt spid="_x0000_s143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0" name="Button 34" hidden="1">
              <a:extLst>
                <a:ext uri="{63B3BB69-23CF-44E3-9099-C40C66FF867C}">
                  <a14:compatExt spid="_x0000_s143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1" name="Button 35" hidden="1">
              <a:extLst>
                <a:ext uri="{63B3BB69-23CF-44E3-9099-C40C66FF867C}">
                  <a14:compatExt spid="_x0000_s143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2" name="Button 36" hidden="1">
              <a:extLst>
                <a:ext uri="{63B3BB69-23CF-44E3-9099-C40C66FF867C}">
                  <a14:compatExt spid="_x0000_s143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3" name="Button 37" hidden="1">
              <a:extLst>
                <a:ext uri="{63B3BB69-23CF-44E3-9099-C40C66FF867C}">
                  <a14:compatExt spid="_x0000_s143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4" name="Button 38" hidden="1">
              <a:extLst>
                <a:ext uri="{63B3BB69-23CF-44E3-9099-C40C66FF867C}">
                  <a14:compatExt spid="_x0000_s143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5" name="Button 39" hidden="1">
              <a:extLst>
                <a:ext uri="{63B3BB69-23CF-44E3-9099-C40C66FF867C}">
                  <a14:compatExt spid="_x0000_s143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6" name="Button 40" hidden="1">
              <a:extLst>
                <a:ext uri="{63B3BB69-23CF-44E3-9099-C40C66FF867C}">
                  <a14:compatExt spid="_x0000_s143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7" name="Button 41" hidden="1">
              <a:extLst>
                <a:ext uri="{63B3BB69-23CF-44E3-9099-C40C66FF867C}">
                  <a14:compatExt spid="_x0000_s143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8" name="Button 42" hidden="1">
              <a:extLst>
                <a:ext uri="{63B3BB69-23CF-44E3-9099-C40C66FF867C}">
                  <a14:compatExt spid="_x0000_s143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9" name="Button 43" hidden="1">
              <a:extLst>
                <a:ext uri="{63B3BB69-23CF-44E3-9099-C40C66FF867C}">
                  <a14:compatExt spid="_x0000_s143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0" name="Button 44" hidden="1">
              <a:extLst>
                <a:ext uri="{63B3BB69-23CF-44E3-9099-C40C66FF867C}">
                  <a14:compatExt spid="_x0000_s143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1" name="Button 45" hidden="1">
              <a:extLst>
                <a:ext uri="{63B3BB69-23CF-44E3-9099-C40C66FF867C}">
                  <a14:compatExt spid="_x0000_s143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2" name="Button 46" hidden="1">
              <a:extLst>
                <a:ext uri="{63B3BB69-23CF-44E3-9099-C40C66FF867C}">
                  <a14:compatExt spid="_x0000_s143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3" name="Button 47" hidden="1">
              <a:extLst>
                <a:ext uri="{63B3BB69-23CF-44E3-9099-C40C66FF867C}">
                  <a14:compatExt spid="_x0000_s143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4" name="Button 48" hidden="1">
              <a:extLst>
                <a:ext uri="{63B3BB69-23CF-44E3-9099-C40C66FF867C}">
                  <a14:compatExt spid="_x0000_s143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5" name="Button 49" hidden="1">
              <a:extLst>
                <a:ext uri="{63B3BB69-23CF-44E3-9099-C40C66FF867C}">
                  <a14:compatExt spid="_x0000_s143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6" name="Button 50" hidden="1">
              <a:extLst>
                <a:ext uri="{63B3BB69-23CF-44E3-9099-C40C66FF867C}">
                  <a14:compatExt spid="_x0000_s143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7" name="Button 51" hidden="1">
              <a:extLst>
                <a:ext uri="{63B3BB69-23CF-44E3-9099-C40C66FF867C}">
                  <a14:compatExt spid="_x0000_s143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8" name="Button 52" hidden="1">
              <a:extLst>
                <a:ext uri="{63B3BB69-23CF-44E3-9099-C40C66FF867C}">
                  <a14:compatExt spid="_x0000_s143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9" name="Button 53" hidden="1">
              <a:extLst>
                <a:ext uri="{63B3BB69-23CF-44E3-9099-C40C66FF867C}">
                  <a14:compatExt spid="_x0000_s143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0" name="Button 54" hidden="1">
              <a:extLst>
                <a:ext uri="{63B3BB69-23CF-44E3-9099-C40C66FF867C}">
                  <a14:compatExt spid="_x0000_s143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1" name="Button 55" hidden="1">
              <a:extLst>
                <a:ext uri="{63B3BB69-23CF-44E3-9099-C40C66FF867C}">
                  <a14:compatExt spid="_x0000_s143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2" name="Button 56" hidden="1">
              <a:extLst>
                <a:ext uri="{63B3BB69-23CF-44E3-9099-C40C66FF867C}">
                  <a14:compatExt spid="_x0000_s143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3" name="Button 57" hidden="1">
              <a:extLst>
                <a:ext uri="{63B3BB69-23CF-44E3-9099-C40C66FF867C}">
                  <a14:compatExt spid="_x0000_s143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4" name="Button 58" hidden="1">
              <a:extLst>
                <a:ext uri="{63B3BB69-23CF-44E3-9099-C40C66FF867C}">
                  <a14:compatExt spid="_x0000_s143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5" name="Button 59" hidden="1">
              <a:extLst>
                <a:ext uri="{63B3BB69-23CF-44E3-9099-C40C66FF867C}">
                  <a14:compatExt spid="_x0000_s143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6" name="Button 60" hidden="1">
              <a:extLst>
                <a:ext uri="{63B3BB69-23CF-44E3-9099-C40C66FF867C}">
                  <a14:compatExt spid="_x0000_s143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7" name="Button 61" hidden="1">
              <a:extLst>
                <a:ext uri="{63B3BB69-23CF-44E3-9099-C40C66FF867C}">
                  <a14:compatExt spid="_x0000_s143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8" name="Button 62" hidden="1">
              <a:extLst>
                <a:ext uri="{63B3BB69-23CF-44E3-9099-C40C66FF867C}">
                  <a14:compatExt spid="_x0000_s143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9" name="Button 63" hidden="1">
              <a:extLst>
                <a:ext uri="{63B3BB69-23CF-44E3-9099-C40C66FF867C}">
                  <a14:compatExt spid="_x0000_s143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0" name="Button 64" hidden="1">
              <a:extLst>
                <a:ext uri="{63B3BB69-23CF-44E3-9099-C40C66FF867C}">
                  <a14:compatExt spid="_x0000_s144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1" name="Button 65" hidden="1">
              <a:extLst>
                <a:ext uri="{63B3BB69-23CF-44E3-9099-C40C66FF867C}">
                  <a14:compatExt spid="_x0000_s144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2" name="Button 66" hidden="1">
              <a:extLst>
                <a:ext uri="{63B3BB69-23CF-44E3-9099-C40C66FF867C}">
                  <a14:compatExt spid="_x0000_s144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3" name="Button 67" hidden="1">
              <a:extLst>
                <a:ext uri="{63B3BB69-23CF-44E3-9099-C40C66FF867C}">
                  <a14:compatExt spid="_x0000_s144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4" name="Button 68" hidden="1">
              <a:extLst>
                <a:ext uri="{63B3BB69-23CF-44E3-9099-C40C66FF867C}">
                  <a14:compatExt spid="_x0000_s144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5" name="Button 69" hidden="1">
              <a:extLst>
                <a:ext uri="{63B3BB69-23CF-44E3-9099-C40C66FF867C}">
                  <a14:compatExt spid="_x0000_s144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6" name="Button 70" hidden="1">
              <a:extLst>
                <a:ext uri="{63B3BB69-23CF-44E3-9099-C40C66FF867C}">
                  <a14:compatExt spid="_x0000_s144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7" name="Button 71" hidden="1">
              <a:extLst>
                <a:ext uri="{63B3BB69-23CF-44E3-9099-C40C66FF867C}">
                  <a14:compatExt spid="_x0000_s144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8" name="Button 72" hidden="1">
              <a:extLst>
                <a:ext uri="{63B3BB69-23CF-44E3-9099-C40C66FF867C}">
                  <a14:compatExt spid="_x0000_s144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9" name="Button 73" hidden="1">
              <a:extLst>
                <a:ext uri="{63B3BB69-23CF-44E3-9099-C40C66FF867C}">
                  <a14:compatExt spid="_x0000_s144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0" name="Button 74" hidden="1">
              <a:extLst>
                <a:ext uri="{63B3BB69-23CF-44E3-9099-C40C66FF867C}">
                  <a14:compatExt spid="_x0000_s144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1" name="Button 75" hidden="1">
              <a:extLst>
                <a:ext uri="{63B3BB69-23CF-44E3-9099-C40C66FF867C}">
                  <a14:compatExt spid="_x0000_s144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2" name="Button 76" hidden="1">
              <a:extLst>
                <a:ext uri="{63B3BB69-23CF-44E3-9099-C40C66FF867C}">
                  <a14:compatExt spid="_x0000_s144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3" name="Button 77" hidden="1">
              <a:extLst>
                <a:ext uri="{63B3BB69-23CF-44E3-9099-C40C66FF867C}">
                  <a14:compatExt spid="_x0000_s144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4" name="Button 78" hidden="1">
              <a:extLst>
                <a:ext uri="{63B3BB69-23CF-44E3-9099-C40C66FF867C}">
                  <a14:compatExt spid="_x0000_s144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5" name="Button 79" hidden="1">
              <a:extLst>
                <a:ext uri="{63B3BB69-23CF-44E3-9099-C40C66FF867C}">
                  <a14:compatExt spid="_x0000_s144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6" name="Button 80" hidden="1">
              <a:extLst>
                <a:ext uri="{63B3BB69-23CF-44E3-9099-C40C66FF867C}">
                  <a14:compatExt spid="_x0000_s144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7" name="Button 81" hidden="1">
              <a:extLst>
                <a:ext uri="{63B3BB69-23CF-44E3-9099-C40C66FF867C}">
                  <a14:compatExt spid="_x0000_s144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8" name="Button 82" hidden="1">
              <a:extLst>
                <a:ext uri="{63B3BB69-23CF-44E3-9099-C40C66FF867C}">
                  <a14:compatExt spid="_x0000_s144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9" name="Button 83" hidden="1">
              <a:extLst>
                <a:ext uri="{63B3BB69-23CF-44E3-9099-C40C66FF867C}">
                  <a14:compatExt spid="_x0000_s144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0" name="Button 84" hidden="1">
              <a:extLst>
                <a:ext uri="{63B3BB69-23CF-44E3-9099-C40C66FF867C}">
                  <a14:compatExt spid="_x0000_s144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1" name="Button 85" hidden="1">
              <a:extLst>
                <a:ext uri="{63B3BB69-23CF-44E3-9099-C40C66FF867C}">
                  <a14:compatExt spid="_x0000_s144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2" name="Button 86" hidden="1">
              <a:extLst>
                <a:ext uri="{63B3BB69-23CF-44E3-9099-C40C66FF867C}">
                  <a14:compatExt spid="_x0000_s144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3" name="Button 87" hidden="1">
              <a:extLst>
                <a:ext uri="{63B3BB69-23CF-44E3-9099-C40C66FF867C}">
                  <a14:compatExt spid="_x0000_s144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4" name="Button 88" hidden="1">
              <a:extLst>
                <a:ext uri="{63B3BB69-23CF-44E3-9099-C40C66FF867C}">
                  <a14:compatExt spid="_x0000_s144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5" name="Button 89" hidden="1">
              <a:extLst>
                <a:ext uri="{63B3BB69-23CF-44E3-9099-C40C66FF867C}">
                  <a14:compatExt spid="_x0000_s144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6" name="Button 90" hidden="1">
              <a:extLst>
                <a:ext uri="{63B3BB69-23CF-44E3-9099-C40C66FF867C}">
                  <a14:compatExt spid="_x0000_s144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7" name="Button 91" hidden="1">
              <a:extLst>
                <a:ext uri="{63B3BB69-23CF-44E3-9099-C40C66FF867C}">
                  <a14:compatExt spid="_x0000_s144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8" name="Button 92" hidden="1">
              <a:extLst>
                <a:ext uri="{63B3BB69-23CF-44E3-9099-C40C66FF867C}">
                  <a14:compatExt spid="_x0000_s144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9" name="Button 93" hidden="1">
              <a:extLst>
                <a:ext uri="{63B3BB69-23CF-44E3-9099-C40C66FF867C}">
                  <a14:compatExt spid="_x0000_s144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0" name="Button 94" hidden="1">
              <a:extLst>
                <a:ext uri="{63B3BB69-23CF-44E3-9099-C40C66FF867C}">
                  <a14:compatExt spid="_x0000_s144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1" name="Button 95" hidden="1">
              <a:extLst>
                <a:ext uri="{63B3BB69-23CF-44E3-9099-C40C66FF867C}">
                  <a14:compatExt spid="_x0000_s144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2" name="Button 96" hidden="1">
              <a:extLst>
                <a:ext uri="{63B3BB69-23CF-44E3-9099-C40C66FF867C}">
                  <a14:compatExt spid="_x0000_s144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3" name="Button 97" hidden="1">
              <a:extLst>
                <a:ext uri="{63B3BB69-23CF-44E3-9099-C40C66FF867C}">
                  <a14:compatExt spid="_x0000_s144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4" name="Button 98" hidden="1">
              <a:extLst>
                <a:ext uri="{63B3BB69-23CF-44E3-9099-C40C66FF867C}">
                  <a14:compatExt spid="_x0000_s144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5" name="Button 99" hidden="1">
              <a:extLst>
                <a:ext uri="{63B3BB69-23CF-44E3-9099-C40C66FF867C}">
                  <a14:compatExt spid="_x0000_s144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6" name="Button 100" hidden="1">
              <a:extLst>
                <a:ext uri="{63B3BB69-23CF-44E3-9099-C40C66FF867C}">
                  <a14:compatExt spid="_x0000_s144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7" name="Button 101" hidden="1">
              <a:extLst>
                <a:ext uri="{63B3BB69-23CF-44E3-9099-C40C66FF867C}">
                  <a14:compatExt spid="_x0000_s144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8" name="Button 102" hidden="1">
              <a:extLst>
                <a:ext uri="{63B3BB69-23CF-44E3-9099-C40C66FF867C}">
                  <a14:compatExt spid="_x0000_s144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9" name="Button 103" hidden="1">
              <a:extLst>
                <a:ext uri="{63B3BB69-23CF-44E3-9099-C40C66FF867C}">
                  <a14:compatExt spid="_x0000_s144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0" name="Button 104" hidden="1">
              <a:extLst>
                <a:ext uri="{63B3BB69-23CF-44E3-9099-C40C66FF867C}">
                  <a14:compatExt spid="_x0000_s144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1" name="Button 105" hidden="1">
              <a:extLst>
                <a:ext uri="{63B3BB69-23CF-44E3-9099-C40C66FF867C}">
                  <a14:compatExt spid="_x0000_s144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2" name="Button 106" hidden="1">
              <a:extLst>
                <a:ext uri="{63B3BB69-23CF-44E3-9099-C40C66FF867C}">
                  <a14:compatExt spid="_x0000_s144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3" name="Button 107" hidden="1">
              <a:extLst>
                <a:ext uri="{63B3BB69-23CF-44E3-9099-C40C66FF867C}">
                  <a14:compatExt spid="_x0000_s144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4" name="Button 108" hidden="1">
              <a:extLst>
                <a:ext uri="{63B3BB69-23CF-44E3-9099-C40C66FF867C}">
                  <a14:compatExt spid="_x0000_s144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5" name="Button 109" hidden="1">
              <a:extLst>
                <a:ext uri="{63B3BB69-23CF-44E3-9099-C40C66FF867C}">
                  <a14:compatExt spid="_x0000_s144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6" name="Button 110" hidden="1">
              <a:extLst>
                <a:ext uri="{63B3BB69-23CF-44E3-9099-C40C66FF867C}">
                  <a14:compatExt spid="_x0000_s144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7" name="Button 111" hidden="1">
              <a:extLst>
                <a:ext uri="{63B3BB69-23CF-44E3-9099-C40C66FF867C}">
                  <a14:compatExt spid="_x0000_s144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8" name="Button 112" hidden="1">
              <a:extLst>
                <a:ext uri="{63B3BB69-23CF-44E3-9099-C40C66FF867C}">
                  <a14:compatExt spid="_x0000_s144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9" name="Button 113" hidden="1">
              <a:extLst>
                <a:ext uri="{63B3BB69-23CF-44E3-9099-C40C66FF867C}">
                  <a14:compatExt spid="_x0000_s144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0" name="Button 114" hidden="1">
              <a:extLst>
                <a:ext uri="{63B3BB69-23CF-44E3-9099-C40C66FF867C}">
                  <a14:compatExt spid="_x0000_s144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1" name="Button 115" hidden="1">
              <a:extLst>
                <a:ext uri="{63B3BB69-23CF-44E3-9099-C40C66FF867C}">
                  <a14:compatExt spid="_x0000_s144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2" name="Button 116" hidden="1">
              <a:extLst>
                <a:ext uri="{63B3BB69-23CF-44E3-9099-C40C66FF867C}">
                  <a14:compatExt spid="_x0000_s144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3" name="Button 117" hidden="1">
              <a:extLst>
                <a:ext uri="{63B3BB69-23CF-44E3-9099-C40C66FF867C}">
                  <a14:compatExt spid="_x0000_s144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4" name="Button 118" hidden="1">
              <a:extLst>
                <a:ext uri="{63B3BB69-23CF-44E3-9099-C40C66FF867C}">
                  <a14:compatExt spid="_x0000_s144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5" name="Button 119" hidden="1">
              <a:extLst>
                <a:ext uri="{63B3BB69-23CF-44E3-9099-C40C66FF867C}">
                  <a14:compatExt spid="_x0000_s144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6" name="Button 120" hidden="1">
              <a:extLst>
                <a:ext uri="{63B3BB69-23CF-44E3-9099-C40C66FF867C}">
                  <a14:compatExt spid="_x0000_s144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7" name="Button 121" hidden="1">
              <a:extLst>
                <a:ext uri="{63B3BB69-23CF-44E3-9099-C40C66FF867C}">
                  <a14:compatExt spid="_x0000_s144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8" name="Button 122" hidden="1">
              <a:extLst>
                <a:ext uri="{63B3BB69-23CF-44E3-9099-C40C66FF867C}">
                  <a14:compatExt spid="_x0000_s144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9" name="Button 123" hidden="1">
              <a:extLst>
                <a:ext uri="{63B3BB69-23CF-44E3-9099-C40C66FF867C}">
                  <a14:compatExt spid="_x0000_s144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0" name="Button 124" hidden="1">
              <a:extLst>
                <a:ext uri="{63B3BB69-23CF-44E3-9099-C40C66FF867C}">
                  <a14:compatExt spid="_x0000_s144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1" name="Button 125" hidden="1">
              <a:extLst>
                <a:ext uri="{63B3BB69-23CF-44E3-9099-C40C66FF867C}">
                  <a14:compatExt spid="_x0000_s144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2" name="Button 126" hidden="1">
              <a:extLst>
                <a:ext uri="{63B3BB69-23CF-44E3-9099-C40C66FF867C}">
                  <a14:compatExt spid="_x0000_s144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3" name="Button 127" hidden="1">
              <a:extLst>
                <a:ext uri="{63B3BB69-23CF-44E3-9099-C40C66FF867C}">
                  <a14:compatExt spid="_x0000_s144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4" name="Button 128" hidden="1">
              <a:extLst>
                <a:ext uri="{63B3BB69-23CF-44E3-9099-C40C66FF867C}">
                  <a14:compatExt spid="_x0000_s144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5" name="Button 129" hidden="1">
              <a:extLst>
                <a:ext uri="{63B3BB69-23CF-44E3-9099-C40C66FF867C}">
                  <a14:compatExt spid="_x0000_s144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6" name="Button 130" hidden="1">
              <a:extLst>
                <a:ext uri="{63B3BB69-23CF-44E3-9099-C40C66FF867C}">
                  <a14:compatExt spid="_x0000_s144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7" name="Button 131" hidden="1">
              <a:extLst>
                <a:ext uri="{63B3BB69-23CF-44E3-9099-C40C66FF867C}">
                  <a14:compatExt spid="_x0000_s144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8" name="Button 132" hidden="1">
              <a:extLst>
                <a:ext uri="{63B3BB69-23CF-44E3-9099-C40C66FF867C}">
                  <a14:compatExt spid="_x0000_s144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9" name="Button 133" hidden="1">
              <a:extLst>
                <a:ext uri="{63B3BB69-23CF-44E3-9099-C40C66FF867C}">
                  <a14:compatExt spid="_x0000_s144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0" name="Button 134" hidden="1">
              <a:extLst>
                <a:ext uri="{63B3BB69-23CF-44E3-9099-C40C66FF867C}">
                  <a14:compatExt spid="_x0000_s144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1" name="Button 135" hidden="1">
              <a:extLst>
                <a:ext uri="{63B3BB69-23CF-44E3-9099-C40C66FF867C}">
                  <a14:compatExt spid="_x0000_s144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2" name="Button 136" hidden="1">
              <a:extLst>
                <a:ext uri="{63B3BB69-23CF-44E3-9099-C40C66FF867C}">
                  <a14:compatExt spid="_x0000_s144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3" name="Button 137" hidden="1">
              <a:extLst>
                <a:ext uri="{63B3BB69-23CF-44E3-9099-C40C66FF867C}">
                  <a14:compatExt spid="_x0000_s144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4" name="Button 138" hidden="1">
              <a:extLst>
                <a:ext uri="{63B3BB69-23CF-44E3-9099-C40C66FF867C}">
                  <a14:compatExt spid="_x0000_s144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5" name="Button 139" hidden="1">
              <a:extLst>
                <a:ext uri="{63B3BB69-23CF-44E3-9099-C40C66FF867C}">
                  <a14:compatExt spid="_x0000_s144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6" name="Button 140" hidden="1">
              <a:extLst>
                <a:ext uri="{63B3BB69-23CF-44E3-9099-C40C66FF867C}">
                  <a14:compatExt spid="_x0000_s144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7" name="Button 141" hidden="1">
              <a:extLst>
                <a:ext uri="{63B3BB69-23CF-44E3-9099-C40C66FF867C}">
                  <a14:compatExt spid="_x0000_s144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8" name="Button 142" hidden="1">
              <a:extLst>
                <a:ext uri="{63B3BB69-23CF-44E3-9099-C40C66FF867C}">
                  <a14:compatExt spid="_x0000_s144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9" name="Button 143" hidden="1">
              <a:extLst>
                <a:ext uri="{63B3BB69-23CF-44E3-9099-C40C66FF867C}">
                  <a14:compatExt spid="_x0000_s144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0" name="Button 144" hidden="1">
              <a:extLst>
                <a:ext uri="{63B3BB69-23CF-44E3-9099-C40C66FF867C}">
                  <a14:compatExt spid="_x0000_s144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1" name="Button 145" hidden="1">
              <a:extLst>
                <a:ext uri="{63B3BB69-23CF-44E3-9099-C40C66FF867C}">
                  <a14:compatExt spid="_x0000_s144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2" name="Button 146" hidden="1">
              <a:extLst>
                <a:ext uri="{63B3BB69-23CF-44E3-9099-C40C66FF867C}">
                  <a14:compatExt spid="_x0000_s144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3" name="Button 147" hidden="1">
              <a:extLst>
                <a:ext uri="{63B3BB69-23CF-44E3-9099-C40C66FF867C}">
                  <a14:compatExt spid="_x0000_s144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4" name="Button 148" hidden="1">
              <a:extLst>
                <a:ext uri="{63B3BB69-23CF-44E3-9099-C40C66FF867C}">
                  <a14:compatExt spid="_x0000_s144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5" name="Button 149" hidden="1">
              <a:extLst>
                <a:ext uri="{63B3BB69-23CF-44E3-9099-C40C66FF867C}">
                  <a14:compatExt spid="_x0000_s144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6" name="Button 150" hidden="1">
              <a:extLst>
                <a:ext uri="{63B3BB69-23CF-44E3-9099-C40C66FF867C}">
                  <a14:compatExt spid="_x0000_s144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7" name="Button 151" hidden="1">
              <a:extLst>
                <a:ext uri="{63B3BB69-23CF-44E3-9099-C40C66FF867C}">
                  <a14:compatExt spid="_x0000_s144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8" name="Button 152" hidden="1">
              <a:extLst>
                <a:ext uri="{63B3BB69-23CF-44E3-9099-C40C66FF867C}">
                  <a14:compatExt spid="_x0000_s144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9" name="Button 153" hidden="1">
              <a:extLst>
                <a:ext uri="{63B3BB69-23CF-44E3-9099-C40C66FF867C}">
                  <a14:compatExt spid="_x0000_s144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0" name="Button 154" hidden="1">
              <a:extLst>
                <a:ext uri="{63B3BB69-23CF-44E3-9099-C40C66FF867C}">
                  <a14:compatExt spid="_x0000_s144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1" name="Button 155" hidden="1">
              <a:extLst>
                <a:ext uri="{63B3BB69-23CF-44E3-9099-C40C66FF867C}">
                  <a14:compatExt spid="_x0000_s144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2" name="Button 156" hidden="1">
              <a:extLst>
                <a:ext uri="{63B3BB69-23CF-44E3-9099-C40C66FF867C}">
                  <a14:compatExt spid="_x0000_s144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3" name="Button 157" hidden="1">
              <a:extLst>
                <a:ext uri="{63B3BB69-23CF-44E3-9099-C40C66FF867C}">
                  <a14:compatExt spid="_x0000_s144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4" name="Button 158" hidden="1">
              <a:extLst>
                <a:ext uri="{63B3BB69-23CF-44E3-9099-C40C66FF867C}">
                  <a14:compatExt spid="_x0000_s144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5" name="Button 159" hidden="1">
              <a:extLst>
                <a:ext uri="{63B3BB69-23CF-44E3-9099-C40C66FF867C}">
                  <a14:compatExt spid="_x0000_s144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6" name="Button 160" hidden="1">
              <a:extLst>
                <a:ext uri="{63B3BB69-23CF-44E3-9099-C40C66FF867C}">
                  <a14:compatExt spid="_x0000_s144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7" name="Button 161" hidden="1">
              <a:extLst>
                <a:ext uri="{63B3BB69-23CF-44E3-9099-C40C66FF867C}">
                  <a14:compatExt spid="_x0000_s144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8" name="Button 162" hidden="1">
              <a:extLst>
                <a:ext uri="{63B3BB69-23CF-44E3-9099-C40C66FF867C}">
                  <a14:compatExt spid="_x0000_s144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9" name="Button 163" hidden="1">
              <a:extLst>
                <a:ext uri="{63B3BB69-23CF-44E3-9099-C40C66FF867C}">
                  <a14:compatExt spid="_x0000_s144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0" name="Button 164" hidden="1">
              <a:extLst>
                <a:ext uri="{63B3BB69-23CF-44E3-9099-C40C66FF867C}">
                  <a14:compatExt spid="_x0000_s145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1" name="Button 165" hidden="1">
              <a:extLst>
                <a:ext uri="{63B3BB69-23CF-44E3-9099-C40C66FF867C}">
                  <a14:compatExt spid="_x0000_s145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2" name="Button 166" hidden="1">
              <a:extLst>
                <a:ext uri="{63B3BB69-23CF-44E3-9099-C40C66FF867C}">
                  <a14:compatExt spid="_x0000_s145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3" name="Button 167" hidden="1">
              <a:extLst>
                <a:ext uri="{63B3BB69-23CF-44E3-9099-C40C66FF867C}">
                  <a14:compatExt spid="_x0000_s145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4" name="Button 168" hidden="1">
              <a:extLst>
                <a:ext uri="{63B3BB69-23CF-44E3-9099-C40C66FF867C}">
                  <a14:compatExt spid="_x0000_s145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5" name="Button 169" hidden="1">
              <a:extLst>
                <a:ext uri="{63B3BB69-23CF-44E3-9099-C40C66FF867C}">
                  <a14:compatExt spid="_x0000_s145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6" name="Button 170" hidden="1">
              <a:extLst>
                <a:ext uri="{63B3BB69-23CF-44E3-9099-C40C66FF867C}">
                  <a14:compatExt spid="_x0000_s145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7" name="Button 171" hidden="1">
              <a:extLst>
                <a:ext uri="{63B3BB69-23CF-44E3-9099-C40C66FF867C}">
                  <a14:compatExt spid="_x0000_s145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8" name="Button 172" hidden="1">
              <a:extLst>
                <a:ext uri="{63B3BB69-23CF-44E3-9099-C40C66FF867C}">
                  <a14:compatExt spid="_x0000_s145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9" name="Button 173" hidden="1">
              <a:extLst>
                <a:ext uri="{63B3BB69-23CF-44E3-9099-C40C66FF867C}">
                  <a14:compatExt spid="_x0000_s145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0" name="Button 174" hidden="1">
              <a:extLst>
                <a:ext uri="{63B3BB69-23CF-44E3-9099-C40C66FF867C}">
                  <a14:compatExt spid="_x0000_s145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1" name="Button 175" hidden="1">
              <a:extLst>
                <a:ext uri="{63B3BB69-23CF-44E3-9099-C40C66FF867C}">
                  <a14:compatExt spid="_x0000_s145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2" name="Button 176" hidden="1">
              <a:extLst>
                <a:ext uri="{63B3BB69-23CF-44E3-9099-C40C66FF867C}">
                  <a14:compatExt spid="_x0000_s145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3" name="Button 177" hidden="1">
              <a:extLst>
                <a:ext uri="{63B3BB69-23CF-44E3-9099-C40C66FF867C}">
                  <a14:compatExt spid="_x0000_s145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4" name="Button 178" hidden="1">
              <a:extLst>
                <a:ext uri="{63B3BB69-23CF-44E3-9099-C40C66FF867C}">
                  <a14:compatExt spid="_x0000_s145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5" name="Button 179" hidden="1">
              <a:extLst>
                <a:ext uri="{63B3BB69-23CF-44E3-9099-C40C66FF867C}">
                  <a14:compatExt spid="_x0000_s145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6" name="Button 180" hidden="1">
              <a:extLst>
                <a:ext uri="{63B3BB69-23CF-44E3-9099-C40C66FF867C}">
                  <a14:compatExt spid="_x0000_s145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7" name="Button 181" hidden="1">
              <a:extLst>
                <a:ext uri="{63B3BB69-23CF-44E3-9099-C40C66FF867C}">
                  <a14:compatExt spid="_x0000_s145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8" name="Button 182" hidden="1">
              <a:extLst>
                <a:ext uri="{63B3BB69-23CF-44E3-9099-C40C66FF867C}">
                  <a14:compatExt spid="_x0000_s145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9" name="Button 183" hidden="1">
              <a:extLst>
                <a:ext uri="{63B3BB69-23CF-44E3-9099-C40C66FF867C}">
                  <a14:compatExt spid="_x0000_s145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0" name="Button 184" hidden="1">
              <a:extLst>
                <a:ext uri="{63B3BB69-23CF-44E3-9099-C40C66FF867C}">
                  <a14:compatExt spid="_x0000_s145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1" name="Button 185" hidden="1">
              <a:extLst>
                <a:ext uri="{63B3BB69-23CF-44E3-9099-C40C66FF867C}">
                  <a14:compatExt spid="_x0000_s145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2" name="Button 186" hidden="1">
              <a:extLst>
                <a:ext uri="{63B3BB69-23CF-44E3-9099-C40C66FF867C}">
                  <a14:compatExt spid="_x0000_s145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3" name="Button 187" hidden="1">
              <a:extLst>
                <a:ext uri="{63B3BB69-23CF-44E3-9099-C40C66FF867C}">
                  <a14:compatExt spid="_x0000_s145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4" name="Button 188" hidden="1">
              <a:extLst>
                <a:ext uri="{63B3BB69-23CF-44E3-9099-C40C66FF867C}">
                  <a14:compatExt spid="_x0000_s145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5" name="Button 189" hidden="1">
              <a:extLst>
                <a:ext uri="{63B3BB69-23CF-44E3-9099-C40C66FF867C}">
                  <a14:compatExt spid="_x0000_s145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6" name="Button 190" hidden="1">
              <a:extLst>
                <a:ext uri="{63B3BB69-23CF-44E3-9099-C40C66FF867C}">
                  <a14:compatExt spid="_x0000_s145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7" name="Button 191" hidden="1">
              <a:extLst>
                <a:ext uri="{63B3BB69-23CF-44E3-9099-C40C66FF867C}">
                  <a14:compatExt spid="_x0000_s145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8" name="Button 192" hidden="1">
              <a:extLst>
                <a:ext uri="{63B3BB69-23CF-44E3-9099-C40C66FF867C}">
                  <a14:compatExt spid="_x0000_s145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9" name="Button 193" hidden="1">
              <a:extLst>
                <a:ext uri="{63B3BB69-23CF-44E3-9099-C40C66FF867C}">
                  <a14:compatExt spid="_x0000_s145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0" name="Button 194" hidden="1">
              <a:extLst>
                <a:ext uri="{63B3BB69-23CF-44E3-9099-C40C66FF867C}">
                  <a14:compatExt spid="_x0000_s145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1" name="Button 195" hidden="1">
              <a:extLst>
                <a:ext uri="{63B3BB69-23CF-44E3-9099-C40C66FF867C}">
                  <a14:compatExt spid="_x0000_s145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2" name="Button 196" hidden="1">
              <a:extLst>
                <a:ext uri="{63B3BB69-23CF-44E3-9099-C40C66FF867C}">
                  <a14:compatExt spid="_x0000_s145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3" name="Button 197" hidden="1">
              <a:extLst>
                <a:ext uri="{63B3BB69-23CF-44E3-9099-C40C66FF867C}">
                  <a14:compatExt spid="_x0000_s145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4" name="Button 198" hidden="1">
              <a:extLst>
                <a:ext uri="{63B3BB69-23CF-44E3-9099-C40C66FF867C}">
                  <a14:compatExt spid="_x0000_s145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5" name="Button 199" hidden="1">
              <a:extLst>
                <a:ext uri="{63B3BB69-23CF-44E3-9099-C40C66FF867C}">
                  <a14:compatExt spid="_x0000_s145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6" name="Button 200" hidden="1">
              <a:extLst>
                <a:ext uri="{63B3BB69-23CF-44E3-9099-C40C66FF867C}">
                  <a14:compatExt spid="_x0000_s145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7" name="Button 201" hidden="1">
              <a:extLst>
                <a:ext uri="{63B3BB69-23CF-44E3-9099-C40C66FF867C}">
                  <a14:compatExt spid="_x0000_s145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8" name="Button 202" hidden="1">
              <a:extLst>
                <a:ext uri="{63B3BB69-23CF-44E3-9099-C40C66FF867C}">
                  <a14:compatExt spid="_x0000_s145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9" name="Button 203" hidden="1">
              <a:extLst>
                <a:ext uri="{63B3BB69-23CF-44E3-9099-C40C66FF867C}">
                  <a14:compatExt spid="_x0000_s145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0" name="Button 204" hidden="1">
              <a:extLst>
                <a:ext uri="{63B3BB69-23CF-44E3-9099-C40C66FF867C}">
                  <a14:compatExt spid="_x0000_s145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1" name="Button 205" hidden="1">
              <a:extLst>
                <a:ext uri="{63B3BB69-23CF-44E3-9099-C40C66FF867C}">
                  <a14:compatExt spid="_x0000_s145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2" name="Button 206" hidden="1">
              <a:extLst>
                <a:ext uri="{63B3BB69-23CF-44E3-9099-C40C66FF867C}">
                  <a14:compatExt spid="_x0000_s145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3" name="Button 207" hidden="1">
              <a:extLst>
                <a:ext uri="{63B3BB69-23CF-44E3-9099-C40C66FF867C}">
                  <a14:compatExt spid="_x0000_s145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4" name="Button 208" hidden="1">
              <a:extLst>
                <a:ext uri="{63B3BB69-23CF-44E3-9099-C40C66FF867C}">
                  <a14:compatExt spid="_x0000_s145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5" name="Button 209" hidden="1">
              <a:extLst>
                <a:ext uri="{63B3BB69-23CF-44E3-9099-C40C66FF867C}">
                  <a14:compatExt spid="_x0000_s145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6" name="Button 210" hidden="1">
              <a:extLst>
                <a:ext uri="{63B3BB69-23CF-44E3-9099-C40C66FF867C}">
                  <a14:compatExt spid="_x0000_s145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7" name="Button 211" hidden="1">
              <a:extLst>
                <a:ext uri="{63B3BB69-23CF-44E3-9099-C40C66FF867C}">
                  <a14:compatExt spid="_x0000_s145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8" name="Button 212" hidden="1">
              <a:extLst>
                <a:ext uri="{63B3BB69-23CF-44E3-9099-C40C66FF867C}">
                  <a14:compatExt spid="_x0000_s145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9" name="Button 213" hidden="1">
              <a:extLst>
                <a:ext uri="{63B3BB69-23CF-44E3-9099-C40C66FF867C}">
                  <a14:compatExt spid="_x0000_s145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0" name="Button 214" hidden="1">
              <a:extLst>
                <a:ext uri="{63B3BB69-23CF-44E3-9099-C40C66FF867C}">
                  <a14:compatExt spid="_x0000_s145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1" name="Button 215" hidden="1">
              <a:extLst>
                <a:ext uri="{63B3BB69-23CF-44E3-9099-C40C66FF867C}">
                  <a14:compatExt spid="_x0000_s145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2" name="Button 216" hidden="1">
              <a:extLst>
                <a:ext uri="{63B3BB69-23CF-44E3-9099-C40C66FF867C}">
                  <a14:compatExt spid="_x0000_s145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3" name="Button 217" hidden="1">
              <a:extLst>
                <a:ext uri="{63B3BB69-23CF-44E3-9099-C40C66FF867C}">
                  <a14:compatExt spid="_x0000_s145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4" name="Button 218" hidden="1">
              <a:extLst>
                <a:ext uri="{63B3BB69-23CF-44E3-9099-C40C66FF867C}">
                  <a14:compatExt spid="_x0000_s145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5" name="Button 219" hidden="1">
              <a:extLst>
                <a:ext uri="{63B3BB69-23CF-44E3-9099-C40C66FF867C}">
                  <a14:compatExt spid="_x0000_s145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6" name="Button 220" hidden="1">
              <a:extLst>
                <a:ext uri="{63B3BB69-23CF-44E3-9099-C40C66FF867C}">
                  <a14:compatExt spid="_x0000_s145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7" name="Button 221" hidden="1">
              <a:extLst>
                <a:ext uri="{63B3BB69-23CF-44E3-9099-C40C66FF867C}">
                  <a14:compatExt spid="_x0000_s145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8" name="Button 222" hidden="1">
              <a:extLst>
                <a:ext uri="{63B3BB69-23CF-44E3-9099-C40C66FF867C}">
                  <a14:compatExt spid="_x0000_s145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9" name="Button 223" hidden="1">
              <a:extLst>
                <a:ext uri="{63B3BB69-23CF-44E3-9099-C40C66FF867C}">
                  <a14:compatExt spid="_x0000_s145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0" name="Button 224" hidden="1">
              <a:extLst>
                <a:ext uri="{63B3BB69-23CF-44E3-9099-C40C66FF867C}">
                  <a14:compatExt spid="_x0000_s145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1" name="Button 225" hidden="1">
              <a:extLst>
                <a:ext uri="{63B3BB69-23CF-44E3-9099-C40C66FF867C}">
                  <a14:compatExt spid="_x0000_s145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2" name="Button 226" hidden="1">
              <a:extLst>
                <a:ext uri="{63B3BB69-23CF-44E3-9099-C40C66FF867C}">
                  <a14:compatExt spid="_x0000_s145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3" name="Button 227" hidden="1">
              <a:extLst>
                <a:ext uri="{63B3BB69-23CF-44E3-9099-C40C66FF867C}">
                  <a14:compatExt spid="_x0000_s145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4" name="Button 228" hidden="1">
              <a:extLst>
                <a:ext uri="{63B3BB69-23CF-44E3-9099-C40C66FF867C}">
                  <a14:compatExt spid="_x0000_s145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5" name="Button 229" hidden="1">
              <a:extLst>
                <a:ext uri="{63B3BB69-23CF-44E3-9099-C40C66FF867C}">
                  <a14:compatExt spid="_x0000_s145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6" name="Button 230" hidden="1">
              <a:extLst>
                <a:ext uri="{63B3BB69-23CF-44E3-9099-C40C66FF867C}">
                  <a14:compatExt spid="_x0000_s145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7" name="Button 231" hidden="1">
              <a:extLst>
                <a:ext uri="{63B3BB69-23CF-44E3-9099-C40C66FF867C}">
                  <a14:compatExt spid="_x0000_s145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8" name="Button 232" hidden="1">
              <a:extLst>
                <a:ext uri="{63B3BB69-23CF-44E3-9099-C40C66FF867C}">
                  <a14:compatExt spid="_x0000_s145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9" name="Button 233" hidden="1">
              <a:extLst>
                <a:ext uri="{63B3BB69-23CF-44E3-9099-C40C66FF867C}">
                  <a14:compatExt spid="_x0000_s145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0" name="Button 234" hidden="1">
              <a:extLst>
                <a:ext uri="{63B3BB69-23CF-44E3-9099-C40C66FF867C}">
                  <a14:compatExt spid="_x0000_s145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1" name="Button 235" hidden="1">
              <a:extLst>
                <a:ext uri="{63B3BB69-23CF-44E3-9099-C40C66FF867C}">
                  <a14:compatExt spid="_x0000_s145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2" name="Button 236" hidden="1">
              <a:extLst>
                <a:ext uri="{63B3BB69-23CF-44E3-9099-C40C66FF867C}">
                  <a14:compatExt spid="_x0000_s145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3" name="Button 237" hidden="1">
              <a:extLst>
                <a:ext uri="{63B3BB69-23CF-44E3-9099-C40C66FF867C}">
                  <a14:compatExt spid="_x0000_s145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4" name="Button 238" hidden="1">
              <a:extLst>
                <a:ext uri="{63B3BB69-23CF-44E3-9099-C40C66FF867C}">
                  <a14:compatExt spid="_x0000_s145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5" name="Button 239" hidden="1">
              <a:extLst>
                <a:ext uri="{63B3BB69-23CF-44E3-9099-C40C66FF867C}">
                  <a14:compatExt spid="_x0000_s145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6" name="Button 240" hidden="1">
              <a:extLst>
                <a:ext uri="{63B3BB69-23CF-44E3-9099-C40C66FF867C}">
                  <a14:compatExt spid="_x0000_s145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7" name="Button 241" hidden="1">
              <a:extLst>
                <a:ext uri="{63B3BB69-23CF-44E3-9099-C40C66FF867C}">
                  <a14:compatExt spid="_x0000_s145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8" name="Button 242" hidden="1">
              <a:extLst>
                <a:ext uri="{63B3BB69-23CF-44E3-9099-C40C66FF867C}">
                  <a14:compatExt spid="_x0000_s145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9" name="Button 243" hidden="1">
              <a:extLst>
                <a:ext uri="{63B3BB69-23CF-44E3-9099-C40C66FF867C}">
                  <a14:compatExt spid="_x0000_s145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0" name="Button 244" hidden="1">
              <a:extLst>
                <a:ext uri="{63B3BB69-23CF-44E3-9099-C40C66FF867C}">
                  <a14:compatExt spid="_x0000_s145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1" name="Button 245" hidden="1">
              <a:extLst>
                <a:ext uri="{63B3BB69-23CF-44E3-9099-C40C66FF867C}">
                  <a14:compatExt spid="_x0000_s145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2" name="Button 246" hidden="1">
              <a:extLst>
                <a:ext uri="{63B3BB69-23CF-44E3-9099-C40C66FF867C}">
                  <a14:compatExt spid="_x0000_s145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3" name="Button 247" hidden="1">
              <a:extLst>
                <a:ext uri="{63B3BB69-23CF-44E3-9099-C40C66FF867C}">
                  <a14:compatExt spid="_x0000_s145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4" name="Button 248" hidden="1">
              <a:extLst>
                <a:ext uri="{63B3BB69-23CF-44E3-9099-C40C66FF867C}">
                  <a14:compatExt spid="_x0000_s145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5" name="Button 249" hidden="1">
              <a:extLst>
                <a:ext uri="{63B3BB69-23CF-44E3-9099-C40C66FF867C}">
                  <a14:compatExt spid="_x0000_s145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6" name="Button 250" hidden="1">
              <a:extLst>
                <a:ext uri="{63B3BB69-23CF-44E3-9099-C40C66FF867C}">
                  <a14:compatExt spid="_x0000_s145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7" name="Button 251" hidden="1">
              <a:extLst>
                <a:ext uri="{63B3BB69-23CF-44E3-9099-C40C66FF867C}">
                  <a14:compatExt spid="_x0000_s145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8" name="Button 252" hidden="1">
              <a:extLst>
                <a:ext uri="{63B3BB69-23CF-44E3-9099-C40C66FF867C}">
                  <a14:compatExt spid="_x0000_s145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9" name="Button 253" hidden="1">
              <a:extLst>
                <a:ext uri="{63B3BB69-23CF-44E3-9099-C40C66FF867C}">
                  <a14:compatExt spid="_x0000_s145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0" name="Button 254" hidden="1">
              <a:extLst>
                <a:ext uri="{63B3BB69-23CF-44E3-9099-C40C66FF867C}">
                  <a14:compatExt spid="_x0000_s145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1" name="Button 255" hidden="1">
              <a:extLst>
                <a:ext uri="{63B3BB69-23CF-44E3-9099-C40C66FF867C}">
                  <a14:compatExt spid="_x0000_s145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2" name="Button 256" hidden="1">
              <a:extLst>
                <a:ext uri="{63B3BB69-23CF-44E3-9099-C40C66FF867C}">
                  <a14:compatExt spid="_x0000_s145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3" name="Button 257" hidden="1">
              <a:extLst>
                <a:ext uri="{63B3BB69-23CF-44E3-9099-C40C66FF867C}">
                  <a14:compatExt spid="_x0000_s145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4" name="Button 258" hidden="1">
              <a:extLst>
                <a:ext uri="{63B3BB69-23CF-44E3-9099-C40C66FF867C}">
                  <a14:compatExt spid="_x0000_s145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5" name="Button 259" hidden="1">
              <a:extLst>
                <a:ext uri="{63B3BB69-23CF-44E3-9099-C40C66FF867C}">
                  <a14:compatExt spid="_x0000_s145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6" name="Button 260" hidden="1">
              <a:extLst>
                <a:ext uri="{63B3BB69-23CF-44E3-9099-C40C66FF867C}">
                  <a14:compatExt spid="_x0000_s145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7" name="Button 261" hidden="1">
              <a:extLst>
                <a:ext uri="{63B3BB69-23CF-44E3-9099-C40C66FF867C}">
                  <a14:compatExt spid="_x0000_s145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8" name="Button 262" hidden="1">
              <a:extLst>
                <a:ext uri="{63B3BB69-23CF-44E3-9099-C40C66FF867C}">
                  <a14:compatExt spid="_x0000_s145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9" name="Button 263" hidden="1">
              <a:extLst>
                <a:ext uri="{63B3BB69-23CF-44E3-9099-C40C66FF867C}">
                  <a14:compatExt spid="_x0000_s145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0" name="Button 264" hidden="1">
              <a:extLst>
                <a:ext uri="{63B3BB69-23CF-44E3-9099-C40C66FF867C}">
                  <a14:compatExt spid="_x0000_s146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1" name="Button 265" hidden="1">
              <a:extLst>
                <a:ext uri="{63B3BB69-23CF-44E3-9099-C40C66FF867C}">
                  <a14:compatExt spid="_x0000_s146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2" name="Button 266" hidden="1">
              <a:extLst>
                <a:ext uri="{63B3BB69-23CF-44E3-9099-C40C66FF867C}">
                  <a14:compatExt spid="_x0000_s146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3" name="Button 267" hidden="1">
              <a:extLst>
                <a:ext uri="{63B3BB69-23CF-44E3-9099-C40C66FF867C}">
                  <a14:compatExt spid="_x0000_s146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4" name="Button 268" hidden="1">
              <a:extLst>
                <a:ext uri="{63B3BB69-23CF-44E3-9099-C40C66FF867C}">
                  <a14:compatExt spid="_x0000_s146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5" name="Button 269" hidden="1">
              <a:extLst>
                <a:ext uri="{63B3BB69-23CF-44E3-9099-C40C66FF867C}">
                  <a14:compatExt spid="_x0000_s146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6" name="Button 270" hidden="1">
              <a:extLst>
                <a:ext uri="{63B3BB69-23CF-44E3-9099-C40C66FF867C}">
                  <a14:compatExt spid="_x0000_s146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7" name="Button 271" hidden="1">
              <a:extLst>
                <a:ext uri="{63B3BB69-23CF-44E3-9099-C40C66FF867C}">
                  <a14:compatExt spid="_x0000_s146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8" name="Button 272" hidden="1">
              <a:extLst>
                <a:ext uri="{63B3BB69-23CF-44E3-9099-C40C66FF867C}">
                  <a14:compatExt spid="_x0000_s146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9" name="Button 273" hidden="1">
              <a:extLst>
                <a:ext uri="{63B3BB69-23CF-44E3-9099-C40C66FF867C}">
                  <a14:compatExt spid="_x0000_s146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0" name="Button 274" hidden="1">
              <a:extLst>
                <a:ext uri="{63B3BB69-23CF-44E3-9099-C40C66FF867C}">
                  <a14:compatExt spid="_x0000_s146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1" name="Button 275" hidden="1">
              <a:extLst>
                <a:ext uri="{63B3BB69-23CF-44E3-9099-C40C66FF867C}">
                  <a14:compatExt spid="_x0000_s146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2" name="Button 276" hidden="1">
              <a:extLst>
                <a:ext uri="{63B3BB69-23CF-44E3-9099-C40C66FF867C}">
                  <a14:compatExt spid="_x0000_s146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3" name="Button 277" hidden="1">
              <a:extLst>
                <a:ext uri="{63B3BB69-23CF-44E3-9099-C40C66FF867C}">
                  <a14:compatExt spid="_x0000_s146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4" name="Button 278" hidden="1">
              <a:extLst>
                <a:ext uri="{63B3BB69-23CF-44E3-9099-C40C66FF867C}">
                  <a14:compatExt spid="_x0000_s146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5" name="Button 279" hidden="1">
              <a:extLst>
                <a:ext uri="{63B3BB69-23CF-44E3-9099-C40C66FF867C}">
                  <a14:compatExt spid="_x0000_s146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6" name="Button 280" hidden="1">
              <a:extLst>
                <a:ext uri="{63B3BB69-23CF-44E3-9099-C40C66FF867C}">
                  <a14:compatExt spid="_x0000_s146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7" name="Button 281" hidden="1">
              <a:extLst>
                <a:ext uri="{63B3BB69-23CF-44E3-9099-C40C66FF867C}">
                  <a14:compatExt spid="_x0000_s146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8" name="Button 282" hidden="1">
              <a:extLst>
                <a:ext uri="{63B3BB69-23CF-44E3-9099-C40C66FF867C}">
                  <a14:compatExt spid="_x0000_s146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9" name="Button 283" hidden="1">
              <a:extLst>
                <a:ext uri="{63B3BB69-23CF-44E3-9099-C40C66FF867C}">
                  <a14:compatExt spid="_x0000_s146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0" name="Button 284" hidden="1">
              <a:extLst>
                <a:ext uri="{63B3BB69-23CF-44E3-9099-C40C66FF867C}">
                  <a14:compatExt spid="_x0000_s146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1" name="Button 285" hidden="1">
              <a:extLst>
                <a:ext uri="{63B3BB69-23CF-44E3-9099-C40C66FF867C}">
                  <a14:compatExt spid="_x0000_s146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2" name="Button 286" hidden="1">
              <a:extLst>
                <a:ext uri="{63B3BB69-23CF-44E3-9099-C40C66FF867C}">
                  <a14:compatExt spid="_x0000_s146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3" name="Button 287" hidden="1">
              <a:extLst>
                <a:ext uri="{63B3BB69-23CF-44E3-9099-C40C66FF867C}">
                  <a14:compatExt spid="_x0000_s146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4" name="Button 288" hidden="1">
              <a:extLst>
                <a:ext uri="{63B3BB69-23CF-44E3-9099-C40C66FF867C}">
                  <a14:compatExt spid="_x0000_s146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5" name="Button 289" hidden="1">
              <a:extLst>
                <a:ext uri="{63B3BB69-23CF-44E3-9099-C40C66FF867C}">
                  <a14:compatExt spid="_x0000_s146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6" name="Button 290" hidden="1">
              <a:extLst>
                <a:ext uri="{63B3BB69-23CF-44E3-9099-C40C66FF867C}">
                  <a14:compatExt spid="_x0000_s146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7" name="Button 291" hidden="1">
              <a:extLst>
                <a:ext uri="{63B3BB69-23CF-44E3-9099-C40C66FF867C}">
                  <a14:compatExt spid="_x0000_s146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8" name="Button 292" hidden="1">
              <a:extLst>
                <a:ext uri="{63B3BB69-23CF-44E3-9099-C40C66FF867C}">
                  <a14:compatExt spid="_x0000_s146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9" name="Button 293" hidden="1">
              <a:extLst>
                <a:ext uri="{63B3BB69-23CF-44E3-9099-C40C66FF867C}">
                  <a14:compatExt spid="_x0000_s146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0" name="Button 294" hidden="1">
              <a:extLst>
                <a:ext uri="{63B3BB69-23CF-44E3-9099-C40C66FF867C}">
                  <a14:compatExt spid="_x0000_s146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1" name="Button 295" hidden="1">
              <a:extLst>
                <a:ext uri="{63B3BB69-23CF-44E3-9099-C40C66FF867C}">
                  <a14:compatExt spid="_x0000_s146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2" name="Button 296" hidden="1">
              <a:extLst>
                <a:ext uri="{63B3BB69-23CF-44E3-9099-C40C66FF867C}">
                  <a14:compatExt spid="_x0000_s146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3" name="Button 297" hidden="1">
              <a:extLst>
                <a:ext uri="{63B3BB69-23CF-44E3-9099-C40C66FF867C}">
                  <a14:compatExt spid="_x0000_s146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4" name="Button 298" hidden="1">
              <a:extLst>
                <a:ext uri="{63B3BB69-23CF-44E3-9099-C40C66FF867C}">
                  <a14:compatExt spid="_x0000_s146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5" name="Button 299" hidden="1">
              <a:extLst>
                <a:ext uri="{63B3BB69-23CF-44E3-9099-C40C66FF867C}">
                  <a14:compatExt spid="_x0000_s146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6" name="Button 300" hidden="1">
              <a:extLst>
                <a:ext uri="{63B3BB69-23CF-44E3-9099-C40C66FF867C}">
                  <a14:compatExt spid="_x0000_s146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7" name="Button 301" hidden="1">
              <a:extLst>
                <a:ext uri="{63B3BB69-23CF-44E3-9099-C40C66FF867C}">
                  <a14:compatExt spid="_x0000_s146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8" name="Button 302" hidden="1">
              <a:extLst>
                <a:ext uri="{63B3BB69-23CF-44E3-9099-C40C66FF867C}">
                  <a14:compatExt spid="_x0000_s146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9" name="Button 303" hidden="1">
              <a:extLst>
                <a:ext uri="{63B3BB69-23CF-44E3-9099-C40C66FF867C}">
                  <a14:compatExt spid="_x0000_s146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0" name="Button 304" hidden="1">
              <a:extLst>
                <a:ext uri="{63B3BB69-23CF-44E3-9099-C40C66FF867C}">
                  <a14:compatExt spid="_x0000_s146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1" name="Button 305" hidden="1">
              <a:extLst>
                <a:ext uri="{63B3BB69-23CF-44E3-9099-C40C66FF867C}">
                  <a14:compatExt spid="_x0000_s146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2" name="Button 306" hidden="1">
              <a:extLst>
                <a:ext uri="{63B3BB69-23CF-44E3-9099-C40C66FF867C}">
                  <a14:compatExt spid="_x0000_s146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3" name="Button 307" hidden="1">
              <a:extLst>
                <a:ext uri="{63B3BB69-23CF-44E3-9099-C40C66FF867C}">
                  <a14:compatExt spid="_x0000_s146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4" name="Button 308" hidden="1">
              <a:extLst>
                <a:ext uri="{63B3BB69-23CF-44E3-9099-C40C66FF867C}">
                  <a14:compatExt spid="_x0000_s146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5" name="Button 309" hidden="1">
              <a:extLst>
                <a:ext uri="{63B3BB69-23CF-44E3-9099-C40C66FF867C}">
                  <a14:compatExt spid="_x0000_s146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6" name="Button 310" hidden="1">
              <a:extLst>
                <a:ext uri="{63B3BB69-23CF-44E3-9099-C40C66FF867C}">
                  <a14:compatExt spid="_x0000_s146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7" name="Button 311" hidden="1">
              <a:extLst>
                <a:ext uri="{63B3BB69-23CF-44E3-9099-C40C66FF867C}">
                  <a14:compatExt spid="_x0000_s146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8" name="Button 312" hidden="1">
              <a:extLst>
                <a:ext uri="{63B3BB69-23CF-44E3-9099-C40C66FF867C}">
                  <a14:compatExt spid="_x0000_s146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9" name="Button 313" hidden="1">
              <a:extLst>
                <a:ext uri="{63B3BB69-23CF-44E3-9099-C40C66FF867C}">
                  <a14:compatExt spid="_x0000_s146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0" name="Button 314" hidden="1">
              <a:extLst>
                <a:ext uri="{63B3BB69-23CF-44E3-9099-C40C66FF867C}">
                  <a14:compatExt spid="_x0000_s146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1" name="Button 315" hidden="1">
              <a:extLst>
                <a:ext uri="{63B3BB69-23CF-44E3-9099-C40C66FF867C}">
                  <a14:compatExt spid="_x0000_s146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2" name="Button 316" hidden="1">
              <a:extLst>
                <a:ext uri="{63B3BB69-23CF-44E3-9099-C40C66FF867C}">
                  <a14:compatExt spid="_x0000_s146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3" name="Button 317" hidden="1">
              <a:extLst>
                <a:ext uri="{63B3BB69-23CF-44E3-9099-C40C66FF867C}">
                  <a14:compatExt spid="_x0000_s146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4" name="Button 318" hidden="1">
              <a:extLst>
                <a:ext uri="{63B3BB69-23CF-44E3-9099-C40C66FF867C}">
                  <a14:compatExt spid="_x0000_s146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5" name="Button 319" hidden="1">
              <a:extLst>
                <a:ext uri="{63B3BB69-23CF-44E3-9099-C40C66FF867C}">
                  <a14:compatExt spid="_x0000_s146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6" name="Button 320" hidden="1">
              <a:extLst>
                <a:ext uri="{63B3BB69-23CF-44E3-9099-C40C66FF867C}">
                  <a14:compatExt spid="_x0000_s146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7" name="Button 321" hidden="1">
              <a:extLst>
                <a:ext uri="{63B3BB69-23CF-44E3-9099-C40C66FF867C}">
                  <a14:compatExt spid="_x0000_s146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8" name="Button 322" hidden="1">
              <a:extLst>
                <a:ext uri="{63B3BB69-23CF-44E3-9099-C40C66FF867C}">
                  <a14:compatExt spid="_x0000_s146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9" name="Button 323" hidden="1">
              <a:extLst>
                <a:ext uri="{63B3BB69-23CF-44E3-9099-C40C66FF867C}">
                  <a14:compatExt spid="_x0000_s146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0" name="Button 324" hidden="1">
              <a:extLst>
                <a:ext uri="{63B3BB69-23CF-44E3-9099-C40C66FF867C}">
                  <a14:compatExt spid="_x0000_s146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1" name="Button 325" hidden="1">
              <a:extLst>
                <a:ext uri="{63B3BB69-23CF-44E3-9099-C40C66FF867C}">
                  <a14:compatExt spid="_x0000_s146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2" name="Button 326" hidden="1">
              <a:extLst>
                <a:ext uri="{63B3BB69-23CF-44E3-9099-C40C66FF867C}">
                  <a14:compatExt spid="_x0000_s146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3" name="Button 327" hidden="1">
              <a:extLst>
                <a:ext uri="{63B3BB69-23CF-44E3-9099-C40C66FF867C}">
                  <a14:compatExt spid="_x0000_s146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4" name="Button 328" hidden="1">
              <a:extLst>
                <a:ext uri="{63B3BB69-23CF-44E3-9099-C40C66FF867C}">
                  <a14:compatExt spid="_x0000_s146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5" name="Button 329" hidden="1">
              <a:extLst>
                <a:ext uri="{63B3BB69-23CF-44E3-9099-C40C66FF867C}">
                  <a14:compatExt spid="_x0000_s146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6" name="Button 330" hidden="1">
              <a:extLst>
                <a:ext uri="{63B3BB69-23CF-44E3-9099-C40C66FF867C}">
                  <a14:compatExt spid="_x0000_s146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7" name="Button 331" hidden="1">
              <a:extLst>
                <a:ext uri="{63B3BB69-23CF-44E3-9099-C40C66FF867C}">
                  <a14:compatExt spid="_x0000_s146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8" name="Button 332" hidden="1">
              <a:extLst>
                <a:ext uri="{63B3BB69-23CF-44E3-9099-C40C66FF867C}">
                  <a14:compatExt spid="_x0000_s146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9" name="Button 333" hidden="1">
              <a:extLst>
                <a:ext uri="{63B3BB69-23CF-44E3-9099-C40C66FF867C}">
                  <a14:compatExt spid="_x0000_s146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0" name="Button 334" hidden="1">
              <a:extLst>
                <a:ext uri="{63B3BB69-23CF-44E3-9099-C40C66FF867C}">
                  <a14:compatExt spid="_x0000_s146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1" name="Button 335" hidden="1">
              <a:extLst>
                <a:ext uri="{63B3BB69-23CF-44E3-9099-C40C66FF867C}">
                  <a14:compatExt spid="_x0000_s146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2" name="Button 336" hidden="1">
              <a:extLst>
                <a:ext uri="{63B3BB69-23CF-44E3-9099-C40C66FF867C}">
                  <a14:compatExt spid="_x0000_s146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3" name="Button 337" hidden="1">
              <a:extLst>
                <a:ext uri="{63B3BB69-23CF-44E3-9099-C40C66FF867C}">
                  <a14:compatExt spid="_x0000_s146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4" name="Button 338" hidden="1">
              <a:extLst>
                <a:ext uri="{63B3BB69-23CF-44E3-9099-C40C66FF867C}">
                  <a14:compatExt spid="_x0000_s146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5" name="Button 339" hidden="1">
              <a:extLst>
                <a:ext uri="{63B3BB69-23CF-44E3-9099-C40C66FF867C}">
                  <a14:compatExt spid="_x0000_s146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6" name="Button 340" hidden="1">
              <a:extLst>
                <a:ext uri="{63B3BB69-23CF-44E3-9099-C40C66FF867C}">
                  <a14:compatExt spid="_x0000_s146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7" name="Button 341" hidden="1">
              <a:extLst>
                <a:ext uri="{63B3BB69-23CF-44E3-9099-C40C66FF867C}">
                  <a14:compatExt spid="_x0000_s146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8" name="Button 342" hidden="1">
              <a:extLst>
                <a:ext uri="{63B3BB69-23CF-44E3-9099-C40C66FF867C}">
                  <a14:compatExt spid="_x0000_s146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9" name="Button 343" hidden="1">
              <a:extLst>
                <a:ext uri="{63B3BB69-23CF-44E3-9099-C40C66FF867C}">
                  <a14:compatExt spid="_x0000_s146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0" name="Button 344" hidden="1">
              <a:extLst>
                <a:ext uri="{63B3BB69-23CF-44E3-9099-C40C66FF867C}">
                  <a14:compatExt spid="_x0000_s146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1" name="Button 345" hidden="1">
              <a:extLst>
                <a:ext uri="{63B3BB69-23CF-44E3-9099-C40C66FF867C}">
                  <a14:compatExt spid="_x0000_s146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2" name="Button 346" hidden="1">
              <a:extLst>
                <a:ext uri="{63B3BB69-23CF-44E3-9099-C40C66FF867C}">
                  <a14:compatExt spid="_x0000_s146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3" name="Button 347" hidden="1">
              <a:extLst>
                <a:ext uri="{63B3BB69-23CF-44E3-9099-C40C66FF867C}">
                  <a14:compatExt spid="_x0000_s146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4" name="Button 348" hidden="1">
              <a:extLst>
                <a:ext uri="{63B3BB69-23CF-44E3-9099-C40C66FF867C}">
                  <a14:compatExt spid="_x0000_s146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5" name="Button 349" hidden="1">
              <a:extLst>
                <a:ext uri="{63B3BB69-23CF-44E3-9099-C40C66FF867C}">
                  <a14:compatExt spid="_x0000_s146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6" name="Button 350" hidden="1">
              <a:extLst>
                <a:ext uri="{63B3BB69-23CF-44E3-9099-C40C66FF867C}">
                  <a14:compatExt spid="_x0000_s146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7" name="Button 351" hidden="1">
              <a:extLst>
                <a:ext uri="{63B3BB69-23CF-44E3-9099-C40C66FF867C}">
                  <a14:compatExt spid="_x0000_s146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8" name="Button 352" hidden="1">
              <a:extLst>
                <a:ext uri="{63B3BB69-23CF-44E3-9099-C40C66FF867C}">
                  <a14:compatExt spid="_x0000_s146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9" name="Button 353" hidden="1">
              <a:extLst>
                <a:ext uri="{63B3BB69-23CF-44E3-9099-C40C66FF867C}">
                  <a14:compatExt spid="_x0000_s146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0" name="Button 354" hidden="1">
              <a:extLst>
                <a:ext uri="{63B3BB69-23CF-44E3-9099-C40C66FF867C}">
                  <a14:compatExt spid="_x0000_s146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1" name="Button 355" hidden="1">
              <a:extLst>
                <a:ext uri="{63B3BB69-23CF-44E3-9099-C40C66FF867C}">
                  <a14:compatExt spid="_x0000_s146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2" name="Button 356" hidden="1">
              <a:extLst>
                <a:ext uri="{63B3BB69-23CF-44E3-9099-C40C66FF867C}">
                  <a14:compatExt spid="_x0000_s146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3" name="Button 357" hidden="1">
              <a:extLst>
                <a:ext uri="{63B3BB69-23CF-44E3-9099-C40C66FF867C}">
                  <a14:compatExt spid="_x0000_s146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4" name="Button 358" hidden="1">
              <a:extLst>
                <a:ext uri="{63B3BB69-23CF-44E3-9099-C40C66FF867C}">
                  <a14:compatExt spid="_x0000_s146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5" name="Button 359" hidden="1">
              <a:extLst>
                <a:ext uri="{63B3BB69-23CF-44E3-9099-C40C66FF867C}">
                  <a14:compatExt spid="_x0000_s146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6" name="Button 360" hidden="1">
              <a:extLst>
                <a:ext uri="{63B3BB69-23CF-44E3-9099-C40C66FF867C}">
                  <a14:compatExt spid="_x0000_s146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7" name="Button 361" hidden="1">
              <a:extLst>
                <a:ext uri="{63B3BB69-23CF-44E3-9099-C40C66FF867C}">
                  <a14:compatExt spid="_x0000_s146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8" name="Button 362" hidden="1">
              <a:extLst>
                <a:ext uri="{63B3BB69-23CF-44E3-9099-C40C66FF867C}">
                  <a14:compatExt spid="_x0000_s146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9" name="Button 363" hidden="1">
              <a:extLst>
                <a:ext uri="{63B3BB69-23CF-44E3-9099-C40C66FF867C}">
                  <a14:compatExt spid="_x0000_s146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0" name="Button 364" hidden="1">
              <a:extLst>
                <a:ext uri="{63B3BB69-23CF-44E3-9099-C40C66FF867C}">
                  <a14:compatExt spid="_x0000_s147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1" name="Button 365" hidden="1">
              <a:extLst>
                <a:ext uri="{63B3BB69-23CF-44E3-9099-C40C66FF867C}">
                  <a14:compatExt spid="_x0000_s147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2" name="Button 366" hidden="1">
              <a:extLst>
                <a:ext uri="{63B3BB69-23CF-44E3-9099-C40C66FF867C}">
                  <a14:compatExt spid="_x0000_s147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3" name="Button 367" hidden="1">
              <a:extLst>
                <a:ext uri="{63B3BB69-23CF-44E3-9099-C40C66FF867C}">
                  <a14:compatExt spid="_x0000_s147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4" name="Button 368" hidden="1">
              <a:extLst>
                <a:ext uri="{63B3BB69-23CF-44E3-9099-C40C66FF867C}">
                  <a14:compatExt spid="_x0000_s147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5" name="Button 369" hidden="1">
              <a:extLst>
                <a:ext uri="{63B3BB69-23CF-44E3-9099-C40C66FF867C}">
                  <a14:compatExt spid="_x0000_s147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6" name="Button 370" hidden="1">
              <a:extLst>
                <a:ext uri="{63B3BB69-23CF-44E3-9099-C40C66FF867C}">
                  <a14:compatExt spid="_x0000_s147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7" name="Button 371" hidden="1">
              <a:extLst>
                <a:ext uri="{63B3BB69-23CF-44E3-9099-C40C66FF867C}">
                  <a14:compatExt spid="_x0000_s147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8" name="Button 372" hidden="1">
              <a:extLst>
                <a:ext uri="{63B3BB69-23CF-44E3-9099-C40C66FF867C}">
                  <a14:compatExt spid="_x0000_s147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9" name="Button 373" hidden="1">
              <a:extLst>
                <a:ext uri="{63B3BB69-23CF-44E3-9099-C40C66FF867C}">
                  <a14:compatExt spid="_x0000_s147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0" name="Button 374" hidden="1">
              <a:extLst>
                <a:ext uri="{63B3BB69-23CF-44E3-9099-C40C66FF867C}">
                  <a14:compatExt spid="_x0000_s147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1" name="Button 375" hidden="1">
              <a:extLst>
                <a:ext uri="{63B3BB69-23CF-44E3-9099-C40C66FF867C}">
                  <a14:compatExt spid="_x0000_s147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2" name="Button 376" hidden="1">
              <a:extLst>
                <a:ext uri="{63B3BB69-23CF-44E3-9099-C40C66FF867C}">
                  <a14:compatExt spid="_x0000_s147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3" name="Button 377" hidden="1">
              <a:extLst>
                <a:ext uri="{63B3BB69-23CF-44E3-9099-C40C66FF867C}">
                  <a14:compatExt spid="_x0000_s147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4" name="Button 378" hidden="1">
              <a:extLst>
                <a:ext uri="{63B3BB69-23CF-44E3-9099-C40C66FF867C}">
                  <a14:compatExt spid="_x0000_s147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5" name="Button 379" hidden="1">
              <a:extLst>
                <a:ext uri="{63B3BB69-23CF-44E3-9099-C40C66FF867C}">
                  <a14:compatExt spid="_x0000_s147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6" name="Button 380" hidden="1">
              <a:extLst>
                <a:ext uri="{63B3BB69-23CF-44E3-9099-C40C66FF867C}">
                  <a14:compatExt spid="_x0000_s147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7" name="Button 381" hidden="1">
              <a:extLst>
                <a:ext uri="{63B3BB69-23CF-44E3-9099-C40C66FF867C}">
                  <a14:compatExt spid="_x0000_s147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8" name="Button 382" hidden="1">
              <a:extLst>
                <a:ext uri="{63B3BB69-23CF-44E3-9099-C40C66FF867C}">
                  <a14:compatExt spid="_x0000_s147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9" name="Button 383" hidden="1">
              <a:extLst>
                <a:ext uri="{63B3BB69-23CF-44E3-9099-C40C66FF867C}">
                  <a14:compatExt spid="_x0000_s147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0" name="Button 384" hidden="1">
              <a:extLst>
                <a:ext uri="{63B3BB69-23CF-44E3-9099-C40C66FF867C}">
                  <a14:compatExt spid="_x0000_s147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1" name="Button 385" hidden="1">
              <a:extLst>
                <a:ext uri="{63B3BB69-23CF-44E3-9099-C40C66FF867C}">
                  <a14:compatExt spid="_x0000_s147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2" name="Button 386" hidden="1">
              <a:extLst>
                <a:ext uri="{63B3BB69-23CF-44E3-9099-C40C66FF867C}">
                  <a14:compatExt spid="_x0000_s147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3" name="Button 387" hidden="1">
              <a:extLst>
                <a:ext uri="{63B3BB69-23CF-44E3-9099-C40C66FF867C}">
                  <a14:compatExt spid="_x0000_s147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4" name="Button 388" hidden="1">
              <a:extLst>
                <a:ext uri="{63B3BB69-23CF-44E3-9099-C40C66FF867C}">
                  <a14:compatExt spid="_x0000_s147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5" name="Button 389" hidden="1">
              <a:extLst>
                <a:ext uri="{63B3BB69-23CF-44E3-9099-C40C66FF867C}">
                  <a14:compatExt spid="_x0000_s147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6" name="Button 390" hidden="1">
              <a:extLst>
                <a:ext uri="{63B3BB69-23CF-44E3-9099-C40C66FF867C}">
                  <a14:compatExt spid="_x0000_s147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7" name="Button 391" hidden="1">
              <a:extLst>
                <a:ext uri="{63B3BB69-23CF-44E3-9099-C40C66FF867C}">
                  <a14:compatExt spid="_x0000_s147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8" name="Button 392" hidden="1">
              <a:extLst>
                <a:ext uri="{63B3BB69-23CF-44E3-9099-C40C66FF867C}">
                  <a14:compatExt spid="_x0000_s147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9" name="Button 393" hidden="1">
              <a:extLst>
                <a:ext uri="{63B3BB69-23CF-44E3-9099-C40C66FF867C}">
                  <a14:compatExt spid="_x0000_s147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0" name="Button 394" hidden="1">
              <a:extLst>
                <a:ext uri="{63B3BB69-23CF-44E3-9099-C40C66FF867C}">
                  <a14:compatExt spid="_x0000_s147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1" name="Button 395" hidden="1">
              <a:extLst>
                <a:ext uri="{63B3BB69-23CF-44E3-9099-C40C66FF867C}">
                  <a14:compatExt spid="_x0000_s147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2" name="Button 396" hidden="1">
              <a:extLst>
                <a:ext uri="{63B3BB69-23CF-44E3-9099-C40C66FF867C}">
                  <a14:compatExt spid="_x0000_s147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3" name="Button 397" hidden="1">
              <a:extLst>
                <a:ext uri="{63B3BB69-23CF-44E3-9099-C40C66FF867C}">
                  <a14:compatExt spid="_x0000_s147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4" name="Button 398" hidden="1">
              <a:extLst>
                <a:ext uri="{63B3BB69-23CF-44E3-9099-C40C66FF867C}">
                  <a14:compatExt spid="_x0000_s147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5" name="Button 399" hidden="1">
              <a:extLst>
                <a:ext uri="{63B3BB69-23CF-44E3-9099-C40C66FF867C}">
                  <a14:compatExt spid="_x0000_s147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6" name="Button 400" hidden="1">
              <a:extLst>
                <a:ext uri="{63B3BB69-23CF-44E3-9099-C40C66FF867C}">
                  <a14:compatExt spid="_x0000_s147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7" name="Button 401" hidden="1">
              <a:extLst>
                <a:ext uri="{63B3BB69-23CF-44E3-9099-C40C66FF867C}">
                  <a14:compatExt spid="_x0000_s147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8" name="Button 402" hidden="1">
              <a:extLst>
                <a:ext uri="{63B3BB69-23CF-44E3-9099-C40C66FF867C}">
                  <a14:compatExt spid="_x0000_s147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9" name="Button 403" hidden="1">
              <a:extLst>
                <a:ext uri="{63B3BB69-23CF-44E3-9099-C40C66FF867C}">
                  <a14:compatExt spid="_x0000_s147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0" name="Button 404" hidden="1">
              <a:extLst>
                <a:ext uri="{63B3BB69-23CF-44E3-9099-C40C66FF867C}">
                  <a14:compatExt spid="_x0000_s147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1" name="Button 405" hidden="1">
              <a:extLst>
                <a:ext uri="{63B3BB69-23CF-44E3-9099-C40C66FF867C}">
                  <a14:compatExt spid="_x0000_s147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2" name="Button 406" hidden="1">
              <a:extLst>
                <a:ext uri="{63B3BB69-23CF-44E3-9099-C40C66FF867C}">
                  <a14:compatExt spid="_x0000_s147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3" name="Button 407" hidden="1">
              <a:extLst>
                <a:ext uri="{63B3BB69-23CF-44E3-9099-C40C66FF867C}">
                  <a14:compatExt spid="_x0000_s147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4" name="Button 408" hidden="1">
              <a:extLst>
                <a:ext uri="{63B3BB69-23CF-44E3-9099-C40C66FF867C}">
                  <a14:compatExt spid="_x0000_s147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5" name="Button 409" hidden="1">
              <a:extLst>
                <a:ext uri="{63B3BB69-23CF-44E3-9099-C40C66FF867C}">
                  <a14:compatExt spid="_x0000_s147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6" name="Button 410" hidden="1">
              <a:extLst>
                <a:ext uri="{63B3BB69-23CF-44E3-9099-C40C66FF867C}">
                  <a14:compatExt spid="_x0000_s147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7" name="Button 411" hidden="1">
              <a:extLst>
                <a:ext uri="{63B3BB69-23CF-44E3-9099-C40C66FF867C}">
                  <a14:compatExt spid="_x0000_s147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8" name="Button 412" hidden="1">
              <a:extLst>
                <a:ext uri="{63B3BB69-23CF-44E3-9099-C40C66FF867C}">
                  <a14:compatExt spid="_x0000_s147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9" name="Button 413" hidden="1">
              <a:extLst>
                <a:ext uri="{63B3BB69-23CF-44E3-9099-C40C66FF867C}">
                  <a14:compatExt spid="_x0000_s147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0" name="Button 414" hidden="1">
              <a:extLst>
                <a:ext uri="{63B3BB69-23CF-44E3-9099-C40C66FF867C}">
                  <a14:compatExt spid="_x0000_s147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1" name="Button 415" hidden="1">
              <a:extLst>
                <a:ext uri="{63B3BB69-23CF-44E3-9099-C40C66FF867C}">
                  <a14:compatExt spid="_x0000_s147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2" name="Button 416" hidden="1">
              <a:extLst>
                <a:ext uri="{63B3BB69-23CF-44E3-9099-C40C66FF867C}">
                  <a14:compatExt spid="_x0000_s147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3" name="Button 417" hidden="1">
              <a:extLst>
                <a:ext uri="{63B3BB69-23CF-44E3-9099-C40C66FF867C}">
                  <a14:compatExt spid="_x0000_s147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4" name="Button 418" hidden="1">
              <a:extLst>
                <a:ext uri="{63B3BB69-23CF-44E3-9099-C40C66FF867C}">
                  <a14:compatExt spid="_x0000_s147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5" name="Button 419" hidden="1">
              <a:extLst>
                <a:ext uri="{63B3BB69-23CF-44E3-9099-C40C66FF867C}">
                  <a14:compatExt spid="_x0000_s147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6" name="Button 420" hidden="1">
              <a:extLst>
                <a:ext uri="{63B3BB69-23CF-44E3-9099-C40C66FF867C}">
                  <a14:compatExt spid="_x0000_s147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7" name="Button 421" hidden="1">
              <a:extLst>
                <a:ext uri="{63B3BB69-23CF-44E3-9099-C40C66FF867C}">
                  <a14:compatExt spid="_x0000_s147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8" name="Button 422" hidden="1">
              <a:extLst>
                <a:ext uri="{63B3BB69-23CF-44E3-9099-C40C66FF867C}">
                  <a14:compatExt spid="_x0000_s147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9" name="Button 423" hidden="1">
              <a:extLst>
                <a:ext uri="{63B3BB69-23CF-44E3-9099-C40C66FF867C}">
                  <a14:compatExt spid="_x0000_s147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0" name="Button 424" hidden="1">
              <a:extLst>
                <a:ext uri="{63B3BB69-23CF-44E3-9099-C40C66FF867C}">
                  <a14:compatExt spid="_x0000_s147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1" name="Button 425" hidden="1">
              <a:extLst>
                <a:ext uri="{63B3BB69-23CF-44E3-9099-C40C66FF867C}">
                  <a14:compatExt spid="_x0000_s147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2" name="Button 426" hidden="1">
              <a:extLst>
                <a:ext uri="{63B3BB69-23CF-44E3-9099-C40C66FF867C}">
                  <a14:compatExt spid="_x0000_s147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3" name="Button 427" hidden="1">
              <a:extLst>
                <a:ext uri="{63B3BB69-23CF-44E3-9099-C40C66FF867C}">
                  <a14:compatExt spid="_x0000_s147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4" name="Button 428" hidden="1">
              <a:extLst>
                <a:ext uri="{63B3BB69-23CF-44E3-9099-C40C66FF867C}">
                  <a14:compatExt spid="_x0000_s147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5" name="Button 429" hidden="1">
              <a:extLst>
                <a:ext uri="{63B3BB69-23CF-44E3-9099-C40C66FF867C}">
                  <a14:compatExt spid="_x0000_s147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6" name="Button 430" hidden="1">
              <a:extLst>
                <a:ext uri="{63B3BB69-23CF-44E3-9099-C40C66FF867C}">
                  <a14:compatExt spid="_x0000_s147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7" name="Button 431" hidden="1">
              <a:extLst>
                <a:ext uri="{63B3BB69-23CF-44E3-9099-C40C66FF867C}">
                  <a14:compatExt spid="_x0000_s147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8" name="Button 432" hidden="1">
              <a:extLst>
                <a:ext uri="{63B3BB69-23CF-44E3-9099-C40C66FF867C}">
                  <a14:compatExt spid="_x0000_s147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9" name="Button 433" hidden="1">
              <a:extLst>
                <a:ext uri="{63B3BB69-23CF-44E3-9099-C40C66FF867C}">
                  <a14:compatExt spid="_x0000_s147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0" name="Button 434" hidden="1">
              <a:extLst>
                <a:ext uri="{63B3BB69-23CF-44E3-9099-C40C66FF867C}">
                  <a14:compatExt spid="_x0000_s147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1" name="Button 435" hidden="1">
              <a:extLst>
                <a:ext uri="{63B3BB69-23CF-44E3-9099-C40C66FF867C}">
                  <a14:compatExt spid="_x0000_s147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2" name="Button 436" hidden="1">
              <a:extLst>
                <a:ext uri="{63B3BB69-23CF-44E3-9099-C40C66FF867C}">
                  <a14:compatExt spid="_x0000_s147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3" name="Button 437" hidden="1">
              <a:extLst>
                <a:ext uri="{63B3BB69-23CF-44E3-9099-C40C66FF867C}">
                  <a14:compatExt spid="_x0000_s147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4" name="Button 438" hidden="1">
              <a:extLst>
                <a:ext uri="{63B3BB69-23CF-44E3-9099-C40C66FF867C}">
                  <a14:compatExt spid="_x0000_s147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5" name="Button 439" hidden="1">
              <a:extLst>
                <a:ext uri="{63B3BB69-23CF-44E3-9099-C40C66FF867C}">
                  <a14:compatExt spid="_x0000_s147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6" name="Button 440" hidden="1">
              <a:extLst>
                <a:ext uri="{63B3BB69-23CF-44E3-9099-C40C66FF867C}">
                  <a14:compatExt spid="_x0000_s147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7" name="Button 441" hidden="1">
              <a:extLst>
                <a:ext uri="{63B3BB69-23CF-44E3-9099-C40C66FF867C}">
                  <a14:compatExt spid="_x0000_s147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8" name="Button 442" hidden="1">
              <a:extLst>
                <a:ext uri="{63B3BB69-23CF-44E3-9099-C40C66FF867C}">
                  <a14:compatExt spid="_x0000_s147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9" name="Button 443" hidden="1">
              <a:extLst>
                <a:ext uri="{63B3BB69-23CF-44E3-9099-C40C66FF867C}">
                  <a14:compatExt spid="_x0000_s147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0" name="Button 444" hidden="1">
              <a:extLst>
                <a:ext uri="{63B3BB69-23CF-44E3-9099-C40C66FF867C}">
                  <a14:compatExt spid="_x0000_s147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1" name="Button 445" hidden="1">
              <a:extLst>
                <a:ext uri="{63B3BB69-23CF-44E3-9099-C40C66FF867C}">
                  <a14:compatExt spid="_x0000_s147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2" name="Button 446" hidden="1">
              <a:extLst>
                <a:ext uri="{63B3BB69-23CF-44E3-9099-C40C66FF867C}">
                  <a14:compatExt spid="_x0000_s147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3" name="Button 447" hidden="1">
              <a:extLst>
                <a:ext uri="{63B3BB69-23CF-44E3-9099-C40C66FF867C}">
                  <a14:compatExt spid="_x0000_s147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4" name="Button 448" hidden="1">
              <a:extLst>
                <a:ext uri="{63B3BB69-23CF-44E3-9099-C40C66FF867C}">
                  <a14:compatExt spid="_x0000_s147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5" name="Button 449" hidden="1">
              <a:extLst>
                <a:ext uri="{63B3BB69-23CF-44E3-9099-C40C66FF867C}">
                  <a14:compatExt spid="_x0000_s147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6" name="Button 450" hidden="1">
              <a:extLst>
                <a:ext uri="{63B3BB69-23CF-44E3-9099-C40C66FF867C}">
                  <a14:compatExt spid="_x0000_s147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7" name="Button 451" hidden="1">
              <a:extLst>
                <a:ext uri="{63B3BB69-23CF-44E3-9099-C40C66FF867C}">
                  <a14:compatExt spid="_x0000_s147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8" name="Button 452" hidden="1">
              <a:extLst>
                <a:ext uri="{63B3BB69-23CF-44E3-9099-C40C66FF867C}">
                  <a14:compatExt spid="_x0000_s147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9" name="Button 453" hidden="1">
              <a:extLst>
                <a:ext uri="{63B3BB69-23CF-44E3-9099-C40C66FF867C}">
                  <a14:compatExt spid="_x0000_s147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0" name="Button 454" hidden="1">
              <a:extLst>
                <a:ext uri="{63B3BB69-23CF-44E3-9099-C40C66FF867C}">
                  <a14:compatExt spid="_x0000_s147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1" name="Button 455" hidden="1">
              <a:extLst>
                <a:ext uri="{63B3BB69-23CF-44E3-9099-C40C66FF867C}">
                  <a14:compatExt spid="_x0000_s147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2" name="Button 456" hidden="1">
              <a:extLst>
                <a:ext uri="{63B3BB69-23CF-44E3-9099-C40C66FF867C}">
                  <a14:compatExt spid="_x0000_s147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3" name="Button 457" hidden="1">
              <a:extLst>
                <a:ext uri="{63B3BB69-23CF-44E3-9099-C40C66FF867C}">
                  <a14:compatExt spid="_x0000_s147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4" name="Button 458" hidden="1">
              <a:extLst>
                <a:ext uri="{63B3BB69-23CF-44E3-9099-C40C66FF867C}">
                  <a14:compatExt spid="_x0000_s147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5" name="Button 459" hidden="1">
              <a:extLst>
                <a:ext uri="{63B3BB69-23CF-44E3-9099-C40C66FF867C}">
                  <a14:compatExt spid="_x0000_s147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6" name="Button 460" hidden="1">
              <a:extLst>
                <a:ext uri="{63B3BB69-23CF-44E3-9099-C40C66FF867C}">
                  <a14:compatExt spid="_x0000_s147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7" name="Button 461" hidden="1">
              <a:extLst>
                <a:ext uri="{63B3BB69-23CF-44E3-9099-C40C66FF867C}">
                  <a14:compatExt spid="_x0000_s147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8" name="Button 462" hidden="1">
              <a:extLst>
                <a:ext uri="{63B3BB69-23CF-44E3-9099-C40C66FF867C}">
                  <a14:compatExt spid="_x0000_s147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9" name="Button 463" hidden="1">
              <a:extLst>
                <a:ext uri="{63B3BB69-23CF-44E3-9099-C40C66FF867C}">
                  <a14:compatExt spid="_x0000_s147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0" name="Button 464" hidden="1">
              <a:extLst>
                <a:ext uri="{63B3BB69-23CF-44E3-9099-C40C66FF867C}">
                  <a14:compatExt spid="_x0000_s148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1" name="Button 465" hidden="1">
              <a:extLst>
                <a:ext uri="{63B3BB69-23CF-44E3-9099-C40C66FF867C}">
                  <a14:compatExt spid="_x0000_s148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2" name="Button 466" hidden="1">
              <a:extLst>
                <a:ext uri="{63B3BB69-23CF-44E3-9099-C40C66FF867C}">
                  <a14:compatExt spid="_x0000_s148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3" name="Button 467" hidden="1">
              <a:extLst>
                <a:ext uri="{63B3BB69-23CF-44E3-9099-C40C66FF867C}">
                  <a14:compatExt spid="_x0000_s148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4" name="Button 468" hidden="1">
              <a:extLst>
                <a:ext uri="{63B3BB69-23CF-44E3-9099-C40C66FF867C}">
                  <a14:compatExt spid="_x0000_s148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5" name="Button 469" hidden="1">
              <a:extLst>
                <a:ext uri="{63B3BB69-23CF-44E3-9099-C40C66FF867C}">
                  <a14:compatExt spid="_x0000_s148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6" name="Button 470" hidden="1">
              <a:extLst>
                <a:ext uri="{63B3BB69-23CF-44E3-9099-C40C66FF867C}">
                  <a14:compatExt spid="_x0000_s148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7" name="Button 471" hidden="1">
              <a:extLst>
                <a:ext uri="{63B3BB69-23CF-44E3-9099-C40C66FF867C}">
                  <a14:compatExt spid="_x0000_s148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8" name="Button 472" hidden="1">
              <a:extLst>
                <a:ext uri="{63B3BB69-23CF-44E3-9099-C40C66FF867C}">
                  <a14:compatExt spid="_x0000_s148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9" name="Button 473" hidden="1">
              <a:extLst>
                <a:ext uri="{63B3BB69-23CF-44E3-9099-C40C66FF867C}">
                  <a14:compatExt spid="_x0000_s148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0" name="Button 474" hidden="1">
              <a:extLst>
                <a:ext uri="{63B3BB69-23CF-44E3-9099-C40C66FF867C}">
                  <a14:compatExt spid="_x0000_s148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1" name="Button 475" hidden="1">
              <a:extLst>
                <a:ext uri="{63B3BB69-23CF-44E3-9099-C40C66FF867C}">
                  <a14:compatExt spid="_x0000_s148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2" name="Button 476" hidden="1">
              <a:extLst>
                <a:ext uri="{63B3BB69-23CF-44E3-9099-C40C66FF867C}">
                  <a14:compatExt spid="_x0000_s148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3" name="Button 477" hidden="1">
              <a:extLst>
                <a:ext uri="{63B3BB69-23CF-44E3-9099-C40C66FF867C}">
                  <a14:compatExt spid="_x0000_s148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4" name="Button 478" hidden="1">
              <a:extLst>
                <a:ext uri="{63B3BB69-23CF-44E3-9099-C40C66FF867C}">
                  <a14:compatExt spid="_x0000_s148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5" name="Button 479" hidden="1">
              <a:extLst>
                <a:ext uri="{63B3BB69-23CF-44E3-9099-C40C66FF867C}">
                  <a14:compatExt spid="_x0000_s148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6" name="Button 480" hidden="1">
              <a:extLst>
                <a:ext uri="{63B3BB69-23CF-44E3-9099-C40C66FF867C}">
                  <a14:compatExt spid="_x0000_s148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7" name="Button 481" hidden="1">
              <a:extLst>
                <a:ext uri="{63B3BB69-23CF-44E3-9099-C40C66FF867C}">
                  <a14:compatExt spid="_x0000_s148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8" name="Button 482" hidden="1">
              <a:extLst>
                <a:ext uri="{63B3BB69-23CF-44E3-9099-C40C66FF867C}">
                  <a14:compatExt spid="_x0000_s148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9" name="Button 483" hidden="1">
              <a:extLst>
                <a:ext uri="{63B3BB69-23CF-44E3-9099-C40C66FF867C}">
                  <a14:compatExt spid="_x0000_s148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0" name="Button 484" hidden="1">
              <a:extLst>
                <a:ext uri="{63B3BB69-23CF-44E3-9099-C40C66FF867C}">
                  <a14:compatExt spid="_x0000_s148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1" name="Button 485" hidden="1">
              <a:extLst>
                <a:ext uri="{63B3BB69-23CF-44E3-9099-C40C66FF867C}">
                  <a14:compatExt spid="_x0000_s148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2" name="Button 486" hidden="1">
              <a:extLst>
                <a:ext uri="{63B3BB69-23CF-44E3-9099-C40C66FF867C}">
                  <a14:compatExt spid="_x0000_s148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3" name="Button 487" hidden="1">
              <a:extLst>
                <a:ext uri="{63B3BB69-23CF-44E3-9099-C40C66FF867C}">
                  <a14:compatExt spid="_x0000_s148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4" name="Button 488" hidden="1">
              <a:extLst>
                <a:ext uri="{63B3BB69-23CF-44E3-9099-C40C66FF867C}">
                  <a14:compatExt spid="_x0000_s148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5" name="Button 489" hidden="1">
              <a:extLst>
                <a:ext uri="{63B3BB69-23CF-44E3-9099-C40C66FF867C}">
                  <a14:compatExt spid="_x0000_s148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6" name="Button 490" hidden="1">
              <a:extLst>
                <a:ext uri="{63B3BB69-23CF-44E3-9099-C40C66FF867C}">
                  <a14:compatExt spid="_x0000_s148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7" name="Button 491" hidden="1">
              <a:extLst>
                <a:ext uri="{63B3BB69-23CF-44E3-9099-C40C66FF867C}">
                  <a14:compatExt spid="_x0000_s148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8" name="Button 492" hidden="1">
              <a:extLst>
                <a:ext uri="{63B3BB69-23CF-44E3-9099-C40C66FF867C}">
                  <a14:compatExt spid="_x0000_s148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9" name="Button 493" hidden="1">
              <a:extLst>
                <a:ext uri="{63B3BB69-23CF-44E3-9099-C40C66FF867C}">
                  <a14:compatExt spid="_x0000_s148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0" name="Button 494" hidden="1">
              <a:extLst>
                <a:ext uri="{63B3BB69-23CF-44E3-9099-C40C66FF867C}">
                  <a14:compatExt spid="_x0000_s148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1" name="Button 495" hidden="1">
              <a:extLst>
                <a:ext uri="{63B3BB69-23CF-44E3-9099-C40C66FF867C}">
                  <a14:compatExt spid="_x0000_s148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2" name="Button 496" hidden="1">
              <a:extLst>
                <a:ext uri="{63B3BB69-23CF-44E3-9099-C40C66FF867C}">
                  <a14:compatExt spid="_x0000_s148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3" name="Button 497" hidden="1">
              <a:extLst>
                <a:ext uri="{63B3BB69-23CF-44E3-9099-C40C66FF867C}">
                  <a14:compatExt spid="_x0000_s148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4" name="Button 498" hidden="1">
              <a:extLst>
                <a:ext uri="{63B3BB69-23CF-44E3-9099-C40C66FF867C}">
                  <a14:compatExt spid="_x0000_s148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5" name="Button 499" hidden="1">
              <a:extLst>
                <a:ext uri="{63B3BB69-23CF-44E3-9099-C40C66FF867C}">
                  <a14:compatExt spid="_x0000_s148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6" name="Button 500" hidden="1">
              <a:extLst>
                <a:ext uri="{63B3BB69-23CF-44E3-9099-C40C66FF867C}">
                  <a14:compatExt spid="_x0000_s148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7" name="Button 501" hidden="1">
              <a:extLst>
                <a:ext uri="{63B3BB69-23CF-44E3-9099-C40C66FF867C}">
                  <a14:compatExt spid="_x0000_s148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8" name="Button 502" hidden="1">
              <a:extLst>
                <a:ext uri="{63B3BB69-23CF-44E3-9099-C40C66FF867C}">
                  <a14:compatExt spid="_x0000_s148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9" name="Button 503" hidden="1">
              <a:extLst>
                <a:ext uri="{63B3BB69-23CF-44E3-9099-C40C66FF867C}">
                  <a14:compatExt spid="_x0000_s148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0" name="Button 504" hidden="1">
              <a:extLst>
                <a:ext uri="{63B3BB69-23CF-44E3-9099-C40C66FF867C}">
                  <a14:compatExt spid="_x0000_s148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1" name="Button 505" hidden="1">
              <a:extLst>
                <a:ext uri="{63B3BB69-23CF-44E3-9099-C40C66FF867C}">
                  <a14:compatExt spid="_x0000_s148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2" name="Button 506" hidden="1">
              <a:extLst>
                <a:ext uri="{63B3BB69-23CF-44E3-9099-C40C66FF867C}">
                  <a14:compatExt spid="_x0000_s148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3" name="Button 507" hidden="1">
              <a:extLst>
                <a:ext uri="{63B3BB69-23CF-44E3-9099-C40C66FF867C}">
                  <a14:compatExt spid="_x0000_s148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4" name="Button 508" hidden="1">
              <a:extLst>
                <a:ext uri="{63B3BB69-23CF-44E3-9099-C40C66FF867C}">
                  <a14:compatExt spid="_x0000_s148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5" name="Button 509" hidden="1">
              <a:extLst>
                <a:ext uri="{63B3BB69-23CF-44E3-9099-C40C66FF867C}">
                  <a14:compatExt spid="_x0000_s148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6" name="Button 510" hidden="1">
              <a:extLst>
                <a:ext uri="{63B3BB69-23CF-44E3-9099-C40C66FF867C}">
                  <a14:compatExt spid="_x0000_s148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7" name="Button 511" hidden="1">
              <a:extLst>
                <a:ext uri="{63B3BB69-23CF-44E3-9099-C40C66FF867C}">
                  <a14:compatExt spid="_x0000_s148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8" name="Button 512" hidden="1">
              <a:extLst>
                <a:ext uri="{63B3BB69-23CF-44E3-9099-C40C66FF867C}">
                  <a14:compatExt spid="_x0000_s148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9" name="Button 513" hidden="1">
              <a:extLst>
                <a:ext uri="{63B3BB69-23CF-44E3-9099-C40C66FF867C}">
                  <a14:compatExt spid="_x0000_s148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0" name="Button 514" hidden="1">
              <a:extLst>
                <a:ext uri="{63B3BB69-23CF-44E3-9099-C40C66FF867C}">
                  <a14:compatExt spid="_x0000_s148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1" name="Button 515" hidden="1">
              <a:extLst>
                <a:ext uri="{63B3BB69-23CF-44E3-9099-C40C66FF867C}">
                  <a14:compatExt spid="_x0000_s148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2" name="Button 516" hidden="1">
              <a:extLst>
                <a:ext uri="{63B3BB69-23CF-44E3-9099-C40C66FF867C}">
                  <a14:compatExt spid="_x0000_s148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3" name="Button 517" hidden="1">
              <a:extLst>
                <a:ext uri="{63B3BB69-23CF-44E3-9099-C40C66FF867C}">
                  <a14:compatExt spid="_x0000_s148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4" name="Button 518" hidden="1">
              <a:extLst>
                <a:ext uri="{63B3BB69-23CF-44E3-9099-C40C66FF867C}">
                  <a14:compatExt spid="_x0000_s148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5" name="Button 519" hidden="1">
              <a:extLst>
                <a:ext uri="{63B3BB69-23CF-44E3-9099-C40C66FF867C}">
                  <a14:compatExt spid="_x0000_s148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6" name="Button 520" hidden="1">
              <a:extLst>
                <a:ext uri="{63B3BB69-23CF-44E3-9099-C40C66FF867C}">
                  <a14:compatExt spid="_x0000_s148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7" name="Button 521" hidden="1">
              <a:extLst>
                <a:ext uri="{63B3BB69-23CF-44E3-9099-C40C66FF867C}">
                  <a14:compatExt spid="_x0000_s148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8" name="Button 522" hidden="1">
              <a:extLst>
                <a:ext uri="{63B3BB69-23CF-44E3-9099-C40C66FF867C}">
                  <a14:compatExt spid="_x0000_s148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9" name="Button 523" hidden="1">
              <a:extLst>
                <a:ext uri="{63B3BB69-23CF-44E3-9099-C40C66FF867C}">
                  <a14:compatExt spid="_x0000_s148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0" name="Button 524" hidden="1">
              <a:extLst>
                <a:ext uri="{63B3BB69-23CF-44E3-9099-C40C66FF867C}">
                  <a14:compatExt spid="_x0000_s148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1" name="Button 525" hidden="1">
              <a:extLst>
                <a:ext uri="{63B3BB69-23CF-44E3-9099-C40C66FF867C}">
                  <a14:compatExt spid="_x0000_s148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2" name="Button 526" hidden="1">
              <a:extLst>
                <a:ext uri="{63B3BB69-23CF-44E3-9099-C40C66FF867C}">
                  <a14:compatExt spid="_x0000_s148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3" name="Button 527" hidden="1">
              <a:extLst>
                <a:ext uri="{63B3BB69-23CF-44E3-9099-C40C66FF867C}">
                  <a14:compatExt spid="_x0000_s148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4" name="Button 528" hidden="1">
              <a:extLst>
                <a:ext uri="{63B3BB69-23CF-44E3-9099-C40C66FF867C}">
                  <a14:compatExt spid="_x0000_s148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5" name="Button 529" hidden="1">
              <a:extLst>
                <a:ext uri="{63B3BB69-23CF-44E3-9099-C40C66FF867C}">
                  <a14:compatExt spid="_x0000_s148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6" name="Button 530" hidden="1">
              <a:extLst>
                <a:ext uri="{63B3BB69-23CF-44E3-9099-C40C66FF867C}">
                  <a14:compatExt spid="_x0000_s148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7" name="Button 531" hidden="1">
              <a:extLst>
                <a:ext uri="{63B3BB69-23CF-44E3-9099-C40C66FF867C}">
                  <a14:compatExt spid="_x0000_s148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8" name="Button 532" hidden="1">
              <a:extLst>
                <a:ext uri="{63B3BB69-23CF-44E3-9099-C40C66FF867C}">
                  <a14:compatExt spid="_x0000_s148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9" name="Button 533" hidden="1">
              <a:extLst>
                <a:ext uri="{63B3BB69-23CF-44E3-9099-C40C66FF867C}">
                  <a14:compatExt spid="_x0000_s148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0" name="Button 534" hidden="1">
              <a:extLst>
                <a:ext uri="{63B3BB69-23CF-44E3-9099-C40C66FF867C}">
                  <a14:compatExt spid="_x0000_s148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1" name="Button 535" hidden="1">
              <a:extLst>
                <a:ext uri="{63B3BB69-23CF-44E3-9099-C40C66FF867C}">
                  <a14:compatExt spid="_x0000_s148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2" name="Button 536" hidden="1">
              <a:extLst>
                <a:ext uri="{63B3BB69-23CF-44E3-9099-C40C66FF867C}">
                  <a14:compatExt spid="_x0000_s148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3" name="Button 537" hidden="1">
              <a:extLst>
                <a:ext uri="{63B3BB69-23CF-44E3-9099-C40C66FF867C}">
                  <a14:compatExt spid="_x0000_s148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4" name="Button 538" hidden="1">
              <a:extLst>
                <a:ext uri="{63B3BB69-23CF-44E3-9099-C40C66FF867C}">
                  <a14:compatExt spid="_x0000_s148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5" name="Button 539" hidden="1">
              <a:extLst>
                <a:ext uri="{63B3BB69-23CF-44E3-9099-C40C66FF867C}">
                  <a14:compatExt spid="_x0000_s148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6" name="Button 540" hidden="1">
              <a:extLst>
                <a:ext uri="{63B3BB69-23CF-44E3-9099-C40C66FF867C}">
                  <a14:compatExt spid="_x0000_s148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7" name="Button 541" hidden="1">
              <a:extLst>
                <a:ext uri="{63B3BB69-23CF-44E3-9099-C40C66FF867C}">
                  <a14:compatExt spid="_x0000_s148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8" name="Button 542" hidden="1">
              <a:extLst>
                <a:ext uri="{63B3BB69-23CF-44E3-9099-C40C66FF867C}">
                  <a14:compatExt spid="_x0000_s148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9" name="Button 543" hidden="1">
              <a:extLst>
                <a:ext uri="{63B3BB69-23CF-44E3-9099-C40C66FF867C}">
                  <a14:compatExt spid="_x0000_s148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0" name="Button 544" hidden="1">
              <a:extLst>
                <a:ext uri="{63B3BB69-23CF-44E3-9099-C40C66FF867C}">
                  <a14:compatExt spid="_x0000_s148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1" name="Button 545" hidden="1">
              <a:extLst>
                <a:ext uri="{63B3BB69-23CF-44E3-9099-C40C66FF867C}">
                  <a14:compatExt spid="_x0000_s148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2" name="Button 546" hidden="1">
              <a:extLst>
                <a:ext uri="{63B3BB69-23CF-44E3-9099-C40C66FF867C}">
                  <a14:compatExt spid="_x0000_s148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3" name="Button 547" hidden="1">
              <a:extLst>
                <a:ext uri="{63B3BB69-23CF-44E3-9099-C40C66FF867C}">
                  <a14:compatExt spid="_x0000_s148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4" name="Button 548" hidden="1">
              <a:extLst>
                <a:ext uri="{63B3BB69-23CF-44E3-9099-C40C66FF867C}">
                  <a14:compatExt spid="_x0000_s148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5" name="Button 549" hidden="1">
              <a:extLst>
                <a:ext uri="{63B3BB69-23CF-44E3-9099-C40C66FF867C}">
                  <a14:compatExt spid="_x0000_s148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6" name="Button 550" hidden="1">
              <a:extLst>
                <a:ext uri="{63B3BB69-23CF-44E3-9099-C40C66FF867C}">
                  <a14:compatExt spid="_x0000_s148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7" name="Button 551" hidden="1">
              <a:extLst>
                <a:ext uri="{63B3BB69-23CF-44E3-9099-C40C66FF867C}">
                  <a14:compatExt spid="_x0000_s148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8" name="Button 552" hidden="1">
              <a:extLst>
                <a:ext uri="{63B3BB69-23CF-44E3-9099-C40C66FF867C}">
                  <a14:compatExt spid="_x0000_s148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9" name="Button 553" hidden="1">
              <a:extLst>
                <a:ext uri="{63B3BB69-23CF-44E3-9099-C40C66FF867C}">
                  <a14:compatExt spid="_x0000_s148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0" name="Button 554" hidden="1">
              <a:extLst>
                <a:ext uri="{63B3BB69-23CF-44E3-9099-C40C66FF867C}">
                  <a14:compatExt spid="_x0000_s148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1" name="Button 555" hidden="1">
              <a:extLst>
                <a:ext uri="{63B3BB69-23CF-44E3-9099-C40C66FF867C}">
                  <a14:compatExt spid="_x0000_s148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2" name="Button 556" hidden="1">
              <a:extLst>
                <a:ext uri="{63B3BB69-23CF-44E3-9099-C40C66FF867C}">
                  <a14:compatExt spid="_x0000_s148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3" name="Button 557" hidden="1">
              <a:extLst>
                <a:ext uri="{63B3BB69-23CF-44E3-9099-C40C66FF867C}">
                  <a14:compatExt spid="_x0000_s148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4" name="Button 558" hidden="1">
              <a:extLst>
                <a:ext uri="{63B3BB69-23CF-44E3-9099-C40C66FF867C}">
                  <a14:compatExt spid="_x0000_s148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5" name="Button 559" hidden="1">
              <a:extLst>
                <a:ext uri="{63B3BB69-23CF-44E3-9099-C40C66FF867C}">
                  <a14:compatExt spid="_x0000_s148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6" name="Button 560" hidden="1">
              <a:extLst>
                <a:ext uri="{63B3BB69-23CF-44E3-9099-C40C66FF867C}">
                  <a14:compatExt spid="_x0000_s148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7" name="Button 561" hidden="1">
              <a:extLst>
                <a:ext uri="{63B3BB69-23CF-44E3-9099-C40C66FF867C}">
                  <a14:compatExt spid="_x0000_s148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8" name="Button 562" hidden="1">
              <a:extLst>
                <a:ext uri="{63B3BB69-23CF-44E3-9099-C40C66FF867C}">
                  <a14:compatExt spid="_x0000_s148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9" name="Button 563" hidden="1">
              <a:extLst>
                <a:ext uri="{63B3BB69-23CF-44E3-9099-C40C66FF867C}">
                  <a14:compatExt spid="_x0000_s148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0" name="Button 564" hidden="1">
              <a:extLst>
                <a:ext uri="{63B3BB69-23CF-44E3-9099-C40C66FF867C}">
                  <a14:compatExt spid="_x0000_s149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1" name="Button 565" hidden="1">
              <a:extLst>
                <a:ext uri="{63B3BB69-23CF-44E3-9099-C40C66FF867C}">
                  <a14:compatExt spid="_x0000_s149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2" name="Button 566" hidden="1">
              <a:extLst>
                <a:ext uri="{63B3BB69-23CF-44E3-9099-C40C66FF867C}">
                  <a14:compatExt spid="_x0000_s149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3" name="Button 567" hidden="1">
              <a:extLst>
                <a:ext uri="{63B3BB69-23CF-44E3-9099-C40C66FF867C}">
                  <a14:compatExt spid="_x0000_s149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4" name="Button 568" hidden="1">
              <a:extLst>
                <a:ext uri="{63B3BB69-23CF-44E3-9099-C40C66FF867C}">
                  <a14:compatExt spid="_x0000_s149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5" name="Button 569" hidden="1">
              <a:extLst>
                <a:ext uri="{63B3BB69-23CF-44E3-9099-C40C66FF867C}">
                  <a14:compatExt spid="_x0000_s149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6" name="Button 570" hidden="1">
              <a:extLst>
                <a:ext uri="{63B3BB69-23CF-44E3-9099-C40C66FF867C}">
                  <a14:compatExt spid="_x0000_s149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7" name="Button 571" hidden="1">
              <a:extLst>
                <a:ext uri="{63B3BB69-23CF-44E3-9099-C40C66FF867C}">
                  <a14:compatExt spid="_x0000_s149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8" name="Button 572" hidden="1">
              <a:extLst>
                <a:ext uri="{63B3BB69-23CF-44E3-9099-C40C66FF867C}">
                  <a14:compatExt spid="_x0000_s149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9" name="Button 573" hidden="1">
              <a:extLst>
                <a:ext uri="{63B3BB69-23CF-44E3-9099-C40C66FF867C}">
                  <a14:compatExt spid="_x0000_s149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0" name="Button 574" hidden="1">
              <a:extLst>
                <a:ext uri="{63B3BB69-23CF-44E3-9099-C40C66FF867C}">
                  <a14:compatExt spid="_x0000_s149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1" name="Button 575" hidden="1">
              <a:extLst>
                <a:ext uri="{63B3BB69-23CF-44E3-9099-C40C66FF867C}">
                  <a14:compatExt spid="_x0000_s149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2" name="Button 576" hidden="1">
              <a:extLst>
                <a:ext uri="{63B3BB69-23CF-44E3-9099-C40C66FF867C}">
                  <a14:compatExt spid="_x0000_s149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3" name="Button 577" hidden="1">
              <a:extLst>
                <a:ext uri="{63B3BB69-23CF-44E3-9099-C40C66FF867C}">
                  <a14:compatExt spid="_x0000_s149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4" name="Button 578" hidden="1">
              <a:extLst>
                <a:ext uri="{63B3BB69-23CF-44E3-9099-C40C66FF867C}">
                  <a14:compatExt spid="_x0000_s149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5" name="Button 579" hidden="1">
              <a:extLst>
                <a:ext uri="{63B3BB69-23CF-44E3-9099-C40C66FF867C}">
                  <a14:compatExt spid="_x0000_s149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6" name="Button 580" hidden="1">
              <a:extLst>
                <a:ext uri="{63B3BB69-23CF-44E3-9099-C40C66FF867C}">
                  <a14:compatExt spid="_x0000_s149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7" name="Button 581" hidden="1">
              <a:extLst>
                <a:ext uri="{63B3BB69-23CF-44E3-9099-C40C66FF867C}">
                  <a14:compatExt spid="_x0000_s149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8" name="Button 582" hidden="1">
              <a:extLst>
                <a:ext uri="{63B3BB69-23CF-44E3-9099-C40C66FF867C}">
                  <a14:compatExt spid="_x0000_s149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9" name="Button 583" hidden="1">
              <a:extLst>
                <a:ext uri="{63B3BB69-23CF-44E3-9099-C40C66FF867C}">
                  <a14:compatExt spid="_x0000_s149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0" name="Button 584" hidden="1">
              <a:extLst>
                <a:ext uri="{63B3BB69-23CF-44E3-9099-C40C66FF867C}">
                  <a14:compatExt spid="_x0000_s149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1" name="Button 585" hidden="1">
              <a:extLst>
                <a:ext uri="{63B3BB69-23CF-44E3-9099-C40C66FF867C}">
                  <a14:compatExt spid="_x0000_s149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2" name="Button 586" hidden="1">
              <a:extLst>
                <a:ext uri="{63B3BB69-23CF-44E3-9099-C40C66FF867C}">
                  <a14:compatExt spid="_x0000_s149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3" name="Button 587" hidden="1">
              <a:extLst>
                <a:ext uri="{63B3BB69-23CF-44E3-9099-C40C66FF867C}">
                  <a14:compatExt spid="_x0000_s149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4" name="Button 588" hidden="1">
              <a:extLst>
                <a:ext uri="{63B3BB69-23CF-44E3-9099-C40C66FF867C}">
                  <a14:compatExt spid="_x0000_s149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5" name="Button 589" hidden="1">
              <a:extLst>
                <a:ext uri="{63B3BB69-23CF-44E3-9099-C40C66FF867C}">
                  <a14:compatExt spid="_x0000_s149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6" name="Button 590" hidden="1">
              <a:extLst>
                <a:ext uri="{63B3BB69-23CF-44E3-9099-C40C66FF867C}">
                  <a14:compatExt spid="_x0000_s149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7" name="Button 591" hidden="1">
              <a:extLst>
                <a:ext uri="{63B3BB69-23CF-44E3-9099-C40C66FF867C}">
                  <a14:compatExt spid="_x0000_s149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8" name="Button 592" hidden="1">
              <a:extLst>
                <a:ext uri="{63B3BB69-23CF-44E3-9099-C40C66FF867C}">
                  <a14:compatExt spid="_x0000_s149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9" name="Button 593" hidden="1">
              <a:extLst>
                <a:ext uri="{63B3BB69-23CF-44E3-9099-C40C66FF867C}">
                  <a14:compatExt spid="_x0000_s149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0" name="Button 594" hidden="1">
              <a:extLst>
                <a:ext uri="{63B3BB69-23CF-44E3-9099-C40C66FF867C}">
                  <a14:compatExt spid="_x0000_s149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1" name="Button 595" hidden="1">
              <a:extLst>
                <a:ext uri="{63B3BB69-23CF-44E3-9099-C40C66FF867C}">
                  <a14:compatExt spid="_x0000_s149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2" name="Button 596" hidden="1">
              <a:extLst>
                <a:ext uri="{63B3BB69-23CF-44E3-9099-C40C66FF867C}">
                  <a14:compatExt spid="_x0000_s149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3" name="Button 597" hidden="1">
              <a:extLst>
                <a:ext uri="{63B3BB69-23CF-44E3-9099-C40C66FF867C}">
                  <a14:compatExt spid="_x0000_s149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4" name="Button 598" hidden="1">
              <a:extLst>
                <a:ext uri="{63B3BB69-23CF-44E3-9099-C40C66FF867C}">
                  <a14:compatExt spid="_x0000_s149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5" name="Button 599" hidden="1">
              <a:extLst>
                <a:ext uri="{63B3BB69-23CF-44E3-9099-C40C66FF867C}">
                  <a14:compatExt spid="_x0000_s149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6" name="Button 600" hidden="1">
              <a:extLst>
                <a:ext uri="{63B3BB69-23CF-44E3-9099-C40C66FF867C}">
                  <a14:compatExt spid="_x0000_s149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7" name="Button 601" hidden="1">
              <a:extLst>
                <a:ext uri="{63B3BB69-23CF-44E3-9099-C40C66FF867C}">
                  <a14:compatExt spid="_x0000_s149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8" name="Button 602" hidden="1">
              <a:extLst>
                <a:ext uri="{63B3BB69-23CF-44E3-9099-C40C66FF867C}">
                  <a14:compatExt spid="_x0000_s149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9" name="Button 603" hidden="1">
              <a:extLst>
                <a:ext uri="{63B3BB69-23CF-44E3-9099-C40C66FF867C}">
                  <a14:compatExt spid="_x0000_s149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0" name="Button 604" hidden="1">
              <a:extLst>
                <a:ext uri="{63B3BB69-23CF-44E3-9099-C40C66FF867C}">
                  <a14:compatExt spid="_x0000_s149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1" name="Button 605" hidden="1">
              <a:extLst>
                <a:ext uri="{63B3BB69-23CF-44E3-9099-C40C66FF867C}">
                  <a14:compatExt spid="_x0000_s149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2" name="Button 606" hidden="1">
              <a:extLst>
                <a:ext uri="{63B3BB69-23CF-44E3-9099-C40C66FF867C}">
                  <a14:compatExt spid="_x0000_s149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3" name="Button 607" hidden="1">
              <a:extLst>
                <a:ext uri="{63B3BB69-23CF-44E3-9099-C40C66FF867C}">
                  <a14:compatExt spid="_x0000_s149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4" name="Button 608" hidden="1">
              <a:extLst>
                <a:ext uri="{63B3BB69-23CF-44E3-9099-C40C66FF867C}">
                  <a14:compatExt spid="_x0000_s149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5" name="Button 609" hidden="1">
              <a:extLst>
                <a:ext uri="{63B3BB69-23CF-44E3-9099-C40C66FF867C}">
                  <a14:compatExt spid="_x0000_s149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6" name="Button 610" hidden="1">
              <a:extLst>
                <a:ext uri="{63B3BB69-23CF-44E3-9099-C40C66FF867C}">
                  <a14:compatExt spid="_x0000_s149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7" name="Button 611" hidden="1">
              <a:extLst>
                <a:ext uri="{63B3BB69-23CF-44E3-9099-C40C66FF867C}">
                  <a14:compatExt spid="_x0000_s149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8" name="Button 612" hidden="1">
              <a:extLst>
                <a:ext uri="{63B3BB69-23CF-44E3-9099-C40C66FF867C}">
                  <a14:compatExt spid="_x0000_s149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9" name="Button 613" hidden="1">
              <a:extLst>
                <a:ext uri="{63B3BB69-23CF-44E3-9099-C40C66FF867C}">
                  <a14:compatExt spid="_x0000_s149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0" name="Button 614" hidden="1">
              <a:extLst>
                <a:ext uri="{63B3BB69-23CF-44E3-9099-C40C66FF867C}">
                  <a14:compatExt spid="_x0000_s149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1" name="Button 615" hidden="1">
              <a:extLst>
                <a:ext uri="{63B3BB69-23CF-44E3-9099-C40C66FF867C}">
                  <a14:compatExt spid="_x0000_s149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2" name="Button 616" hidden="1">
              <a:extLst>
                <a:ext uri="{63B3BB69-23CF-44E3-9099-C40C66FF867C}">
                  <a14:compatExt spid="_x0000_s149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3" name="Button 617" hidden="1">
              <a:extLst>
                <a:ext uri="{63B3BB69-23CF-44E3-9099-C40C66FF867C}">
                  <a14:compatExt spid="_x0000_s149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4" name="Button 618" hidden="1">
              <a:extLst>
                <a:ext uri="{63B3BB69-23CF-44E3-9099-C40C66FF867C}">
                  <a14:compatExt spid="_x0000_s149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5" name="Button 619" hidden="1">
              <a:extLst>
                <a:ext uri="{63B3BB69-23CF-44E3-9099-C40C66FF867C}">
                  <a14:compatExt spid="_x0000_s149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6" name="Button 620" hidden="1">
              <a:extLst>
                <a:ext uri="{63B3BB69-23CF-44E3-9099-C40C66FF867C}">
                  <a14:compatExt spid="_x0000_s149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7" name="Button 621" hidden="1">
              <a:extLst>
                <a:ext uri="{63B3BB69-23CF-44E3-9099-C40C66FF867C}">
                  <a14:compatExt spid="_x0000_s149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8" name="Button 622" hidden="1">
              <a:extLst>
                <a:ext uri="{63B3BB69-23CF-44E3-9099-C40C66FF867C}">
                  <a14:compatExt spid="_x0000_s149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9" name="Button 623" hidden="1">
              <a:extLst>
                <a:ext uri="{63B3BB69-23CF-44E3-9099-C40C66FF867C}">
                  <a14:compatExt spid="_x0000_s149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0" name="Button 624" hidden="1">
              <a:extLst>
                <a:ext uri="{63B3BB69-23CF-44E3-9099-C40C66FF867C}">
                  <a14:compatExt spid="_x0000_s149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1" name="Button 625" hidden="1">
              <a:extLst>
                <a:ext uri="{63B3BB69-23CF-44E3-9099-C40C66FF867C}">
                  <a14:compatExt spid="_x0000_s149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2" name="Button 626" hidden="1">
              <a:extLst>
                <a:ext uri="{63B3BB69-23CF-44E3-9099-C40C66FF867C}">
                  <a14:compatExt spid="_x0000_s149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3" name="Button 627" hidden="1">
              <a:extLst>
                <a:ext uri="{63B3BB69-23CF-44E3-9099-C40C66FF867C}">
                  <a14:compatExt spid="_x0000_s149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4" name="Button 628" hidden="1">
              <a:extLst>
                <a:ext uri="{63B3BB69-23CF-44E3-9099-C40C66FF867C}">
                  <a14:compatExt spid="_x0000_s149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5" name="Button 629" hidden="1">
              <a:extLst>
                <a:ext uri="{63B3BB69-23CF-44E3-9099-C40C66FF867C}">
                  <a14:compatExt spid="_x0000_s149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6" name="Button 630" hidden="1">
              <a:extLst>
                <a:ext uri="{63B3BB69-23CF-44E3-9099-C40C66FF867C}">
                  <a14:compatExt spid="_x0000_s149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7" name="Button 631" hidden="1">
              <a:extLst>
                <a:ext uri="{63B3BB69-23CF-44E3-9099-C40C66FF867C}">
                  <a14:compatExt spid="_x0000_s149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8" name="Button 632" hidden="1">
              <a:extLst>
                <a:ext uri="{63B3BB69-23CF-44E3-9099-C40C66FF867C}">
                  <a14:compatExt spid="_x0000_s149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9" name="Button 633" hidden="1">
              <a:extLst>
                <a:ext uri="{63B3BB69-23CF-44E3-9099-C40C66FF867C}">
                  <a14:compatExt spid="_x0000_s149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0" name="Button 634" hidden="1">
              <a:extLst>
                <a:ext uri="{63B3BB69-23CF-44E3-9099-C40C66FF867C}">
                  <a14:compatExt spid="_x0000_s149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1" name="Button 635" hidden="1">
              <a:extLst>
                <a:ext uri="{63B3BB69-23CF-44E3-9099-C40C66FF867C}">
                  <a14:compatExt spid="_x0000_s149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2" name="Button 636" hidden="1">
              <a:extLst>
                <a:ext uri="{63B3BB69-23CF-44E3-9099-C40C66FF867C}">
                  <a14:compatExt spid="_x0000_s149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3" name="Button 637" hidden="1">
              <a:extLst>
                <a:ext uri="{63B3BB69-23CF-44E3-9099-C40C66FF867C}">
                  <a14:compatExt spid="_x0000_s149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4" name="Button 638" hidden="1">
              <a:extLst>
                <a:ext uri="{63B3BB69-23CF-44E3-9099-C40C66FF867C}">
                  <a14:compatExt spid="_x0000_s149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5" name="Button 639" hidden="1">
              <a:extLst>
                <a:ext uri="{63B3BB69-23CF-44E3-9099-C40C66FF867C}">
                  <a14:compatExt spid="_x0000_s149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6" name="Button 640" hidden="1">
              <a:extLst>
                <a:ext uri="{63B3BB69-23CF-44E3-9099-C40C66FF867C}">
                  <a14:compatExt spid="_x0000_s149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7" name="Button 641" hidden="1">
              <a:extLst>
                <a:ext uri="{63B3BB69-23CF-44E3-9099-C40C66FF867C}">
                  <a14:compatExt spid="_x0000_s149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8" name="Button 642" hidden="1">
              <a:extLst>
                <a:ext uri="{63B3BB69-23CF-44E3-9099-C40C66FF867C}">
                  <a14:compatExt spid="_x0000_s149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9" name="Button 643" hidden="1">
              <a:extLst>
                <a:ext uri="{63B3BB69-23CF-44E3-9099-C40C66FF867C}">
                  <a14:compatExt spid="_x0000_s149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0" name="Button 644" hidden="1">
              <a:extLst>
                <a:ext uri="{63B3BB69-23CF-44E3-9099-C40C66FF867C}">
                  <a14:compatExt spid="_x0000_s149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1" name="Button 645" hidden="1">
              <a:extLst>
                <a:ext uri="{63B3BB69-23CF-44E3-9099-C40C66FF867C}">
                  <a14:compatExt spid="_x0000_s149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2" name="Button 646" hidden="1">
              <a:extLst>
                <a:ext uri="{63B3BB69-23CF-44E3-9099-C40C66FF867C}">
                  <a14:compatExt spid="_x0000_s149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3" name="Button 647" hidden="1">
              <a:extLst>
                <a:ext uri="{63B3BB69-23CF-44E3-9099-C40C66FF867C}">
                  <a14:compatExt spid="_x0000_s149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4" name="Button 648" hidden="1">
              <a:extLst>
                <a:ext uri="{63B3BB69-23CF-44E3-9099-C40C66FF867C}">
                  <a14:compatExt spid="_x0000_s149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5" name="Button 649" hidden="1">
              <a:extLst>
                <a:ext uri="{63B3BB69-23CF-44E3-9099-C40C66FF867C}">
                  <a14:compatExt spid="_x0000_s149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6" name="Button 650" hidden="1">
              <a:extLst>
                <a:ext uri="{63B3BB69-23CF-44E3-9099-C40C66FF867C}">
                  <a14:compatExt spid="_x0000_s149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7" name="Button 651" hidden="1">
              <a:extLst>
                <a:ext uri="{63B3BB69-23CF-44E3-9099-C40C66FF867C}">
                  <a14:compatExt spid="_x0000_s149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8" name="Button 652" hidden="1">
              <a:extLst>
                <a:ext uri="{63B3BB69-23CF-44E3-9099-C40C66FF867C}">
                  <a14:compatExt spid="_x0000_s149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9" name="Button 653" hidden="1">
              <a:extLst>
                <a:ext uri="{63B3BB69-23CF-44E3-9099-C40C66FF867C}">
                  <a14:compatExt spid="_x0000_s149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0" name="Button 654" hidden="1">
              <a:extLst>
                <a:ext uri="{63B3BB69-23CF-44E3-9099-C40C66FF867C}">
                  <a14:compatExt spid="_x0000_s149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1" name="Button 655" hidden="1">
              <a:extLst>
                <a:ext uri="{63B3BB69-23CF-44E3-9099-C40C66FF867C}">
                  <a14:compatExt spid="_x0000_s149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2" name="Button 656" hidden="1">
              <a:extLst>
                <a:ext uri="{63B3BB69-23CF-44E3-9099-C40C66FF867C}">
                  <a14:compatExt spid="_x0000_s149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3" name="Button 657" hidden="1">
              <a:extLst>
                <a:ext uri="{63B3BB69-23CF-44E3-9099-C40C66FF867C}">
                  <a14:compatExt spid="_x0000_s149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4" name="Button 658" hidden="1">
              <a:extLst>
                <a:ext uri="{63B3BB69-23CF-44E3-9099-C40C66FF867C}">
                  <a14:compatExt spid="_x0000_s149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5" name="Button 659" hidden="1">
              <a:extLst>
                <a:ext uri="{63B3BB69-23CF-44E3-9099-C40C66FF867C}">
                  <a14:compatExt spid="_x0000_s149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6" name="Button 660" hidden="1">
              <a:extLst>
                <a:ext uri="{63B3BB69-23CF-44E3-9099-C40C66FF867C}">
                  <a14:compatExt spid="_x0000_s149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7" name="Button 661" hidden="1">
              <a:extLst>
                <a:ext uri="{63B3BB69-23CF-44E3-9099-C40C66FF867C}">
                  <a14:compatExt spid="_x0000_s149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8" name="Button 662" hidden="1">
              <a:extLst>
                <a:ext uri="{63B3BB69-23CF-44E3-9099-C40C66FF867C}">
                  <a14:compatExt spid="_x0000_s149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9" name="Button 663" hidden="1">
              <a:extLst>
                <a:ext uri="{63B3BB69-23CF-44E3-9099-C40C66FF867C}">
                  <a14:compatExt spid="_x0000_s149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0" name="Button 664" hidden="1">
              <a:extLst>
                <a:ext uri="{63B3BB69-23CF-44E3-9099-C40C66FF867C}">
                  <a14:compatExt spid="_x0000_s150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1" name="Button 665" hidden="1">
              <a:extLst>
                <a:ext uri="{63B3BB69-23CF-44E3-9099-C40C66FF867C}">
                  <a14:compatExt spid="_x0000_s150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2" name="Button 666" hidden="1">
              <a:extLst>
                <a:ext uri="{63B3BB69-23CF-44E3-9099-C40C66FF867C}">
                  <a14:compatExt spid="_x0000_s150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3" name="Button 667" hidden="1">
              <a:extLst>
                <a:ext uri="{63B3BB69-23CF-44E3-9099-C40C66FF867C}">
                  <a14:compatExt spid="_x0000_s150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4" name="Button 668" hidden="1">
              <a:extLst>
                <a:ext uri="{63B3BB69-23CF-44E3-9099-C40C66FF867C}">
                  <a14:compatExt spid="_x0000_s150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5" name="Button 669" hidden="1">
              <a:extLst>
                <a:ext uri="{63B3BB69-23CF-44E3-9099-C40C66FF867C}">
                  <a14:compatExt spid="_x0000_s150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6" name="Button 670" hidden="1">
              <a:extLst>
                <a:ext uri="{63B3BB69-23CF-44E3-9099-C40C66FF867C}">
                  <a14:compatExt spid="_x0000_s150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7" name="Button 671" hidden="1">
              <a:extLst>
                <a:ext uri="{63B3BB69-23CF-44E3-9099-C40C66FF867C}">
                  <a14:compatExt spid="_x0000_s150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8" name="Button 672" hidden="1">
              <a:extLst>
                <a:ext uri="{63B3BB69-23CF-44E3-9099-C40C66FF867C}">
                  <a14:compatExt spid="_x0000_s150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9" name="Button 673" hidden="1">
              <a:extLst>
                <a:ext uri="{63B3BB69-23CF-44E3-9099-C40C66FF867C}">
                  <a14:compatExt spid="_x0000_s150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0" name="Button 674" hidden="1">
              <a:extLst>
                <a:ext uri="{63B3BB69-23CF-44E3-9099-C40C66FF867C}">
                  <a14:compatExt spid="_x0000_s150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1" name="Button 675" hidden="1">
              <a:extLst>
                <a:ext uri="{63B3BB69-23CF-44E3-9099-C40C66FF867C}">
                  <a14:compatExt spid="_x0000_s150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2" name="Button 676" hidden="1">
              <a:extLst>
                <a:ext uri="{63B3BB69-23CF-44E3-9099-C40C66FF867C}">
                  <a14:compatExt spid="_x0000_s150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3" name="Button 677" hidden="1">
              <a:extLst>
                <a:ext uri="{63B3BB69-23CF-44E3-9099-C40C66FF867C}">
                  <a14:compatExt spid="_x0000_s150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4" name="Button 678" hidden="1">
              <a:extLst>
                <a:ext uri="{63B3BB69-23CF-44E3-9099-C40C66FF867C}">
                  <a14:compatExt spid="_x0000_s150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5" name="Button 679" hidden="1">
              <a:extLst>
                <a:ext uri="{63B3BB69-23CF-44E3-9099-C40C66FF867C}">
                  <a14:compatExt spid="_x0000_s150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6" name="Button 680" hidden="1">
              <a:extLst>
                <a:ext uri="{63B3BB69-23CF-44E3-9099-C40C66FF867C}">
                  <a14:compatExt spid="_x0000_s150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7" name="Button 681" hidden="1">
              <a:extLst>
                <a:ext uri="{63B3BB69-23CF-44E3-9099-C40C66FF867C}">
                  <a14:compatExt spid="_x0000_s150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8" name="Button 682" hidden="1">
              <a:extLst>
                <a:ext uri="{63B3BB69-23CF-44E3-9099-C40C66FF867C}">
                  <a14:compatExt spid="_x0000_s150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9" name="Button 683" hidden="1">
              <a:extLst>
                <a:ext uri="{63B3BB69-23CF-44E3-9099-C40C66FF867C}">
                  <a14:compatExt spid="_x0000_s150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0" name="Button 684" hidden="1">
              <a:extLst>
                <a:ext uri="{63B3BB69-23CF-44E3-9099-C40C66FF867C}">
                  <a14:compatExt spid="_x0000_s150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1" name="Button 685" hidden="1">
              <a:extLst>
                <a:ext uri="{63B3BB69-23CF-44E3-9099-C40C66FF867C}">
                  <a14:compatExt spid="_x0000_s150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2" name="Button 686" hidden="1">
              <a:extLst>
                <a:ext uri="{63B3BB69-23CF-44E3-9099-C40C66FF867C}">
                  <a14:compatExt spid="_x0000_s150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3" name="Button 687" hidden="1">
              <a:extLst>
                <a:ext uri="{63B3BB69-23CF-44E3-9099-C40C66FF867C}">
                  <a14:compatExt spid="_x0000_s150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4" name="Button 688" hidden="1">
              <a:extLst>
                <a:ext uri="{63B3BB69-23CF-44E3-9099-C40C66FF867C}">
                  <a14:compatExt spid="_x0000_s150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5" name="Button 689" hidden="1">
              <a:extLst>
                <a:ext uri="{63B3BB69-23CF-44E3-9099-C40C66FF867C}">
                  <a14:compatExt spid="_x0000_s150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6" name="Button 690" hidden="1">
              <a:extLst>
                <a:ext uri="{63B3BB69-23CF-44E3-9099-C40C66FF867C}">
                  <a14:compatExt spid="_x0000_s150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7" name="Button 691" hidden="1">
              <a:extLst>
                <a:ext uri="{63B3BB69-23CF-44E3-9099-C40C66FF867C}">
                  <a14:compatExt spid="_x0000_s150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8" name="Button 692" hidden="1">
              <a:extLst>
                <a:ext uri="{63B3BB69-23CF-44E3-9099-C40C66FF867C}">
                  <a14:compatExt spid="_x0000_s150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9" name="Button 693" hidden="1">
              <a:extLst>
                <a:ext uri="{63B3BB69-23CF-44E3-9099-C40C66FF867C}">
                  <a14:compatExt spid="_x0000_s150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0" name="Button 694" hidden="1">
              <a:extLst>
                <a:ext uri="{63B3BB69-23CF-44E3-9099-C40C66FF867C}">
                  <a14:compatExt spid="_x0000_s150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1" name="Button 695" hidden="1">
              <a:extLst>
                <a:ext uri="{63B3BB69-23CF-44E3-9099-C40C66FF867C}">
                  <a14:compatExt spid="_x0000_s150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2" name="Button 696" hidden="1">
              <a:extLst>
                <a:ext uri="{63B3BB69-23CF-44E3-9099-C40C66FF867C}">
                  <a14:compatExt spid="_x0000_s150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3" name="Button 697" hidden="1">
              <a:extLst>
                <a:ext uri="{63B3BB69-23CF-44E3-9099-C40C66FF867C}">
                  <a14:compatExt spid="_x0000_s150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4" name="Button 698" hidden="1">
              <a:extLst>
                <a:ext uri="{63B3BB69-23CF-44E3-9099-C40C66FF867C}">
                  <a14:compatExt spid="_x0000_s150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5" name="Button 699" hidden="1">
              <a:extLst>
                <a:ext uri="{63B3BB69-23CF-44E3-9099-C40C66FF867C}">
                  <a14:compatExt spid="_x0000_s150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6" name="Button 700" hidden="1">
              <a:extLst>
                <a:ext uri="{63B3BB69-23CF-44E3-9099-C40C66FF867C}">
                  <a14:compatExt spid="_x0000_s150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7" name="Button 701" hidden="1">
              <a:extLst>
                <a:ext uri="{63B3BB69-23CF-44E3-9099-C40C66FF867C}">
                  <a14:compatExt spid="_x0000_s150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8" name="Button 702" hidden="1">
              <a:extLst>
                <a:ext uri="{63B3BB69-23CF-44E3-9099-C40C66FF867C}">
                  <a14:compatExt spid="_x0000_s150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9" name="Button 703" hidden="1">
              <a:extLst>
                <a:ext uri="{63B3BB69-23CF-44E3-9099-C40C66FF867C}">
                  <a14:compatExt spid="_x0000_s150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0" name="Button 704" hidden="1">
              <a:extLst>
                <a:ext uri="{63B3BB69-23CF-44E3-9099-C40C66FF867C}">
                  <a14:compatExt spid="_x0000_s150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1" name="Button 705" hidden="1">
              <a:extLst>
                <a:ext uri="{63B3BB69-23CF-44E3-9099-C40C66FF867C}">
                  <a14:compatExt spid="_x0000_s150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2" name="Button 706" hidden="1">
              <a:extLst>
                <a:ext uri="{63B3BB69-23CF-44E3-9099-C40C66FF867C}">
                  <a14:compatExt spid="_x0000_s150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3" name="Button 707" hidden="1">
              <a:extLst>
                <a:ext uri="{63B3BB69-23CF-44E3-9099-C40C66FF867C}">
                  <a14:compatExt spid="_x0000_s150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4" name="Button 708" hidden="1">
              <a:extLst>
                <a:ext uri="{63B3BB69-23CF-44E3-9099-C40C66FF867C}">
                  <a14:compatExt spid="_x0000_s150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5" name="Button 709" hidden="1">
              <a:extLst>
                <a:ext uri="{63B3BB69-23CF-44E3-9099-C40C66FF867C}">
                  <a14:compatExt spid="_x0000_s150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6" name="Button 710" hidden="1">
              <a:extLst>
                <a:ext uri="{63B3BB69-23CF-44E3-9099-C40C66FF867C}">
                  <a14:compatExt spid="_x0000_s150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7" name="Button 711" hidden="1">
              <a:extLst>
                <a:ext uri="{63B3BB69-23CF-44E3-9099-C40C66FF867C}">
                  <a14:compatExt spid="_x0000_s150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8" name="Button 712" hidden="1">
              <a:extLst>
                <a:ext uri="{63B3BB69-23CF-44E3-9099-C40C66FF867C}">
                  <a14:compatExt spid="_x0000_s150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9" name="Button 713" hidden="1">
              <a:extLst>
                <a:ext uri="{63B3BB69-23CF-44E3-9099-C40C66FF867C}">
                  <a14:compatExt spid="_x0000_s150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0" name="Button 714" hidden="1">
              <a:extLst>
                <a:ext uri="{63B3BB69-23CF-44E3-9099-C40C66FF867C}">
                  <a14:compatExt spid="_x0000_s150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1" name="Button 715" hidden="1">
              <a:extLst>
                <a:ext uri="{63B3BB69-23CF-44E3-9099-C40C66FF867C}">
                  <a14:compatExt spid="_x0000_s150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2" name="Button 716" hidden="1">
              <a:extLst>
                <a:ext uri="{63B3BB69-23CF-44E3-9099-C40C66FF867C}">
                  <a14:compatExt spid="_x0000_s150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3" name="Button 717" hidden="1">
              <a:extLst>
                <a:ext uri="{63B3BB69-23CF-44E3-9099-C40C66FF867C}">
                  <a14:compatExt spid="_x0000_s150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4" name="Button 718" hidden="1">
              <a:extLst>
                <a:ext uri="{63B3BB69-23CF-44E3-9099-C40C66FF867C}">
                  <a14:compatExt spid="_x0000_s150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5" name="Button 719" hidden="1">
              <a:extLst>
                <a:ext uri="{63B3BB69-23CF-44E3-9099-C40C66FF867C}">
                  <a14:compatExt spid="_x0000_s150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6" name="Button 720" hidden="1">
              <a:extLst>
                <a:ext uri="{63B3BB69-23CF-44E3-9099-C40C66FF867C}">
                  <a14:compatExt spid="_x0000_s150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7" name="Button 721" hidden="1">
              <a:extLst>
                <a:ext uri="{63B3BB69-23CF-44E3-9099-C40C66FF867C}">
                  <a14:compatExt spid="_x0000_s150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8" name="Button 722" hidden="1">
              <a:extLst>
                <a:ext uri="{63B3BB69-23CF-44E3-9099-C40C66FF867C}">
                  <a14:compatExt spid="_x0000_s150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9" name="Button 723" hidden="1">
              <a:extLst>
                <a:ext uri="{63B3BB69-23CF-44E3-9099-C40C66FF867C}">
                  <a14:compatExt spid="_x0000_s150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0" name="Button 724" hidden="1">
              <a:extLst>
                <a:ext uri="{63B3BB69-23CF-44E3-9099-C40C66FF867C}">
                  <a14:compatExt spid="_x0000_s150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1" name="Button 725" hidden="1">
              <a:extLst>
                <a:ext uri="{63B3BB69-23CF-44E3-9099-C40C66FF867C}">
                  <a14:compatExt spid="_x0000_s150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2" name="Button 726" hidden="1">
              <a:extLst>
                <a:ext uri="{63B3BB69-23CF-44E3-9099-C40C66FF867C}">
                  <a14:compatExt spid="_x0000_s150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3" name="Button 727" hidden="1">
              <a:extLst>
                <a:ext uri="{63B3BB69-23CF-44E3-9099-C40C66FF867C}">
                  <a14:compatExt spid="_x0000_s150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4" name="Button 728" hidden="1">
              <a:extLst>
                <a:ext uri="{63B3BB69-23CF-44E3-9099-C40C66FF867C}">
                  <a14:compatExt spid="_x0000_s150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5" name="Button 729" hidden="1">
              <a:extLst>
                <a:ext uri="{63B3BB69-23CF-44E3-9099-C40C66FF867C}">
                  <a14:compatExt spid="_x0000_s150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6" name="Button 730" hidden="1">
              <a:extLst>
                <a:ext uri="{63B3BB69-23CF-44E3-9099-C40C66FF867C}">
                  <a14:compatExt spid="_x0000_s150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7" name="Button 731" hidden="1">
              <a:extLst>
                <a:ext uri="{63B3BB69-23CF-44E3-9099-C40C66FF867C}">
                  <a14:compatExt spid="_x0000_s150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8" name="Button 732" hidden="1">
              <a:extLst>
                <a:ext uri="{63B3BB69-23CF-44E3-9099-C40C66FF867C}">
                  <a14:compatExt spid="_x0000_s150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9" name="Button 733" hidden="1">
              <a:extLst>
                <a:ext uri="{63B3BB69-23CF-44E3-9099-C40C66FF867C}">
                  <a14:compatExt spid="_x0000_s150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0" name="Button 734" hidden="1">
              <a:extLst>
                <a:ext uri="{63B3BB69-23CF-44E3-9099-C40C66FF867C}">
                  <a14:compatExt spid="_x0000_s150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1" name="Button 735" hidden="1">
              <a:extLst>
                <a:ext uri="{63B3BB69-23CF-44E3-9099-C40C66FF867C}">
                  <a14:compatExt spid="_x0000_s150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2" name="Button 736" hidden="1">
              <a:extLst>
                <a:ext uri="{63B3BB69-23CF-44E3-9099-C40C66FF867C}">
                  <a14:compatExt spid="_x0000_s150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3" name="Button 737" hidden="1">
              <a:extLst>
                <a:ext uri="{63B3BB69-23CF-44E3-9099-C40C66FF867C}">
                  <a14:compatExt spid="_x0000_s150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4" name="Button 738" hidden="1">
              <a:extLst>
                <a:ext uri="{63B3BB69-23CF-44E3-9099-C40C66FF867C}">
                  <a14:compatExt spid="_x0000_s150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5" name="Button 739" hidden="1">
              <a:extLst>
                <a:ext uri="{63B3BB69-23CF-44E3-9099-C40C66FF867C}">
                  <a14:compatExt spid="_x0000_s150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6" name="Button 740" hidden="1">
              <a:extLst>
                <a:ext uri="{63B3BB69-23CF-44E3-9099-C40C66FF867C}">
                  <a14:compatExt spid="_x0000_s150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7" name="Button 741" hidden="1">
              <a:extLst>
                <a:ext uri="{63B3BB69-23CF-44E3-9099-C40C66FF867C}">
                  <a14:compatExt spid="_x0000_s150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8" name="Button 742" hidden="1">
              <a:extLst>
                <a:ext uri="{63B3BB69-23CF-44E3-9099-C40C66FF867C}">
                  <a14:compatExt spid="_x0000_s150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9" name="Button 743" hidden="1">
              <a:extLst>
                <a:ext uri="{63B3BB69-23CF-44E3-9099-C40C66FF867C}">
                  <a14:compatExt spid="_x0000_s150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0" name="Button 744" hidden="1">
              <a:extLst>
                <a:ext uri="{63B3BB69-23CF-44E3-9099-C40C66FF867C}">
                  <a14:compatExt spid="_x0000_s150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1" name="Button 745" hidden="1">
              <a:extLst>
                <a:ext uri="{63B3BB69-23CF-44E3-9099-C40C66FF867C}">
                  <a14:compatExt spid="_x0000_s150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2" name="Button 746" hidden="1">
              <a:extLst>
                <a:ext uri="{63B3BB69-23CF-44E3-9099-C40C66FF867C}">
                  <a14:compatExt spid="_x0000_s150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3" name="Button 747" hidden="1">
              <a:extLst>
                <a:ext uri="{63B3BB69-23CF-44E3-9099-C40C66FF867C}">
                  <a14:compatExt spid="_x0000_s150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4" name="Button 748" hidden="1">
              <a:extLst>
                <a:ext uri="{63B3BB69-23CF-44E3-9099-C40C66FF867C}">
                  <a14:compatExt spid="_x0000_s150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5" name="Button 749" hidden="1">
              <a:extLst>
                <a:ext uri="{63B3BB69-23CF-44E3-9099-C40C66FF867C}">
                  <a14:compatExt spid="_x0000_s150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6" name="Button 750" hidden="1">
              <a:extLst>
                <a:ext uri="{63B3BB69-23CF-44E3-9099-C40C66FF867C}">
                  <a14:compatExt spid="_x0000_s150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7" name="Button 751" hidden="1">
              <a:extLst>
                <a:ext uri="{63B3BB69-23CF-44E3-9099-C40C66FF867C}">
                  <a14:compatExt spid="_x0000_s150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8" name="Button 752" hidden="1">
              <a:extLst>
                <a:ext uri="{63B3BB69-23CF-44E3-9099-C40C66FF867C}">
                  <a14:compatExt spid="_x0000_s150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9" name="Button 753" hidden="1">
              <a:extLst>
                <a:ext uri="{63B3BB69-23CF-44E3-9099-C40C66FF867C}">
                  <a14:compatExt spid="_x0000_s150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0" name="Button 754" hidden="1">
              <a:extLst>
                <a:ext uri="{63B3BB69-23CF-44E3-9099-C40C66FF867C}">
                  <a14:compatExt spid="_x0000_s150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1" name="Button 755" hidden="1">
              <a:extLst>
                <a:ext uri="{63B3BB69-23CF-44E3-9099-C40C66FF867C}">
                  <a14:compatExt spid="_x0000_s150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2" name="Button 756" hidden="1">
              <a:extLst>
                <a:ext uri="{63B3BB69-23CF-44E3-9099-C40C66FF867C}">
                  <a14:compatExt spid="_x0000_s150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3" name="Button 757" hidden="1">
              <a:extLst>
                <a:ext uri="{63B3BB69-23CF-44E3-9099-C40C66FF867C}">
                  <a14:compatExt spid="_x0000_s150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4" name="Button 758" hidden="1">
              <a:extLst>
                <a:ext uri="{63B3BB69-23CF-44E3-9099-C40C66FF867C}">
                  <a14:compatExt spid="_x0000_s150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5" name="Button 759" hidden="1">
              <a:extLst>
                <a:ext uri="{63B3BB69-23CF-44E3-9099-C40C66FF867C}">
                  <a14:compatExt spid="_x0000_s150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6" name="Button 760" hidden="1">
              <a:extLst>
                <a:ext uri="{63B3BB69-23CF-44E3-9099-C40C66FF867C}">
                  <a14:compatExt spid="_x0000_s150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7" name="Button 761" hidden="1">
              <a:extLst>
                <a:ext uri="{63B3BB69-23CF-44E3-9099-C40C66FF867C}">
                  <a14:compatExt spid="_x0000_s150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8" name="Button 762" hidden="1">
              <a:extLst>
                <a:ext uri="{63B3BB69-23CF-44E3-9099-C40C66FF867C}">
                  <a14:compatExt spid="_x0000_s150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9" name="Button 763" hidden="1">
              <a:extLst>
                <a:ext uri="{63B3BB69-23CF-44E3-9099-C40C66FF867C}">
                  <a14:compatExt spid="_x0000_s150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0" name="Button 764" hidden="1">
              <a:extLst>
                <a:ext uri="{63B3BB69-23CF-44E3-9099-C40C66FF867C}">
                  <a14:compatExt spid="_x0000_s151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1" name="Button 765" hidden="1">
              <a:extLst>
                <a:ext uri="{63B3BB69-23CF-44E3-9099-C40C66FF867C}">
                  <a14:compatExt spid="_x0000_s151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2" name="Button 766" hidden="1">
              <a:extLst>
                <a:ext uri="{63B3BB69-23CF-44E3-9099-C40C66FF867C}">
                  <a14:compatExt spid="_x0000_s151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3" name="Button 767" hidden="1">
              <a:extLst>
                <a:ext uri="{63B3BB69-23CF-44E3-9099-C40C66FF867C}">
                  <a14:compatExt spid="_x0000_s151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4" name="Button 768" hidden="1">
              <a:extLst>
                <a:ext uri="{63B3BB69-23CF-44E3-9099-C40C66FF867C}">
                  <a14:compatExt spid="_x0000_s151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5" name="Button 769" hidden="1">
              <a:extLst>
                <a:ext uri="{63B3BB69-23CF-44E3-9099-C40C66FF867C}">
                  <a14:compatExt spid="_x0000_s151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6" name="Button 770" hidden="1">
              <a:extLst>
                <a:ext uri="{63B3BB69-23CF-44E3-9099-C40C66FF867C}">
                  <a14:compatExt spid="_x0000_s151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7" name="Button 771" hidden="1">
              <a:extLst>
                <a:ext uri="{63B3BB69-23CF-44E3-9099-C40C66FF867C}">
                  <a14:compatExt spid="_x0000_s151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8" name="Button 772" hidden="1">
              <a:extLst>
                <a:ext uri="{63B3BB69-23CF-44E3-9099-C40C66FF867C}">
                  <a14:compatExt spid="_x0000_s151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9" name="Button 773" hidden="1">
              <a:extLst>
                <a:ext uri="{63B3BB69-23CF-44E3-9099-C40C66FF867C}">
                  <a14:compatExt spid="_x0000_s151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0" name="Button 774" hidden="1">
              <a:extLst>
                <a:ext uri="{63B3BB69-23CF-44E3-9099-C40C66FF867C}">
                  <a14:compatExt spid="_x0000_s151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1" name="Button 775" hidden="1">
              <a:extLst>
                <a:ext uri="{63B3BB69-23CF-44E3-9099-C40C66FF867C}">
                  <a14:compatExt spid="_x0000_s151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2" name="Button 776" hidden="1">
              <a:extLst>
                <a:ext uri="{63B3BB69-23CF-44E3-9099-C40C66FF867C}">
                  <a14:compatExt spid="_x0000_s151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3" name="Button 777" hidden="1">
              <a:extLst>
                <a:ext uri="{63B3BB69-23CF-44E3-9099-C40C66FF867C}">
                  <a14:compatExt spid="_x0000_s151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4" name="Button 778" hidden="1">
              <a:extLst>
                <a:ext uri="{63B3BB69-23CF-44E3-9099-C40C66FF867C}">
                  <a14:compatExt spid="_x0000_s151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5" name="Button 779" hidden="1">
              <a:extLst>
                <a:ext uri="{63B3BB69-23CF-44E3-9099-C40C66FF867C}">
                  <a14:compatExt spid="_x0000_s151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6" name="Button 780" hidden="1">
              <a:extLst>
                <a:ext uri="{63B3BB69-23CF-44E3-9099-C40C66FF867C}">
                  <a14:compatExt spid="_x0000_s151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7" name="Button 781" hidden="1">
              <a:extLst>
                <a:ext uri="{63B3BB69-23CF-44E3-9099-C40C66FF867C}">
                  <a14:compatExt spid="_x0000_s151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8" name="Button 782" hidden="1">
              <a:extLst>
                <a:ext uri="{63B3BB69-23CF-44E3-9099-C40C66FF867C}">
                  <a14:compatExt spid="_x0000_s151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9" name="Button 783" hidden="1">
              <a:extLst>
                <a:ext uri="{63B3BB69-23CF-44E3-9099-C40C66FF867C}">
                  <a14:compatExt spid="_x0000_s151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0" name="Button 784" hidden="1">
              <a:extLst>
                <a:ext uri="{63B3BB69-23CF-44E3-9099-C40C66FF867C}">
                  <a14:compatExt spid="_x0000_s151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1" name="Button 785" hidden="1">
              <a:extLst>
                <a:ext uri="{63B3BB69-23CF-44E3-9099-C40C66FF867C}">
                  <a14:compatExt spid="_x0000_s151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2" name="Button 786" hidden="1">
              <a:extLst>
                <a:ext uri="{63B3BB69-23CF-44E3-9099-C40C66FF867C}">
                  <a14:compatExt spid="_x0000_s151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3" name="Button 787" hidden="1">
              <a:extLst>
                <a:ext uri="{63B3BB69-23CF-44E3-9099-C40C66FF867C}">
                  <a14:compatExt spid="_x0000_s151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4" name="Button 788" hidden="1">
              <a:extLst>
                <a:ext uri="{63B3BB69-23CF-44E3-9099-C40C66FF867C}">
                  <a14:compatExt spid="_x0000_s151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5" name="Button 789" hidden="1">
              <a:extLst>
                <a:ext uri="{63B3BB69-23CF-44E3-9099-C40C66FF867C}">
                  <a14:compatExt spid="_x0000_s151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6" name="Button 790" hidden="1">
              <a:extLst>
                <a:ext uri="{63B3BB69-23CF-44E3-9099-C40C66FF867C}">
                  <a14:compatExt spid="_x0000_s151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7" name="Button 791" hidden="1">
              <a:extLst>
                <a:ext uri="{63B3BB69-23CF-44E3-9099-C40C66FF867C}">
                  <a14:compatExt spid="_x0000_s151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8" name="Button 792" hidden="1">
              <a:extLst>
                <a:ext uri="{63B3BB69-23CF-44E3-9099-C40C66FF867C}">
                  <a14:compatExt spid="_x0000_s151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9" name="Button 793" hidden="1">
              <a:extLst>
                <a:ext uri="{63B3BB69-23CF-44E3-9099-C40C66FF867C}">
                  <a14:compatExt spid="_x0000_s151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0" name="Button 794" hidden="1">
              <a:extLst>
                <a:ext uri="{63B3BB69-23CF-44E3-9099-C40C66FF867C}">
                  <a14:compatExt spid="_x0000_s151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1" name="Button 795" hidden="1">
              <a:extLst>
                <a:ext uri="{63B3BB69-23CF-44E3-9099-C40C66FF867C}">
                  <a14:compatExt spid="_x0000_s151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2" name="Button 796" hidden="1">
              <a:extLst>
                <a:ext uri="{63B3BB69-23CF-44E3-9099-C40C66FF867C}">
                  <a14:compatExt spid="_x0000_s151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3" name="Button 797" hidden="1">
              <a:extLst>
                <a:ext uri="{63B3BB69-23CF-44E3-9099-C40C66FF867C}">
                  <a14:compatExt spid="_x0000_s151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4" name="Button 798" hidden="1">
              <a:extLst>
                <a:ext uri="{63B3BB69-23CF-44E3-9099-C40C66FF867C}">
                  <a14:compatExt spid="_x0000_s151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5" name="Button 799" hidden="1">
              <a:extLst>
                <a:ext uri="{63B3BB69-23CF-44E3-9099-C40C66FF867C}">
                  <a14:compatExt spid="_x0000_s151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6" name="Button 800" hidden="1">
              <a:extLst>
                <a:ext uri="{63B3BB69-23CF-44E3-9099-C40C66FF867C}">
                  <a14:compatExt spid="_x0000_s151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7" name="Button 801" hidden="1">
              <a:extLst>
                <a:ext uri="{63B3BB69-23CF-44E3-9099-C40C66FF867C}">
                  <a14:compatExt spid="_x0000_s151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8" name="Button 802" hidden="1">
              <a:extLst>
                <a:ext uri="{63B3BB69-23CF-44E3-9099-C40C66FF867C}">
                  <a14:compatExt spid="_x0000_s151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9" name="Button 803" hidden="1">
              <a:extLst>
                <a:ext uri="{63B3BB69-23CF-44E3-9099-C40C66FF867C}">
                  <a14:compatExt spid="_x0000_s151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0" name="Button 804" hidden="1">
              <a:extLst>
                <a:ext uri="{63B3BB69-23CF-44E3-9099-C40C66FF867C}">
                  <a14:compatExt spid="_x0000_s151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1" name="Button 805" hidden="1">
              <a:extLst>
                <a:ext uri="{63B3BB69-23CF-44E3-9099-C40C66FF867C}">
                  <a14:compatExt spid="_x0000_s151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2" name="Button 806" hidden="1">
              <a:extLst>
                <a:ext uri="{63B3BB69-23CF-44E3-9099-C40C66FF867C}">
                  <a14:compatExt spid="_x0000_s151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3" name="Button 807" hidden="1">
              <a:extLst>
                <a:ext uri="{63B3BB69-23CF-44E3-9099-C40C66FF867C}">
                  <a14:compatExt spid="_x0000_s151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4" name="Button 808" hidden="1">
              <a:extLst>
                <a:ext uri="{63B3BB69-23CF-44E3-9099-C40C66FF867C}">
                  <a14:compatExt spid="_x0000_s151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5" name="Button 809" hidden="1">
              <a:extLst>
                <a:ext uri="{63B3BB69-23CF-44E3-9099-C40C66FF867C}">
                  <a14:compatExt spid="_x0000_s151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6" name="Button 810" hidden="1">
              <a:extLst>
                <a:ext uri="{63B3BB69-23CF-44E3-9099-C40C66FF867C}">
                  <a14:compatExt spid="_x0000_s151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7" name="Button 811" hidden="1">
              <a:extLst>
                <a:ext uri="{63B3BB69-23CF-44E3-9099-C40C66FF867C}">
                  <a14:compatExt spid="_x0000_s151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8" name="Button 812" hidden="1">
              <a:extLst>
                <a:ext uri="{63B3BB69-23CF-44E3-9099-C40C66FF867C}">
                  <a14:compatExt spid="_x0000_s151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9" name="Button 813" hidden="1">
              <a:extLst>
                <a:ext uri="{63B3BB69-23CF-44E3-9099-C40C66FF867C}">
                  <a14:compatExt spid="_x0000_s151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0" name="Button 814" hidden="1">
              <a:extLst>
                <a:ext uri="{63B3BB69-23CF-44E3-9099-C40C66FF867C}">
                  <a14:compatExt spid="_x0000_s151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1" name="Button 815" hidden="1">
              <a:extLst>
                <a:ext uri="{63B3BB69-23CF-44E3-9099-C40C66FF867C}">
                  <a14:compatExt spid="_x0000_s151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2" name="Button 816" hidden="1">
              <a:extLst>
                <a:ext uri="{63B3BB69-23CF-44E3-9099-C40C66FF867C}">
                  <a14:compatExt spid="_x0000_s151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3" name="Button 817" hidden="1">
              <a:extLst>
                <a:ext uri="{63B3BB69-23CF-44E3-9099-C40C66FF867C}">
                  <a14:compatExt spid="_x0000_s151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4" name="Button 818" hidden="1">
              <a:extLst>
                <a:ext uri="{63B3BB69-23CF-44E3-9099-C40C66FF867C}">
                  <a14:compatExt spid="_x0000_s151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5" name="Button 819" hidden="1">
              <a:extLst>
                <a:ext uri="{63B3BB69-23CF-44E3-9099-C40C66FF867C}">
                  <a14:compatExt spid="_x0000_s151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6" name="Button 820" hidden="1">
              <a:extLst>
                <a:ext uri="{63B3BB69-23CF-44E3-9099-C40C66FF867C}">
                  <a14:compatExt spid="_x0000_s151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7" name="Button 821" hidden="1">
              <a:extLst>
                <a:ext uri="{63B3BB69-23CF-44E3-9099-C40C66FF867C}">
                  <a14:compatExt spid="_x0000_s151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8" name="Button 822" hidden="1">
              <a:extLst>
                <a:ext uri="{63B3BB69-23CF-44E3-9099-C40C66FF867C}">
                  <a14:compatExt spid="_x0000_s151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9" name="Button 823" hidden="1">
              <a:extLst>
                <a:ext uri="{63B3BB69-23CF-44E3-9099-C40C66FF867C}">
                  <a14:compatExt spid="_x0000_s151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0" name="Button 824" hidden="1">
              <a:extLst>
                <a:ext uri="{63B3BB69-23CF-44E3-9099-C40C66FF867C}">
                  <a14:compatExt spid="_x0000_s151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1" name="Button 825" hidden="1">
              <a:extLst>
                <a:ext uri="{63B3BB69-23CF-44E3-9099-C40C66FF867C}">
                  <a14:compatExt spid="_x0000_s151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2" name="Button 826" hidden="1">
              <a:extLst>
                <a:ext uri="{63B3BB69-23CF-44E3-9099-C40C66FF867C}">
                  <a14:compatExt spid="_x0000_s151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3" name="Button 827" hidden="1">
              <a:extLst>
                <a:ext uri="{63B3BB69-23CF-44E3-9099-C40C66FF867C}">
                  <a14:compatExt spid="_x0000_s151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4" name="Button 828" hidden="1">
              <a:extLst>
                <a:ext uri="{63B3BB69-23CF-44E3-9099-C40C66FF867C}">
                  <a14:compatExt spid="_x0000_s151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5" name="Button 829" hidden="1">
              <a:extLst>
                <a:ext uri="{63B3BB69-23CF-44E3-9099-C40C66FF867C}">
                  <a14:compatExt spid="_x0000_s151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6" name="Button 830" hidden="1">
              <a:extLst>
                <a:ext uri="{63B3BB69-23CF-44E3-9099-C40C66FF867C}">
                  <a14:compatExt spid="_x0000_s151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7" name="Button 831" hidden="1">
              <a:extLst>
                <a:ext uri="{63B3BB69-23CF-44E3-9099-C40C66FF867C}">
                  <a14:compatExt spid="_x0000_s151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8" name="Button 832" hidden="1">
              <a:extLst>
                <a:ext uri="{63B3BB69-23CF-44E3-9099-C40C66FF867C}">
                  <a14:compatExt spid="_x0000_s151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9" name="Button 833" hidden="1">
              <a:extLst>
                <a:ext uri="{63B3BB69-23CF-44E3-9099-C40C66FF867C}">
                  <a14:compatExt spid="_x0000_s151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0" name="Button 834" hidden="1">
              <a:extLst>
                <a:ext uri="{63B3BB69-23CF-44E3-9099-C40C66FF867C}">
                  <a14:compatExt spid="_x0000_s151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1" name="Button 835" hidden="1">
              <a:extLst>
                <a:ext uri="{63B3BB69-23CF-44E3-9099-C40C66FF867C}">
                  <a14:compatExt spid="_x0000_s151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2" name="Button 836" hidden="1">
              <a:extLst>
                <a:ext uri="{63B3BB69-23CF-44E3-9099-C40C66FF867C}">
                  <a14:compatExt spid="_x0000_s151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3" name="Button 837" hidden="1">
              <a:extLst>
                <a:ext uri="{63B3BB69-23CF-44E3-9099-C40C66FF867C}">
                  <a14:compatExt spid="_x0000_s151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4" name="Button 838" hidden="1">
              <a:extLst>
                <a:ext uri="{63B3BB69-23CF-44E3-9099-C40C66FF867C}">
                  <a14:compatExt spid="_x0000_s151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5" name="Button 839" hidden="1">
              <a:extLst>
                <a:ext uri="{63B3BB69-23CF-44E3-9099-C40C66FF867C}">
                  <a14:compatExt spid="_x0000_s151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6" name="Button 840" hidden="1">
              <a:extLst>
                <a:ext uri="{63B3BB69-23CF-44E3-9099-C40C66FF867C}">
                  <a14:compatExt spid="_x0000_s151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7" name="Button 841" hidden="1">
              <a:extLst>
                <a:ext uri="{63B3BB69-23CF-44E3-9099-C40C66FF867C}">
                  <a14:compatExt spid="_x0000_s151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8" name="Button 842" hidden="1">
              <a:extLst>
                <a:ext uri="{63B3BB69-23CF-44E3-9099-C40C66FF867C}">
                  <a14:compatExt spid="_x0000_s151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9" name="Button 843" hidden="1">
              <a:extLst>
                <a:ext uri="{63B3BB69-23CF-44E3-9099-C40C66FF867C}">
                  <a14:compatExt spid="_x0000_s151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0" name="Button 844" hidden="1">
              <a:extLst>
                <a:ext uri="{63B3BB69-23CF-44E3-9099-C40C66FF867C}">
                  <a14:compatExt spid="_x0000_s151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1" name="Button 845" hidden="1">
              <a:extLst>
                <a:ext uri="{63B3BB69-23CF-44E3-9099-C40C66FF867C}">
                  <a14:compatExt spid="_x0000_s151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2" name="Button 846" hidden="1">
              <a:extLst>
                <a:ext uri="{63B3BB69-23CF-44E3-9099-C40C66FF867C}">
                  <a14:compatExt spid="_x0000_s151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3" name="Button 847" hidden="1">
              <a:extLst>
                <a:ext uri="{63B3BB69-23CF-44E3-9099-C40C66FF867C}">
                  <a14:compatExt spid="_x0000_s151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4" name="Button 848" hidden="1">
              <a:extLst>
                <a:ext uri="{63B3BB69-23CF-44E3-9099-C40C66FF867C}">
                  <a14:compatExt spid="_x0000_s151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5" name="Button 849" hidden="1">
              <a:extLst>
                <a:ext uri="{63B3BB69-23CF-44E3-9099-C40C66FF867C}">
                  <a14:compatExt spid="_x0000_s151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6" name="Button 850" hidden="1">
              <a:extLst>
                <a:ext uri="{63B3BB69-23CF-44E3-9099-C40C66FF867C}">
                  <a14:compatExt spid="_x0000_s151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7" name="Button 851" hidden="1">
              <a:extLst>
                <a:ext uri="{63B3BB69-23CF-44E3-9099-C40C66FF867C}">
                  <a14:compatExt spid="_x0000_s151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8" name="Button 852" hidden="1">
              <a:extLst>
                <a:ext uri="{63B3BB69-23CF-44E3-9099-C40C66FF867C}">
                  <a14:compatExt spid="_x0000_s151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9" name="Button 853" hidden="1">
              <a:extLst>
                <a:ext uri="{63B3BB69-23CF-44E3-9099-C40C66FF867C}">
                  <a14:compatExt spid="_x0000_s151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0" name="Button 854" hidden="1">
              <a:extLst>
                <a:ext uri="{63B3BB69-23CF-44E3-9099-C40C66FF867C}">
                  <a14:compatExt spid="_x0000_s151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1" name="Button 855" hidden="1">
              <a:extLst>
                <a:ext uri="{63B3BB69-23CF-44E3-9099-C40C66FF867C}">
                  <a14:compatExt spid="_x0000_s151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2" name="Button 856" hidden="1">
              <a:extLst>
                <a:ext uri="{63B3BB69-23CF-44E3-9099-C40C66FF867C}">
                  <a14:compatExt spid="_x0000_s151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3" name="Button 857" hidden="1">
              <a:extLst>
                <a:ext uri="{63B3BB69-23CF-44E3-9099-C40C66FF867C}">
                  <a14:compatExt spid="_x0000_s151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4" name="Button 858" hidden="1">
              <a:extLst>
                <a:ext uri="{63B3BB69-23CF-44E3-9099-C40C66FF867C}">
                  <a14:compatExt spid="_x0000_s151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5" name="Button 859" hidden="1">
              <a:extLst>
                <a:ext uri="{63B3BB69-23CF-44E3-9099-C40C66FF867C}">
                  <a14:compatExt spid="_x0000_s151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6" name="Button 860" hidden="1">
              <a:extLst>
                <a:ext uri="{63B3BB69-23CF-44E3-9099-C40C66FF867C}">
                  <a14:compatExt spid="_x0000_s151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7" name="Button 861" hidden="1">
              <a:extLst>
                <a:ext uri="{63B3BB69-23CF-44E3-9099-C40C66FF867C}">
                  <a14:compatExt spid="_x0000_s151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8" name="Button 862" hidden="1">
              <a:extLst>
                <a:ext uri="{63B3BB69-23CF-44E3-9099-C40C66FF867C}">
                  <a14:compatExt spid="_x0000_s151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9" name="Button 863" hidden="1">
              <a:extLst>
                <a:ext uri="{63B3BB69-23CF-44E3-9099-C40C66FF867C}">
                  <a14:compatExt spid="_x0000_s151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0" name="Button 864" hidden="1">
              <a:extLst>
                <a:ext uri="{63B3BB69-23CF-44E3-9099-C40C66FF867C}">
                  <a14:compatExt spid="_x0000_s152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1" name="Button 865" hidden="1">
              <a:extLst>
                <a:ext uri="{63B3BB69-23CF-44E3-9099-C40C66FF867C}">
                  <a14:compatExt spid="_x0000_s152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2" name="Button 866" hidden="1">
              <a:extLst>
                <a:ext uri="{63B3BB69-23CF-44E3-9099-C40C66FF867C}">
                  <a14:compatExt spid="_x0000_s152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3" name="Button 867" hidden="1">
              <a:extLst>
                <a:ext uri="{63B3BB69-23CF-44E3-9099-C40C66FF867C}">
                  <a14:compatExt spid="_x0000_s152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4" name="Button 868" hidden="1">
              <a:extLst>
                <a:ext uri="{63B3BB69-23CF-44E3-9099-C40C66FF867C}">
                  <a14:compatExt spid="_x0000_s152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5" name="Button 869" hidden="1">
              <a:extLst>
                <a:ext uri="{63B3BB69-23CF-44E3-9099-C40C66FF867C}">
                  <a14:compatExt spid="_x0000_s152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6" name="Button 870" hidden="1">
              <a:extLst>
                <a:ext uri="{63B3BB69-23CF-44E3-9099-C40C66FF867C}">
                  <a14:compatExt spid="_x0000_s152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7" name="Button 871" hidden="1">
              <a:extLst>
                <a:ext uri="{63B3BB69-23CF-44E3-9099-C40C66FF867C}">
                  <a14:compatExt spid="_x0000_s152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8" name="Button 872" hidden="1">
              <a:extLst>
                <a:ext uri="{63B3BB69-23CF-44E3-9099-C40C66FF867C}">
                  <a14:compatExt spid="_x0000_s152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9" name="Button 873" hidden="1">
              <a:extLst>
                <a:ext uri="{63B3BB69-23CF-44E3-9099-C40C66FF867C}">
                  <a14:compatExt spid="_x0000_s152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0" name="Button 874" hidden="1">
              <a:extLst>
                <a:ext uri="{63B3BB69-23CF-44E3-9099-C40C66FF867C}">
                  <a14:compatExt spid="_x0000_s152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1" name="Button 875" hidden="1">
              <a:extLst>
                <a:ext uri="{63B3BB69-23CF-44E3-9099-C40C66FF867C}">
                  <a14:compatExt spid="_x0000_s152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2" name="Button 876" hidden="1">
              <a:extLst>
                <a:ext uri="{63B3BB69-23CF-44E3-9099-C40C66FF867C}">
                  <a14:compatExt spid="_x0000_s152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3" name="Button 877" hidden="1">
              <a:extLst>
                <a:ext uri="{63B3BB69-23CF-44E3-9099-C40C66FF867C}">
                  <a14:compatExt spid="_x0000_s152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4" name="Button 878" hidden="1">
              <a:extLst>
                <a:ext uri="{63B3BB69-23CF-44E3-9099-C40C66FF867C}">
                  <a14:compatExt spid="_x0000_s152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5" name="Button 879" hidden="1">
              <a:extLst>
                <a:ext uri="{63B3BB69-23CF-44E3-9099-C40C66FF867C}">
                  <a14:compatExt spid="_x0000_s152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6" name="Button 880" hidden="1">
              <a:extLst>
                <a:ext uri="{63B3BB69-23CF-44E3-9099-C40C66FF867C}">
                  <a14:compatExt spid="_x0000_s152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7" name="Button 881" hidden="1">
              <a:extLst>
                <a:ext uri="{63B3BB69-23CF-44E3-9099-C40C66FF867C}">
                  <a14:compatExt spid="_x0000_s152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8" name="Button 882" hidden="1">
              <a:extLst>
                <a:ext uri="{63B3BB69-23CF-44E3-9099-C40C66FF867C}">
                  <a14:compatExt spid="_x0000_s152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9" name="Button 883" hidden="1">
              <a:extLst>
                <a:ext uri="{63B3BB69-23CF-44E3-9099-C40C66FF867C}">
                  <a14:compatExt spid="_x0000_s152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0" name="Button 884" hidden="1">
              <a:extLst>
                <a:ext uri="{63B3BB69-23CF-44E3-9099-C40C66FF867C}">
                  <a14:compatExt spid="_x0000_s152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1" name="Button 885" hidden="1">
              <a:extLst>
                <a:ext uri="{63B3BB69-23CF-44E3-9099-C40C66FF867C}">
                  <a14:compatExt spid="_x0000_s152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2" name="Button 886" hidden="1">
              <a:extLst>
                <a:ext uri="{63B3BB69-23CF-44E3-9099-C40C66FF867C}">
                  <a14:compatExt spid="_x0000_s152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3" name="Button 887" hidden="1">
              <a:extLst>
                <a:ext uri="{63B3BB69-23CF-44E3-9099-C40C66FF867C}">
                  <a14:compatExt spid="_x0000_s152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4" name="Button 888" hidden="1">
              <a:extLst>
                <a:ext uri="{63B3BB69-23CF-44E3-9099-C40C66FF867C}">
                  <a14:compatExt spid="_x0000_s152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5" name="Button 889" hidden="1">
              <a:extLst>
                <a:ext uri="{63B3BB69-23CF-44E3-9099-C40C66FF867C}">
                  <a14:compatExt spid="_x0000_s152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6" name="Button 890" hidden="1">
              <a:extLst>
                <a:ext uri="{63B3BB69-23CF-44E3-9099-C40C66FF867C}">
                  <a14:compatExt spid="_x0000_s152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7" name="Button 891" hidden="1">
              <a:extLst>
                <a:ext uri="{63B3BB69-23CF-44E3-9099-C40C66FF867C}">
                  <a14:compatExt spid="_x0000_s152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8" name="Button 892" hidden="1">
              <a:extLst>
                <a:ext uri="{63B3BB69-23CF-44E3-9099-C40C66FF867C}">
                  <a14:compatExt spid="_x0000_s152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9" name="Button 893" hidden="1">
              <a:extLst>
                <a:ext uri="{63B3BB69-23CF-44E3-9099-C40C66FF867C}">
                  <a14:compatExt spid="_x0000_s152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0" name="Button 894" hidden="1">
              <a:extLst>
                <a:ext uri="{63B3BB69-23CF-44E3-9099-C40C66FF867C}">
                  <a14:compatExt spid="_x0000_s152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1" name="Button 895" hidden="1">
              <a:extLst>
                <a:ext uri="{63B3BB69-23CF-44E3-9099-C40C66FF867C}">
                  <a14:compatExt spid="_x0000_s152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2" name="Button 896" hidden="1">
              <a:extLst>
                <a:ext uri="{63B3BB69-23CF-44E3-9099-C40C66FF867C}">
                  <a14:compatExt spid="_x0000_s152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3" name="Button 897" hidden="1">
              <a:extLst>
                <a:ext uri="{63B3BB69-23CF-44E3-9099-C40C66FF867C}">
                  <a14:compatExt spid="_x0000_s152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4" name="Button 898" hidden="1">
              <a:extLst>
                <a:ext uri="{63B3BB69-23CF-44E3-9099-C40C66FF867C}">
                  <a14:compatExt spid="_x0000_s152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5" name="Button 899" hidden="1">
              <a:extLst>
                <a:ext uri="{63B3BB69-23CF-44E3-9099-C40C66FF867C}">
                  <a14:compatExt spid="_x0000_s152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6" name="Button 900" hidden="1">
              <a:extLst>
                <a:ext uri="{63B3BB69-23CF-44E3-9099-C40C66FF867C}">
                  <a14:compatExt spid="_x0000_s152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7" name="Button 901" hidden="1">
              <a:extLst>
                <a:ext uri="{63B3BB69-23CF-44E3-9099-C40C66FF867C}">
                  <a14:compatExt spid="_x0000_s152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8" name="Button 902" hidden="1">
              <a:extLst>
                <a:ext uri="{63B3BB69-23CF-44E3-9099-C40C66FF867C}">
                  <a14:compatExt spid="_x0000_s152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9" name="Button 903" hidden="1">
              <a:extLst>
                <a:ext uri="{63B3BB69-23CF-44E3-9099-C40C66FF867C}">
                  <a14:compatExt spid="_x0000_s152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0" name="Button 904" hidden="1">
              <a:extLst>
                <a:ext uri="{63B3BB69-23CF-44E3-9099-C40C66FF867C}">
                  <a14:compatExt spid="_x0000_s152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1" name="Button 905" hidden="1">
              <a:extLst>
                <a:ext uri="{63B3BB69-23CF-44E3-9099-C40C66FF867C}">
                  <a14:compatExt spid="_x0000_s152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2" name="Button 906" hidden="1">
              <a:extLst>
                <a:ext uri="{63B3BB69-23CF-44E3-9099-C40C66FF867C}">
                  <a14:compatExt spid="_x0000_s152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3" name="Button 907" hidden="1">
              <a:extLst>
                <a:ext uri="{63B3BB69-23CF-44E3-9099-C40C66FF867C}">
                  <a14:compatExt spid="_x0000_s152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4" name="Button 908" hidden="1">
              <a:extLst>
                <a:ext uri="{63B3BB69-23CF-44E3-9099-C40C66FF867C}">
                  <a14:compatExt spid="_x0000_s152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5" name="Button 909" hidden="1">
              <a:extLst>
                <a:ext uri="{63B3BB69-23CF-44E3-9099-C40C66FF867C}">
                  <a14:compatExt spid="_x0000_s152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6" name="Button 910" hidden="1">
              <a:extLst>
                <a:ext uri="{63B3BB69-23CF-44E3-9099-C40C66FF867C}">
                  <a14:compatExt spid="_x0000_s152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7" name="Button 911" hidden="1">
              <a:extLst>
                <a:ext uri="{63B3BB69-23CF-44E3-9099-C40C66FF867C}">
                  <a14:compatExt spid="_x0000_s152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8" name="Button 912" hidden="1">
              <a:extLst>
                <a:ext uri="{63B3BB69-23CF-44E3-9099-C40C66FF867C}">
                  <a14:compatExt spid="_x0000_s152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9" name="Button 913" hidden="1">
              <a:extLst>
                <a:ext uri="{63B3BB69-23CF-44E3-9099-C40C66FF867C}">
                  <a14:compatExt spid="_x0000_s152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0" name="Button 914" hidden="1">
              <a:extLst>
                <a:ext uri="{63B3BB69-23CF-44E3-9099-C40C66FF867C}">
                  <a14:compatExt spid="_x0000_s152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1" name="Button 915" hidden="1">
              <a:extLst>
                <a:ext uri="{63B3BB69-23CF-44E3-9099-C40C66FF867C}">
                  <a14:compatExt spid="_x0000_s152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2" name="Button 916" hidden="1">
              <a:extLst>
                <a:ext uri="{63B3BB69-23CF-44E3-9099-C40C66FF867C}">
                  <a14:compatExt spid="_x0000_s152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3" name="Button 917" hidden="1">
              <a:extLst>
                <a:ext uri="{63B3BB69-23CF-44E3-9099-C40C66FF867C}">
                  <a14:compatExt spid="_x0000_s152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4" name="Button 918" hidden="1">
              <a:extLst>
                <a:ext uri="{63B3BB69-23CF-44E3-9099-C40C66FF867C}">
                  <a14:compatExt spid="_x0000_s152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5" name="Button 919" hidden="1">
              <a:extLst>
                <a:ext uri="{63B3BB69-23CF-44E3-9099-C40C66FF867C}">
                  <a14:compatExt spid="_x0000_s152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6" name="Button 920" hidden="1">
              <a:extLst>
                <a:ext uri="{63B3BB69-23CF-44E3-9099-C40C66FF867C}">
                  <a14:compatExt spid="_x0000_s152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7" name="Button 921" hidden="1">
              <a:extLst>
                <a:ext uri="{63B3BB69-23CF-44E3-9099-C40C66FF867C}">
                  <a14:compatExt spid="_x0000_s152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8" name="Button 922" hidden="1">
              <a:extLst>
                <a:ext uri="{63B3BB69-23CF-44E3-9099-C40C66FF867C}">
                  <a14:compatExt spid="_x0000_s152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9" name="Button 923" hidden="1">
              <a:extLst>
                <a:ext uri="{63B3BB69-23CF-44E3-9099-C40C66FF867C}">
                  <a14:compatExt spid="_x0000_s152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0" name="Button 924" hidden="1">
              <a:extLst>
                <a:ext uri="{63B3BB69-23CF-44E3-9099-C40C66FF867C}">
                  <a14:compatExt spid="_x0000_s152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1" name="Button 925" hidden="1">
              <a:extLst>
                <a:ext uri="{63B3BB69-23CF-44E3-9099-C40C66FF867C}">
                  <a14:compatExt spid="_x0000_s152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2" name="Button 926" hidden="1">
              <a:extLst>
                <a:ext uri="{63B3BB69-23CF-44E3-9099-C40C66FF867C}">
                  <a14:compatExt spid="_x0000_s152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3" name="Button 927" hidden="1">
              <a:extLst>
                <a:ext uri="{63B3BB69-23CF-44E3-9099-C40C66FF867C}">
                  <a14:compatExt spid="_x0000_s152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4" name="Button 928" hidden="1">
              <a:extLst>
                <a:ext uri="{63B3BB69-23CF-44E3-9099-C40C66FF867C}">
                  <a14:compatExt spid="_x0000_s152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5" name="Button 929" hidden="1">
              <a:extLst>
                <a:ext uri="{63B3BB69-23CF-44E3-9099-C40C66FF867C}">
                  <a14:compatExt spid="_x0000_s152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6" name="Button 930" hidden="1">
              <a:extLst>
                <a:ext uri="{63B3BB69-23CF-44E3-9099-C40C66FF867C}">
                  <a14:compatExt spid="_x0000_s152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7" name="Button 931" hidden="1">
              <a:extLst>
                <a:ext uri="{63B3BB69-23CF-44E3-9099-C40C66FF867C}">
                  <a14:compatExt spid="_x0000_s152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8" name="Button 932" hidden="1">
              <a:extLst>
                <a:ext uri="{63B3BB69-23CF-44E3-9099-C40C66FF867C}">
                  <a14:compatExt spid="_x0000_s152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9" name="Button 933" hidden="1">
              <a:extLst>
                <a:ext uri="{63B3BB69-23CF-44E3-9099-C40C66FF867C}">
                  <a14:compatExt spid="_x0000_s152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0" name="Button 934" hidden="1">
              <a:extLst>
                <a:ext uri="{63B3BB69-23CF-44E3-9099-C40C66FF867C}">
                  <a14:compatExt spid="_x0000_s152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1" name="Button 935" hidden="1">
              <a:extLst>
                <a:ext uri="{63B3BB69-23CF-44E3-9099-C40C66FF867C}">
                  <a14:compatExt spid="_x0000_s152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2" name="Button 936" hidden="1">
              <a:extLst>
                <a:ext uri="{63B3BB69-23CF-44E3-9099-C40C66FF867C}">
                  <a14:compatExt spid="_x0000_s152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3" name="Button 937" hidden="1">
              <a:extLst>
                <a:ext uri="{63B3BB69-23CF-44E3-9099-C40C66FF867C}">
                  <a14:compatExt spid="_x0000_s152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4" name="Button 938" hidden="1">
              <a:extLst>
                <a:ext uri="{63B3BB69-23CF-44E3-9099-C40C66FF867C}">
                  <a14:compatExt spid="_x0000_s152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5" name="Button 939" hidden="1">
              <a:extLst>
                <a:ext uri="{63B3BB69-23CF-44E3-9099-C40C66FF867C}">
                  <a14:compatExt spid="_x0000_s152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6" name="Button 940" hidden="1">
              <a:extLst>
                <a:ext uri="{63B3BB69-23CF-44E3-9099-C40C66FF867C}">
                  <a14:compatExt spid="_x0000_s152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7" name="Button 941" hidden="1">
              <a:extLst>
                <a:ext uri="{63B3BB69-23CF-44E3-9099-C40C66FF867C}">
                  <a14:compatExt spid="_x0000_s152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8" name="Button 942" hidden="1">
              <a:extLst>
                <a:ext uri="{63B3BB69-23CF-44E3-9099-C40C66FF867C}">
                  <a14:compatExt spid="_x0000_s152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9" name="Button 943" hidden="1">
              <a:extLst>
                <a:ext uri="{63B3BB69-23CF-44E3-9099-C40C66FF867C}">
                  <a14:compatExt spid="_x0000_s152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0" name="Button 944" hidden="1">
              <a:extLst>
                <a:ext uri="{63B3BB69-23CF-44E3-9099-C40C66FF867C}">
                  <a14:compatExt spid="_x0000_s152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1" name="Button 945" hidden="1">
              <a:extLst>
                <a:ext uri="{63B3BB69-23CF-44E3-9099-C40C66FF867C}">
                  <a14:compatExt spid="_x0000_s152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2" name="Button 946" hidden="1">
              <a:extLst>
                <a:ext uri="{63B3BB69-23CF-44E3-9099-C40C66FF867C}">
                  <a14:compatExt spid="_x0000_s152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3" name="Button 947" hidden="1">
              <a:extLst>
                <a:ext uri="{63B3BB69-23CF-44E3-9099-C40C66FF867C}">
                  <a14:compatExt spid="_x0000_s152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4" name="Button 948" hidden="1">
              <a:extLst>
                <a:ext uri="{63B3BB69-23CF-44E3-9099-C40C66FF867C}">
                  <a14:compatExt spid="_x0000_s152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5" name="Button 949" hidden="1">
              <a:extLst>
                <a:ext uri="{63B3BB69-23CF-44E3-9099-C40C66FF867C}">
                  <a14:compatExt spid="_x0000_s152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6" name="Button 950" hidden="1">
              <a:extLst>
                <a:ext uri="{63B3BB69-23CF-44E3-9099-C40C66FF867C}">
                  <a14:compatExt spid="_x0000_s152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7" name="Button 951" hidden="1">
              <a:extLst>
                <a:ext uri="{63B3BB69-23CF-44E3-9099-C40C66FF867C}">
                  <a14:compatExt spid="_x0000_s152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8" name="Button 952" hidden="1">
              <a:extLst>
                <a:ext uri="{63B3BB69-23CF-44E3-9099-C40C66FF867C}">
                  <a14:compatExt spid="_x0000_s152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9" name="Button 953" hidden="1">
              <a:extLst>
                <a:ext uri="{63B3BB69-23CF-44E3-9099-C40C66FF867C}">
                  <a14:compatExt spid="_x0000_s152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0" name="Button 954" hidden="1">
              <a:extLst>
                <a:ext uri="{63B3BB69-23CF-44E3-9099-C40C66FF867C}">
                  <a14:compatExt spid="_x0000_s152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1" name="Button 955" hidden="1">
              <a:extLst>
                <a:ext uri="{63B3BB69-23CF-44E3-9099-C40C66FF867C}">
                  <a14:compatExt spid="_x0000_s152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2" name="Button 956" hidden="1">
              <a:extLst>
                <a:ext uri="{63B3BB69-23CF-44E3-9099-C40C66FF867C}">
                  <a14:compatExt spid="_x0000_s152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3" name="Button 957" hidden="1">
              <a:extLst>
                <a:ext uri="{63B3BB69-23CF-44E3-9099-C40C66FF867C}">
                  <a14:compatExt spid="_x0000_s152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4" name="Button 958" hidden="1">
              <a:extLst>
                <a:ext uri="{63B3BB69-23CF-44E3-9099-C40C66FF867C}">
                  <a14:compatExt spid="_x0000_s152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5" name="Button 959" hidden="1">
              <a:extLst>
                <a:ext uri="{63B3BB69-23CF-44E3-9099-C40C66FF867C}">
                  <a14:compatExt spid="_x0000_s152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6" name="Button 960" hidden="1">
              <a:extLst>
                <a:ext uri="{63B3BB69-23CF-44E3-9099-C40C66FF867C}">
                  <a14:compatExt spid="_x0000_s152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7" name="Button 961" hidden="1">
              <a:extLst>
                <a:ext uri="{63B3BB69-23CF-44E3-9099-C40C66FF867C}">
                  <a14:compatExt spid="_x0000_s152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8" name="Button 962" hidden="1">
              <a:extLst>
                <a:ext uri="{63B3BB69-23CF-44E3-9099-C40C66FF867C}">
                  <a14:compatExt spid="_x0000_s152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9" name="Button 963" hidden="1">
              <a:extLst>
                <a:ext uri="{63B3BB69-23CF-44E3-9099-C40C66FF867C}">
                  <a14:compatExt spid="_x0000_s152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0" name="Button 964" hidden="1">
              <a:extLst>
                <a:ext uri="{63B3BB69-23CF-44E3-9099-C40C66FF867C}">
                  <a14:compatExt spid="_x0000_s153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1" name="Button 965" hidden="1">
              <a:extLst>
                <a:ext uri="{63B3BB69-23CF-44E3-9099-C40C66FF867C}">
                  <a14:compatExt spid="_x0000_s153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2" name="Button 966" hidden="1">
              <a:extLst>
                <a:ext uri="{63B3BB69-23CF-44E3-9099-C40C66FF867C}">
                  <a14:compatExt spid="_x0000_s153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3" name="Button 967" hidden="1">
              <a:extLst>
                <a:ext uri="{63B3BB69-23CF-44E3-9099-C40C66FF867C}">
                  <a14:compatExt spid="_x0000_s153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4" name="Button 968" hidden="1">
              <a:extLst>
                <a:ext uri="{63B3BB69-23CF-44E3-9099-C40C66FF867C}">
                  <a14:compatExt spid="_x0000_s153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5" name="Button 969" hidden="1">
              <a:extLst>
                <a:ext uri="{63B3BB69-23CF-44E3-9099-C40C66FF867C}">
                  <a14:compatExt spid="_x0000_s153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6" name="Button 970" hidden="1">
              <a:extLst>
                <a:ext uri="{63B3BB69-23CF-44E3-9099-C40C66FF867C}">
                  <a14:compatExt spid="_x0000_s153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7" name="Button 971" hidden="1">
              <a:extLst>
                <a:ext uri="{63B3BB69-23CF-44E3-9099-C40C66FF867C}">
                  <a14:compatExt spid="_x0000_s153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8" name="Button 972" hidden="1">
              <a:extLst>
                <a:ext uri="{63B3BB69-23CF-44E3-9099-C40C66FF867C}">
                  <a14:compatExt spid="_x0000_s153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9" name="Button 973" hidden="1">
              <a:extLst>
                <a:ext uri="{63B3BB69-23CF-44E3-9099-C40C66FF867C}">
                  <a14:compatExt spid="_x0000_s153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0" name="Button 974" hidden="1">
              <a:extLst>
                <a:ext uri="{63B3BB69-23CF-44E3-9099-C40C66FF867C}">
                  <a14:compatExt spid="_x0000_s153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1" name="Button 975" hidden="1">
              <a:extLst>
                <a:ext uri="{63B3BB69-23CF-44E3-9099-C40C66FF867C}">
                  <a14:compatExt spid="_x0000_s153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2" name="Button 976" hidden="1">
              <a:extLst>
                <a:ext uri="{63B3BB69-23CF-44E3-9099-C40C66FF867C}">
                  <a14:compatExt spid="_x0000_s153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3" name="Button 977" hidden="1">
              <a:extLst>
                <a:ext uri="{63B3BB69-23CF-44E3-9099-C40C66FF867C}">
                  <a14:compatExt spid="_x0000_s153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4" name="Button 978" hidden="1">
              <a:extLst>
                <a:ext uri="{63B3BB69-23CF-44E3-9099-C40C66FF867C}">
                  <a14:compatExt spid="_x0000_s153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5" name="Button 979" hidden="1">
              <a:extLst>
                <a:ext uri="{63B3BB69-23CF-44E3-9099-C40C66FF867C}">
                  <a14:compatExt spid="_x0000_s153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6" name="Button 980" hidden="1">
              <a:extLst>
                <a:ext uri="{63B3BB69-23CF-44E3-9099-C40C66FF867C}">
                  <a14:compatExt spid="_x0000_s153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7" name="Button 981" hidden="1">
              <a:extLst>
                <a:ext uri="{63B3BB69-23CF-44E3-9099-C40C66FF867C}">
                  <a14:compatExt spid="_x0000_s153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8" name="Button 982" hidden="1">
              <a:extLst>
                <a:ext uri="{63B3BB69-23CF-44E3-9099-C40C66FF867C}">
                  <a14:compatExt spid="_x0000_s153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9" name="Button 983" hidden="1">
              <a:extLst>
                <a:ext uri="{63B3BB69-23CF-44E3-9099-C40C66FF867C}">
                  <a14:compatExt spid="_x0000_s153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0" name="Button 984" hidden="1">
              <a:extLst>
                <a:ext uri="{63B3BB69-23CF-44E3-9099-C40C66FF867C}">
                  <a14:compatExt spid="_x0000_s153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1" name="Button 985" hidden="1">
              <a:extLst>
                <a:ext uri="{63B3BB69-23CF-44E3-9099-C40C66FF867C}">
                  <a14:compatExt spid="_x0000_s153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2" name="Button 986" hidden="1">
              <a:extLst>
                <a:ext uri="{63B3BB69-23CF-44E3-9099-C40C66FF867C}">
                  <a14:compatExt spid="_x0000_s153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3" name="Button 987" hidden="1">
              <a:extLst>
                <a:ext uri="{63B3BB69-23CF-44E3-9099-C40C66FF867C}">
                  <a14:compatExt spid="_x0000_s153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4" name="Button 988" hidden="1">
              <a:extLst>
                <a:ext uri="{63B3BB69-23CF-44E3-9099-C40C66FF867C}">
                  <a14:compatExt spid="_x0000_s153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5" name="Button 989" hidden="1">
              <a:extLst>
                <a:ext uri="{63B3BB69-23CF-44E3-9099-C40C66FF867C}">
                  <a14:compatExt spid="_x0000_s153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6" name="Button 990" hidden="1">
              <a:extLst>
                <a:ext uri="{63B3BB69-23CF-44E3-9099-C40C66FF867C}">
                  <a14:compatExt spid="_x0000_s153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7" name="Button 991" hidden="1">
              <a:extLst>
                <a:ext uri="{63B3BB69-23CF-44E3-9099-C40C66FF867C}">
                  <a14:compatExt spid="_x0000_s153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8" name="Button 992" hidden="1">
              <a:extLst>
                <a:ext uri="{63B3BB69-23CF-44E3-9099-C40C66FF867C}">
                  <a14:compatExt spid="_x0000_s153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9" name="Button 993" hidden="1">
              <a:extLst>
                <a:ext uri="{63B3BB69-23CF-44E3-9099-C40C66FF867C}">
                  <a14:compatExt spid="_x0000_s153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0" name="Button 994" hidden="1">
              <a:extLst>
                <a:ext uri="{63B3BB69-23CF-44E3-9099-C40C66FF867C}">
                  <a14:compatExt spid="_x0000_s153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1" name="Button 995" hidden="1">
              <a:extLst>
                <a:ext uri="{63B3BB69-23CF-44E3-9099-C40C66FF867C}">
                  <a14:compatExt spid="_x0000_s153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2" name="Button 996" hidden="1">
              <a:extLst>
                <a:ext uri="{63B3BB69-23CF-44E3-9099-C40C66FF867C}">
                  <a14:compatExt spid="_x0000_s153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3" name="Button 997" hidden="1">
              <a:extLst>
                <a:ext uri="{63B3BB69-23CF-44E3-9099-C40C66FF867C}">
                  <a14:compatExt spid="_x0000_s153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4" name="Button 998" hidden="1">
              <a:extLst>
                <a:ext uri="{63B3BB69-23CF-44E3-9099-C40C66FF867C}">
                  <a14:compatExt spid="_x0000_s153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5" name="Button 999" hidden="1">
              <a:extLst>
                <a:ext uri="{63B3BB69-23CF-44E3-9099-C40C66FF867C}">
                  <a14:compatExt spid="_x0000_s153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6" name="Button 1000" hidden="1">
              <a:extLst>
                <a:ext uri="{63B3BB69-23CF-44E3-9099-C40C66FF867C}">
                  <a14:compatExt spid="_x0000_s153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7" name="Button 1001" hidden="1">
              <a:extLst>
                <a:ext uri="{63B3BB69-23CF-44E3-9099-C40C66FF867C}">
                  <a14:compatExt spid="_x0000_s153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8" name="Button 1002" hidden="1">
              <a:extLst>
                <a:ext uri="{63B3BB69-23CF-44E3-9099-C40C66FF867C}">
                  <a14:compatExt spid="_x0000_s153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9" name="Button 1003" hidden="1">
              <a:extLst>
                <a:ext uri="{63B3BB69-23CF-44E3-9099-C40C66FF867C}">
                  <a14:compatExt spid="_x0000_s153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0" name="Button 1004" hidden="1">
              <a:extLst>
                <a:ext uri="{63B3BB69-23CF-44E3-9099-C40C66FF867C}">
                  <a14:compatExt spid="_x0000_s153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1" name="Button 1005" hidden="1">
              <a:extLst>
                <a:ext uri="{63B3BB69-23CF-44E3-9099-C40C66FF867C}">
                  <a14:compatExt spid="_x0000_s153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2" name="Button 1006" hidden="1">
              <a:extLst>
                <a:ext uri="{63B3BB69-23CF-44E3-9099-C40C66FF867C}">
                  <a14:compatExt spid="_x0000_s153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3" name="Button 1007" hidden="1">
              <a:extLst>
                <a:ext uri="{63B3BB69-23CF-44E3-9099-C40C66FF867C}">
                  <a14:compatExt spid="_x0000_s153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4" name="Button 1008" hidden="1">
              <a:extLst>
                <a:ext uri="{63B3BB69-23CF-44E3-9099-C40C66FF867C}">
                  <a14:compatExt spid="_x0000_s153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5" name="Button 1009" hidden="1">
              <a:extLst>
                <a:ext uri="{63B3BB69-23CF-44E3-9099-C40C66FF867C}">
                  <a14:compatExt spid="_x0000_s153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6" name="Button 1010" hidden="1">
              <a:extLst>
                <a:ext uri="{63B3BB69-23CF-44E3-9099-C40C66FF867C}">
                  <a14:compatExt spid="_x0000_s153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7" name="Button 1011" hidden="1">
              <a:extLst>
                <a:ext uri="{63B3BB69-23CF-44E3-9099-C40C66FF867C}">
                  <a14:compatExt spid="_x0000_s153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8" name="Button 1012" hidden="1">
              <a:extLst>
                <a:ext uri="{63B3BB69-23CF-44E3-9099-C40C66FF867C}">
                  <a14:compatExt spid="_x0000_s153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9" name="Button 1013" hidden="1">
              <a:extLst>
                <a:ext uri="{63B3BB69-23CF-44E3-9099-C40C66FF867C}">
                  <a14:compatExt spid="_x0000_s153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0" name="Button 1014" hidden="1">
              <a:extLst>
                <a:ext uri="{63B3BB69-23CF-44E3-9099-C40C66FF867C}">
                  <a14:compatExt spid="_x0000_s153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1" name="Button 1015" hidden="1">
              <a:extLst>
                <a:ext uri="{63B3BB69-23CF-44E3-9099-C40C66FF867C}">
                  <a14:compatExt spid="_x0000_s153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2" name="Button 1016" hidden="1">
              <a:extLst>
                <a:ext uri="{63B3BB69-23CF-44E3-9099-C40C66FF867C}">
                  <a14:compatExt spid="_x0000_s153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3" name="Button 1017" hidden="1">
              <a:extLst>
                <a:ext uri="{63B3BB69-23CF-44E3-9099-C40C66FF867C}">
                  <a14:compatExt spid="_x0000_s153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4" name="Button 1018" hidden="1">
              <a:extLst>
                <a:ext uri="{63B3BB69-23CF-44E3-9099-C40C66FF867C}">
                  <a14:compatExt spid="_x0000_s153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5" name="Button 1019" hidden="1">
              <a:extLst>
                <a:ext uri="{63B3BB69-23CF-44E3-9099-C40C66FF867C}">
                  <a14:compatExt spid="_x0000_s153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6" name="Button 1020" hidden="1">
              <a:extLst>
                <a:ext uri="{63B3BB69-23CF-44E3-9099-C40C66FF867C}">
                  <a14:compatExt spid="_x0000_s153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7" name="Button 1021" hidden="1">
              <a:extLst>
                <a:ext uri="{63B3BB69-23CF-44E3-9099-C40C66FF867C}">
                  <a14:compatExt spid="_x0000_s153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8" name="Button 1022" hidden="1">
              <a:extLst>
                <a:ext uri="{63B3BB69-23CF-44E3-9099-C40C66FF867C}">
                  <a14:compatExt spid="_x0000_s153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9" name="Button 1023" hidden="1">
              <a:extLst>
                <a:ext uri="{63B3BB69-23CF-44E3-9099-C40C66FF867C}">
                  <a14:compatExt spid="_x0000_s153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0" name="Button 1024" hidden="1">
              <a:extLst>
                <a:ext uri="{63B3BB69-23CF-44E3-9099-C40C66FF867C}">
                  <a14:compatExt spid="_x0000_s153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1" name="Button 1025" hidden="1">
              <a:extLst>
                <a:ext uri="{63B3BB69-23CF-44E3-9099-C40C66FF867C}">
                  <a14:compatExt spid="_x0000_s153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2" name="Button 1026" hidden="1">
              <a:extLst>
                <a:ext uri="{63B3BB69-23CF-44E3-9099-C40C66FF867C}">
                  <a14:compatExt spid="_x0000_s153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3" name="Button 1027" hidden="1">
              <a:extLst>
                <a:ext uri="{63B3BB69-23CF-44E3-9099-C40C66FF867C}">
                  <a14:compatExt spid="_x0000_s153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4" name="Button 1028" hidden="1">
              <a:extLst>
                <a:ext uri="{63B3BB69-23CF-44E3-9099-C40C66FF867C}">
                  <a14:compatExt spid="_x0000_s153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5" name="Button 1029" hidden="1">
              <a:extLst>
                <a:ext uri="{63B3BB69-23CF-44E3-9099-C40C66FF867C}">
                  <a14:compatExt spid="_x0000_s153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6" name="Button 1030" hidden="1">
              <a:extLst>
                <a:ext uri="{63B3BB69-23CF-44E3-9099-C40C66FF867C}">
                  <a14:compatExt spid="_x0000_s153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7" name="Button 1031" hidden="1">
              <a:extLst>
                <a:ext uri="{63B3BB69-23CF-44E3-9099-C40C66FF867C}">
                  <a14:compatExt spid="_x0000_s153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8" name="Button 1032" hidden="1">
              <a:extLst>
                <a:ext uri="{63B3BB69-23CF-44E3-9099-C40C66FF867C}">
                  <a14:compatExt spid="_x0000_s153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9" name="Button 1033" hidden="1">
              <a:extLst>
                <a:ext uri="{63B3BB69-23CF-44E3-9099-C40C66FF867C}">
                  <a14:compatExt spid="_x0000_s153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0" name="Button 1034" hidden="1">
              <a:extLst>
                <a:ext uri="{63B3BB69-23CF-44E3-9099-C40C66FF867C}">
                  <a14:compatExt spid="_x0000_s153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1" name="Button 1035" hidden="1">
              <a:extLst>
                <a:ext uri="{63B3BB69-23CF-44E3-9099-C40C66FF867C}">
                  <a14:compatExt spid="_x0000_s153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2" name="Button 1036" hidden="1">
              <a:extLst>
                <a:ext uri="{63B3BB69-23CF-44E3-9099-C40C66FF867C}">
                  <a14:compatExt spid="_x0000_s153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3" name="Button 1037" hidden="1">
              <a:extLst>
                <a:ext uri="{63B3BB69-23CF-44E3-9099-C40C66FF867C}">
                  <a14:compatExt spid="_x0000_s153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4" name="Button 1038" hidden="1">
              <a:extLst>
                <a:ext uri="{63B3BB69-23CF-44E3-9099-C40C66FF867C}">
                  <a14:compatExt spid="_x0000_s153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5" name="Button 1039" hidden="1">
              <a:extLst>
                <a:ext uri="{63B3BB69-23CF-44E3-9099-C40C66FF867C}">
                  <a14:compatExt spid="_x0000_s153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6" name="Button 1040" hidden="1">
              <a:extLst>
                <a:ext uri="{63B3BB69-23CF-44E3-9099-C40C66FF867C}">
                  <a14:compatExt spid="_x0000_s153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7" name="Button 1041" hidden="1">
              <a:extLst>
                <a:ext uri="{63B3BB69-23CF-44E3-9099-C40C66FF867C}">
                  <a14:compatExt spid="_x0000_s153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8" name="Button 1042" hidden="1">
              <a:extLst>
                <a:ext uri="{63B3BB69-23CF-44E3-9099-C40C66FF867C}">
                  <a14:compatExt spid="_x0000_s153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9" name="Button 1043" hidden="1">
              <a:extLst>
                <a:ext uri="{63B3BB69-23CF-44E3-9099-C40C66FF867C}">
                  <a14:compatExt spid="_x0000_s153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0" name="Button 1044" hidden="1">
              <a:extLst>
                <a:ext uri="{63B3BB69-23CF-44E3-9099-C40C66FF867C}">
                  <a14:compatExt spid="_x0000_s153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1" name="Button 1045" hidden="1">
              <a:extLst>
                <a:ext uri="{63B3BB69-23CF-44E3-9099-C40C66FF867C}">
                  <a14:compatExt spid="_x0000_s153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2" name="Button 1046" hidden="1">
              <a:extLst>
                <a:ext uri="{63B3BB69-23CF-44E3-9099-C40C66FF867C}">
                  <a14:compatExt spid="_x0000_s153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3" name="Button 1047" hidden="1">
              <a:extLst>
                <a:ext uri="{63B3BB69-23CF-44E3-9099-C40C66FF867C}">
                  <a14:compatExt spid="_x0000_s153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4" name="Button 1048" hidden="1">
              <a:extLst>
                <a:ext uri="{63B3BB69-23CF-44E3-9099-C40C66FF867C}">
                  <a14:compatExt spid="_x0000_s153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5" name="Button 1049" hidden="1">
              <a:extLst>
                <a:ext uri="{63B3BB69-23CF-44E3-9099-C40C66FF867C}">
                  <a14:compatExt spid="_x0000_s153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6" name="Button 1050" hidden="1">
              <a:extLst>
                <a:ext uri="{63B3BB69-23CF-44E3-9099-C40C66FF867C}">
                  <a14:compatExt spid="_x0000_s153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7" name="Button 1051" hidden="1">
              <a:extLst>
                <a:ext uri="{63B3BB69-23CF-44E3-9099-C40C66FF867C}">
                  <a14:compatExt spid="_x0000_s153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8" name="Button 1052" hidden="1">
              <a:extLst>
                <a:ext uri="{63B3BB69-23CF-44E3-9099-C40C66FF867C}">
                  <a14:compatExt spid="_x0000_s153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9" name="Button 1053" hidden="1">
              <a:extLst>
                <a:ext uri="{63B3BB69-23CF-44E3-9099-C40C66FF867C}">
                  <a14:compatExt spid="_x0000_s153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0" name="Button 1054" hidden="1">
              <a:extLst>
                <a:ext uri="{63B3BB69-23CF-44E3-9099-C40C66FF867C}">
                  <a14:compatExt spid="_x0000_s153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1" name="Button 1055" hidden="1">
              <a:extLst>
                <a:ext uri="{63B3BB69-23CF-44E3-9099-C40C66FF867C}">
                  <a14:compatExt spid="_x0000_s153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2" name="Button 1056" hidden="1">
              <a:extLst>
                <a:ext uri="{63B3BB69-23CF-44E3-9099-C40C66FF867C}">
                  <a14:compatExt spid="_x0000_s153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3" name="Button 1057" hidden="1">
              <a:extLst>
                <a:ext uri="{63B3BB69-23CF-44E3-9099-C40C66FF867C}">
                  <a14:compatExt spid="_x0000_s153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4" name="Button 1058" hidden="1">
              <a:extLst>
                <a:ext uri="{63B3BB69-23CF-44E3-9099-C40C66FF867C}">
                  <a14:compatExt spid="_x0000_s153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5" name="Button 1059" hidden="1">
              <a:extLst>
                <a:ext uri="{63B3BB69-23CF-44E3-9099-C40C66FF867C}">
                  <a14:compatExt spid="_x0000_s153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6" name="Button 1060" hidden="1">
              <a:extLst>
                <a:ext uri="{63B3BB69-23CF-44E3-9099-C40C66FF867C}">
                  <a14:compatExt spid="_x0000_s153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7" name="Button 1061" hidden="1">
              <a:extLst>
                <a:ext uri="{63B3BB69-23CF-44E3-9099-C40C66FF867C}">
                  <a14:compatExt spid="_x0000_s153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8" name="Button 1062" hidden="1">
              <a:extLst>
                <a:ext uri="{63B3BB69-23CF-44E3-9099-C40C66FF867C}">
                  <a14:compatExt spid="_x0000_s153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9" name="Button 1063" hidden="1">
              <a:extLst>
                <a:ext uri="{63B3BB69-23CF-44E3-9099-C40C66FF867C}">
                  <a14:compatExt spid="_x0000_s153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0" name="Button 1064" hidden="1">
              <a:extLst>
                <a:ext uri="{63B3BB69-23CF-44E3-9099-C40C66FF867C}">
                  <a14:compatExt spid="_x0000_s154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1" name="Button 1065" hidden="1">
              <a:extLst>
                <a:ext uri="{63B3BB69-23CF-44E3-9099-C40C66FF867C}">
                  <a14:compatExt spid="_x0000_s154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2" name="Button 1066" hidden="1">
              <a:extLst>
                <a:ext uri="{63B3BB69-23CF-44E3-9099-C40C66FF867C}">
                  <a14:compatExt spid="_x0000_s154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3" name="Button 1067" hidden="1">
              <a:extLst>
                <a:ext uri="{63B3BB69-23CF-44E3-9099-C40C66FF867C}">
                  <a14:compatExt spid="_x0000_s154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4" name="Button 1068" hidden="1">
              <a:extLst>
                <a:ext uri="{63B3BB69-23CF-44E3-9099-C40C66FF867C}">
                  <a14:compatExt spid="_x0000_s154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5" name="Button 1069" hidden="1">
              <a:extLst>
                <a:ext uri="{63B3BB69-23CF-44E3-9099-C40C66FF867C}">
                  <a14:compatExt spid="_x0000_s154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6" name="Button 1070" hidden="1">
              <a:extLst>
                <a:ext uri="{63B3BB69-23CF-44E3-9099-C40C66FF867C}">
                  <a14:compatExt spid="_x0000_s154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7" name="Button 1071" hidden="1">
              <a:extLst>
                <a:ext uri="{63B3BB69-23CF-44E3-9099-C40C66FF867C}">
                  <a14:compatExt spid="_x0000_s154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8" name="Button 1072" hidden="1">
              <a:extLst>
                <a:ext uri="{63B3BB69-23CF-44E3-9099-C40C66FF867C}">
                  <a14:compatExt spid="_x0000_s154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9" name="Button 1073" hidden="1">
              <a:extLst>
                <a:ext uri="{63B3BB69-23CF-44E3-9099-C40C66FF867C}">
                  <a14:compatExt spid="_x0000_s154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0" name="Button 1074" hidden="1">
              <a:extLst>
                <a:ext uri="{63B3BB69-23CF-44E3-9099-C40C66FF867C}">
                  <a14:compatExt spid="_x0000_s154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1" name="Button 1075" hidden="1">
              <a:extLst>
                <a:ext uri="{63B3BB69-23CF-44E3-9099-C40C66FF867C}">
                  <a14:compatExt spid="_x0000_s154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2" name="Button 1076" hidden="1">
              <a:extLst>
                <a:ext uri="{63B3BB69-23CF-44E3-9099-C40C66FF867C}">
                  <a14:compatExt spid="_x0000_s154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3" name="Button 1077" hidden="1">
              <a:extLst>
                <a:ext uri="{63B3BB69-23CF-44E3-9099-C40C66FF867C}">
                  <a14:compatExt spid="_x0000_s154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4" name="Button 1078" hidden="1">
              <a:extLst>
                <a:ext uri="{63B3BB69-23CF-44E3-9099-C40C66FF867C}">
                  <a14:compatExt spid="_x0000_s154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5" name="Button 1079" hidden="1">
              <a:extLst>
                <a:ext uri="{63B3BB69-23CF-44E3-9099-C40C66FF867C}">
                  <a14:compatExt spid="_x0000_s154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6" name="Button 1080" hidden="1">
              <a:extLst>
                <a:ext uri="{63B3BB69-23CF-44E3-9099-C40C66FF867C}">
                  <a14:compatExt spid="_x0000_s154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7" name="Button 1081" hidden="1">
              <a:extLst>
                <a:ext uri="{63B3BB69-23CF-44E3-9099-C40C66FF867C}">
                  <a14:compatExt spid="_x0000_s154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8" name="Button 1082" hidden="1">
              <a:extLst>
                <a:ext uri="{63B3BB69-23CF-44E3-9099-C40C66FF867C}">
                  <a14:compatExt spid="_x0000_s154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9" name="Button 1083" hidden="1">
              <a:extLst>
                <a:ext uri="{63B3BB69-23CF-44E3-9099-C40C66FF867C}">
                  <a14:compatExt spid="_x0000_s154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0" name="Button 1084" hidden="1">
              <a:extLst>
                <a:ext uri="{63B3BB69-23CF-44E3-9099-C40C66FF867C}">
                  <a14:compatExt spid="_x0000_s154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1" name="Button 1085" hidden="1">
              <a:extLst>
                <a:ext uri="{63B3BB69-23CF-44E3-9099-C40C66FF867C}">
                  <a14:compatExt spid="_x0000_s154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2" name="Button 1086" hidden="1">
              <a:extLst>
                <a:ext uri="{63B3BB69-23CF-44E3-9099-C40C66FF867C}">
                  <a14:compatExt spid="_x0000_s154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3" name="Button 1087" hidden="1">
              <a:extLst>
                <a:ext uri="{63B3BB69-23CF-44E3-9099-C40C66FF867C}">
                  <a14:compatExt spid="_x0000_s154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4" name="Button 1088" hidden="1">
              <a:extLst>
                <a:ext uri="{63B3BB69-23CF-44E3-9099-C40C66FF867C}">
                  <a14:compatExt spid="_x0000_s154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5" name="Button 1089" hidden="1">
              <a:extLst>
                <a:ext uri="{63B3BB69-23CF-44E3-9099-C40C66FF867C}">
                  <a14:compatExt spid="_x0000_s154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6" name="Button 1090" hidden="1">
              <a:extLst>
                <a:ext uri="{63B3BB69-23CF-44E3-9099-C40C66FF867C}">
                  <a14:compatExt spid="_x0000_s154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7" name="Button 1091" hidden="1">
              <a:extLst>
                <a:ext uri="{63B3BB69-23CF-44E3-9099-C40C66FF867C}">
                  <a14:compatExt spid="_x0000_s154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8" name="Button 1092" hidden="1">
              <a:extLst>
                <a:ext uri="{63B3BB69-23CF-44E3-9099-C40C66FF867C}">
                  <a14:compatExt spid="_x0000_s154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9" name="Button 1093" hidden="1">
              <a:extLst>
                <a:ext uri="{63B3BB69-23CF-44E3-9099-C40C66FF867C}">
                  <a14:compatExt spid="_x0000_s154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0" name="Button 1094" hidden="1">
              <a:extLst>
                <a:ext uri="{63B3BB69-23CF-44E3-9099-C40C66FF867C}">
                  <a14:compatExt spid="_x0000_s154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1" name="Button 1095" hidden="1">
              <a:extLst>
                <a:ext uri="{63B3BB69-23CF-44E3-9099-C40C66FF867C}">
                  <a14:compatExt spid="_x0000_s154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2" name="Button 1096" hidden="1">
              <a:extLst>
                <a:ext uri="{63B3BB69-23CF-44E3-9099-C40C66FF867C}">
                  <a14:compatExt spid="_x0000_s154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3" name="Button 1097" hidden="1">
              <a:extLst>
                <a:ext uri="{63B3BB69-23CF-44E3-9099-C40C66FF867C}">
                  <a14:compatExt spid="_x0000_s154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4" name="Button 1098" hidden="1">
              <a:extLst>
                <a:ext uri="{63B3BB69-23CF-44E3-9099-C40C66FF867C}">
                  <a14:compatExt spid="_x0000_s154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5" name="Button 1099" hidden="1">
              <a:extLst>
                <a:ext uri="{63B3BB69-23CF-44E3-9099-C40C66FF867C}">
                  <a14:compatExt spid="_x0000_s154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6" name="Button 1100" hidden="1">
              <a:extLst>
                <a:ext uri="{63B3BB69-23CF-44E3-9099-C40C66FF867C}">
                  <a14:compatExt spid="_x0000_s154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7" name="Button 1101" hidden="1">
              <a:extLst>
                <a:ext uri="{63B3BB69-23CF-44E3-9099-C40C66FF867C}">
                  <a14:compatExt spid="_x0000_s154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8" name="Button 1102" hidden="1">
              <a:extLst>
                <a:ext uri="{63B3BB69-23CF-44E3-9099-C40C66FF867C}">
                  <a14:compatExt spid="_x0000_s154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9" name="Button 1103" hidden="1">
              <a:extLst>
                <a:ext uri="{63B3BB69-23CF-44E3-9099-C40C66FF867C}">
                  <a14:compatExt spid="_x0000_s154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0" name="Button 1104" hidden="1">
              <a:extLst>
                <a:ext uri="{63B3BB69-23CF-44E3-9099-C40C66FF867C}">
                  <a14:compatExt spid="_x0000_s154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1" name="Button 1105" hidden="1">
              <a:extLst>
                <a:ext uri="{63B3BB69-23CF-44E3-9099-C40C66FF867C}">
                  <a14:compatExt spid="_x0000_s154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2" name="Button 1106" hidden="1">
              <a:extLst>
                <a:ext uri="{63B3BB69-23CF-44E3-9099-C40C66FF867C}">
                  <a14:compatExt spid="_x0000_s154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3" name="Button 1107" hidden="1">
              <a:extLst>
                <a:ext uri="{63B3BB69-23CF-44E3-9099-C40C66FF867C}">
                  <a14:compatExt spid="_x0000_s154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4" name="Button 1108" hidden="1">
              <a:extLst>
                <a:ext uri="{63B3BB69-23CF-44E3-9099-C40C66FF867C}">
                  <a14:compatExt spid="_x0000_s154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5" name="Button 1109" hidden="1">
              <a:extLst>
                <a:ext uri="{63B3BB69-23CF-44E3-9099-C40C66FF867C}">
                  <a14:compatExt spid="_x0000_s154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6" name="Button 1110" hidden="1">
              <a:extLst>
                <a:ext uri="{63B3BB69-23CF-44E3-9099-C40C66FF867C}">
                  <a14:compatExt spid="_x0000_s154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7" name="Button 1111" hidden="1">
              <a:extLst>
                <a:ext uri="{63B3BB69-23CF-44E3-9099-C40C66FF867C}">
                  <a14:compatExt spid="_x0000_s154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8" name="Button 1112" hidden="1">
              <a:extLst>
                <a:ext uri="{63B3BB69-23CF-44E3-9099-C40C66FF867C}">
                  <a14:compatExt spid="_x0000_s154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9" name="Button 1113" hidden="1">
              <a:extLst>
                <a:ext uri="{63B3BB69-23CF-44E3-9099-C40C66FF867C}">
                  <a14:compatExt spid="_x0000_s154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0" name="Button 1114" hidden="1">
              <a:extLst>
                <a:ext uri="{63B3BB69-23CF-44E3-9099-C40C66FF867C}">
                  <a14:compatExt spid="_x0000_s154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1" name="Button 1115" hidden="1">
              <a:extLst>
                <a:ext uri="{63B3BB69-23CF-44E3-9099-C40C66FF867C}">
                  <a14:compatExt spid="_x0000_s154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2" name="Button 1116" hidden="1">
              <a:extLst>
                <a:ext uri="{63B3BB69-23CF-44E3-9099-C40C66FF867C}">
                  <a14:compatExt spid="_x0000_s154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3" name="Button 1117" hidden="1">
              <a:extLst>
                <a:ext uri="{63B3BB69-23CF-44E3-9099-C40C66FF867C}">
                  <a14:compatExt spid="_x0000_s154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4" name="Button 1118" hidden="1">
              <a:extLst>
                <a:ext uri="{63B3BB69-23CF-44E3-9099-C40C66FF867C}">
                  <a14:compatExt spid="_x0000_s154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5" name="Button 1119" hidden="1">
              <a:extLst>
                <a:ext uri="{63B3BB69-23CF-44E3-9099-C40C66FF867C}">
                  <a14:compatExt spid="_x0000_s154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6" name="Button 1120" hidden="1">
              <a:extLst>
                <a:ext uri="{63B3BB69-23CF-44E3-9099-C40C66FF867C}">
                  <a14:compatExt spid="_x0000_s154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7" name="Button 1121" hidden="1">
              <a:extLst>
                <a:ext uri="{63B3BB69-23CF-44E3-9099-C40C66FF867C}">
                  <a14:compatExt spid="_x0000_s154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8" name="Button 1122" hidden="1">
              <a:extLst>
                <a:ext uri="{63B3BB69-23CF-44E3-9099-C40C66FF867C}">
                  <a14:compatExt spid="_x0000_s154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9" name="Button 1123" hidden="1">
              <a:extLst>
                <a:ext uri="{63B3BB69-23CF-44E3-9099-C40C66FF867C}">
                  <a14:compatExt spid="_x0000_s154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0" name="Button 1124" hidden="1">
              <a:extLst>
                <a:ext uri="{63B3BB69-23CF-44E3-9099-C40C66FF867C}">
                  <a14:compatExt spid="_x0000_s154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1" name="Button 1125" hidden="1">
              <a:extLst>
                <a:ext uri="{63B3BB69-23CF-44E3-9099-C40C66FF867C}">
                  <a14:compatExt spid="_x0000_s154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2" name="Button 1126" hidden="1">
              <a:extLst>
                <a:ext uri="{63B3BB69-23CF-44E3-9099-C40C66FF867C}">
                  <a14:compatExt spid="_x0000_s154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3" name="Button 1127" hidden="1">
              <a:extLst>
                <a:ext uri="{63B3BB69-23CF-44E3-9099-C40C66FF867C}">
                  <a14:compatExt spid="_x0000_s154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4" name="Button 1128" hidden="1">
              <a:extLst>
                <a:ext uri="{63B3BB69-23CF-44E3-9099-C40C66FF867C}">
                  <a14:compatExt spid="_x0000_s154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5" name="Button 1129" hidden="1">
              <a:extLst>
                <a:ext uri="{63B3BB69-23CF-44E3-9099-C40C66FF867C}">
                  <a14:compatExt spid="_x0000_s154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6" name="Button 1130" hidden="1">
              <a:extLst>
                <a:ext uri="{63B3BB69-23CF-44E3-9099-C40C66FF867C}">
                  <a14:compatExt spid="_x0000_s154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7" name="Button 1131" hidden="1">
              <a:extLst>
                <a:ext uri="{63B3BB69-23CF-44E3-9099-C40C66FF867C}">
                  <a14:compatExt spid="_x0000_s154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8" name="Button 1132" hidden="1">
              <a:extLst>
                <a:ext uri="{63B3BB69-23CF-44E3-9099-C40C66FF867C}">
                  <a14:compatExt spid="_x0000_s154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9" name="Button 1133" hidden="1">
              <a:extLst>
                <a:ext uri="{63B3BB69-23CF-44E3-9099-C40C66FF867C}">
                  <a14:compatExt spid="_x0000_s154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0" name="Button 1134" hidden="1">
              <a:extLst>
                <a:ext uri="{63B3BB69-23CF-44E3-9099-C40C66FF867C}">
                  <a14:compatExt spid="_x0000_s154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1" name="Button 1135" hidden="1">
              <a:extLst>
                <a:ext uri="{63B3BB69-23CF-44E3-9099-C40C66FF867C}">
                  <a14:compatExt spid="_x0000_s154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2" name="Button 1136" hidden="1">
              <a:extLst>
                <a:ext uri="{63B3BB69-23CF-44E3-9099-C40C66FF867C}">
                  <a14:compatExt spid="_x0000_s154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3" name="Button 1137" hidden="1">
              <a:extLst>
                <a:ext uri="{63B3BB69-23CF-44E3-9099-C40C66FF867C}">
                  <a14:compatExt spid="_x0000_s154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4" name="Button 1138" hidden="1">
              <a:extLst>
                <a:ext uri="{63B3BB69-23CF-44E3-9099-C40C66FF867C}">
                  <a14:compatExt spid="_x0000_s154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5" name="Button 1139" hidden="1">
              <a:extLst>
                <a:ext uri="{63B3BB69-23CF-44E3-9099-C40C66FF867C}">
                  <a14:compatExt spid="_x0000_s154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6" name="Button 1140" hidden="1">
              <a:extLst>
                <a:ext uri="{63B3BB69-23CF-44E3-9099-C40C66FF867C}">
                  <a14:compatExt spid="_x0000_s154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7" name="Button 1141" hidden="1">
              <a:extLst>
                <a:ext uri="{63B3BB69-23CF-44E3-9099-C40C66FF867C}">
                  <a14:compatExt spid="_x0000_s154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8" name="Button 1142" hidden="1">
              <a:extLst>
                <a:ext uri="{63B3BB69-23CF-44E3-9099-C40C66FF867C}">
                  <a14:compatExt spid="_x0000_s154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9" name="Button 1143" hidden="1">
              <a:extLst>
                <a:ext uri="{63B3BB69-23CF-44E3-9099-C40C66FF867C}">
                  <a14:compatExt spid="_x0000_s154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0" name="Button 1144" hidden="1">
              <a:extLst>
                <a:ext uri="{63B3BB69-23CF-44E3-9099-C40C66FF867C}">
                  <a14:compatExt spid="_x0000_s154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1" name="Button 1145" hidden="1">
              <a:extLst>
                <a:ext uri="{63B3BB69-23CF-44E3-9099-C40C66FF867C}">
                  <a14:compatExt spid="_x0000_s154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2" name="Button 1146" hidden="1">
              <a:extLst>
                <a:ext uri="{63B3BB69-23CF-44E3-9099-C40C66FF867C}">
                  <a14:compatExt spid="_x0000_s154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3" name="Button 1147" hidden="1">
              <a:extLst>
                <a:ext uri="{63B3BB69-23CF-44E3-9099-C40C66FF867C}">
                  <a14:compatExt spid="_x0000_s154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4" name="Button 1148" hidden="1">
              <a:extLst>
                <a:ext uri="{63B3BB69-23CF-44E3-9099-C40C66FF867C}">
                  <a14:compatExt spid="_x0000_s154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5" name="Button 1149" hidden="1">
              <a:extLst>
                <a:ext uri="{63B3BB69-23CF-44E3-9099-C40C66FF867C}">
                  <a14:compatExt spid="_x0000_s154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6" name="Button 1150" hidden="1">
              <a:extLst>
                <a:ext uri="{63B3BB69-23CF-44E3-9099-C40C66FF867C}">
                  <a14:compatExt spid="_x0000_s154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7" name="Button 1151" hidden="1">
              <a:extLst>
                <a:ext uri="{63B3BB69-23CF-44E3-9099-C40C66FF867C}">
                  <a14:compatExt spid="_x0000_s154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8" name="Button 1152" hidden="1">
              <a:extLst>
                <a:ext uri="{63B3BB69-23CF-44E3-9099-C40C66FF867C}">
                  <a14:compatExt spid="_x0000_s154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9" name="Button 1153" hidden="1">
              <a:extLst>
                <a:ext uri="{63B3BB69-23CF-44E3-9099-C40C66FF867C}">
                  <a14:compatExt spid="_x0000_s154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0" name="Button 1154" hidden="1">
              <a:extLst>
                <a:ext uri="{63B3BB69-23CF-44E3-9099-C40C66FF867C}">
                  <a14:compatExt spid="_x0000_s154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1" name="Button 1155" hidden="1">
              <a:extLst>
                <a:ext uri="{63B3BB69-23CF-44E3-9099-C40C66FF867C}">
                  <a14:compatExt spid="_x0000_s154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2" name="Button 1156" hidden="1">
              <a:extLst>
                <a:ext uri="{63B3BB69-23CF-44E3-9099-C40C66FF867C}">
                  <a14:compatExt spid="_x0000_s154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3" name="Button 1157" hidden="1">
              <a:extLst>
                <a:ext uri="{63B3BB69-23CF-44E3-9099-C40C66FF867C}">
                  <a14:compatExt spid="_x0000_s154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4" name="Button 1158" hidden="1">
              <a:extLst>
                <a:ext uri="{63B3BB69-23CF-44E3-9099-C40C66FF867C}">
                  <a14:compatExt spid="_x0000_s154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5" name="Button 1159" hidden="1">
              <a:extLst>
                <a:ext uri="{63B3BB69-23CF-44E3-9099-C40C66FF867C}">
                  <a14:compatExt spid="_x0000_s154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6" name="Button 1160" hidden="1">
              <a:extLst>
                <a:ext uri="{63B3BB69-23CF-44E3-9099-C40C66FF867C}">
                  <a14:compatExt spid="_x0000_s154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7" name="Button 1161" hidden="1">
              <a:extLst>
                <a:ext uri="{63B3BB69-23CF-44E3-9099-C40C66FF867C}">
                  <a14:compatExt spid="_x0000_s154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8" name="Button 1162" hidden="1">
              <a:extLst>
                <a:ext uri="{63B3BB69-23CF-44E3-9099-C40C66FF867C}">
                  <a14:compatExt spid="_x0000_s154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9" name="Button 1163" hidden="1">
              <a:extLst>
                <a:ext uri="{63B3BB69-23CF-44E3-9099-C40C66FF867C}">
                  <a14:compatExt spid="_x0000_s154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0" name="Button 1164" hidden="1">
              <a:extLst>
                <a:ext uri="{63B3BB69-23CF-44E3-9099-C40C66FF867C}">
                  <a14:compatExt spid="_x0000_s155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1" name="Button 1165" hidden="1">
              <a:extLst>
                <a:ext uri="{63B3BB69-23CF-44E3-9099-C40C66FF867C}">
                  <a14:compatExt spid="_x0000_s155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2" name="Button 1166" hidden="1">
              <a:extLst>
                <a:ext uri="{63B3BB69-23CF-44E3-9099-C40C66FF867C}">
                  <a14:compatExt spid="_x0000_s155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3" name="Button 1167" hidden="1">
              <a:extLst>
                <a:ext uri="{63B3BB69-23CF-44E3-9099-C40C66FF867C}">
                  <a14:compatExt spid="_x0000_s155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4" name="Button 1168" hidden="1">
              <a:extLst>
                <a:ext uri="{63B3BB69-23CF-44E3-9099-C40C66FF867C}">
                  <a14:compatExt spid="_x0000_s155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5" name="Button 1169" hidden="1">
              <a:extLst>
                <a:ext uri="{63B3BB69-23CF-44E3-9099-C40C66FF867C}">
                  <a14:compatExt spid="_x0000_s155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6" name="Button 1170" hidden="1">
              <a:extLst>
                <a:ext uri="{63B3BB69-23CF-44E3-9099-C40C66FF867C}">
                  <a14:compatExt spid="_x0000_s155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7" name="Button 1171" hidden="1">
              <a:extLst>
                <a:ext uri="{63B3BB69-23CF-44E3-9099-C40C66FF867C}">
                  <a14:compatExt spid="_x0000_s155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8" name="Button 1172" hidden="1">
              <a:extLst>
                <a:ext uri="{63B3BB69-23CF-44E3-9099-C40C66FF867C}">
                  <a14:compatExt spid="_x0000_s155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9" name="Button 1173" hidden="1">
              <a:extLst>
                <a:ext uri="{63B3BB69-23CF-44E3-9099-C40C66FF867C}">
                  <a14:compatExt spid="_x0000_s155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0" name="Button 1174" hidden="1">
              <a:extLst>
                <a:ext uri="{63B3BB69-23CF-44E3-9099-C40C66FF867C}">
                  <a14:compatExt spid="_x0000_s155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1" name="Button 1175" hidden="1">
              <a:extLst>
                <a:ext uri="{63B3BB69-23CF-44E3-9099-C40C66FF867C}">
                  <a14:compatExt spid="_x0000_s155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2" name="Button 1176" hidden="1">
              <a:extLst>
                <a:ext uri="{63B3BB69-23CF-44E3-9099-C40C66FF867C}">
                  <a14:compatExt spid="_x0000_s155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3" name="Button 1177" hidden="1">
              <a:extLst>
                <a:ext uri="{63B3BB69-23CF-44E3-9099-C40C66FF867C}">
                  <a14:compatExt spid="_x0000_s155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4" name="Button 1178" hidden="1">
              <a:extLst>
                <a:ext uri="{63B3BB69-23CF-44E3-9099-C40C66FF867C}">
                  <a14:compatExt spid="_x0000_s155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5" name="Button 1179" hidden="1">
              <a:extLst>
                <a:ext uri="{63B3BB69-23CF-44E3-9099-C40C66FF867C}">
                  <a14:compatExt spid="_x0000_s155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6" name="Button 1180" hidden="1">
              <a:extLst>
                <a:ext uri="{63B3BB69-23CF-44E3-9099-C40C66FF867C}">
                  <a14:compatExt spid="_x0000_s155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7" name="Button 1181" hidden="1">
              <a:extLst>
                <a:ext uri="{63B3BB69-23CF-44E3-9099-C40C66FF867C}">
                  <a14:compatExt spid="_x0000_s155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8" name="Button 1182" hidden="1">
              <a:extLst>
                <a:ext uri="{63B3BB69-23CF-44E3-9099-C40C66FF867C}">
                  <a14:compatExt spid="_x0000_s155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9" name="Button 1183" hidden="1">
              <a:extLst>
                <a:ext uri="{63B3BB69-23CF-44E3-9099-C40C66FF867C}">
                  <a14:compatExt spid="_x0000_s155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0" name="Button 1184" hidden="1">
              <a:extLst>
                <a:ext uri="{63B3BB69-23CF-44E3-9099-C40C66FF867C}">
                  <a14:compatExt spid="_x0000_s155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1" name="Button 1185" hidden="1">
              <a:extLst>
                <a:ext uri="{63B3BB69-23CF-44E3-9099-C40C66FF867C}">
                  <a14:compatExt spid="_x0000_s155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2" name="Button 1186" hidden="1">
              <a:extLst>
                <a:ext uri="{63B3BB69-23CF-44E3-9099-C40C66FF867C}">
                  <a14:compatExt spid="_x0000_s155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3" name="Button 1187" hidden="1">
              <a:extLst>
                <a:ext uri="{63B3BB69-23CF-44E3-9099-C40C66FF867C}">
                  <a14:compatExt spid="_x0000_s155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4" name="Button 1188" hidden="1">
              <a:extLst>
                <a:ext uri="{63B3BB69-23CF-44E3-9099-C40C66FF867C}">
                  <a14:compatExt spid="_x0000_s155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5" name="Button 1189" hidden="1">
              <a:extLst>
                <a:ext uri="{63B3BB69-23CF-44E3-9099-C40C66FF867C}">
                  <a14:compatExt spid="_x0000_s155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6" name="Button 1190" hidden="1">
              <a:extLst>
                <a:ext uri="{63B3BB69-23CF-44E3-9099-C40C66FF867C}">
                  <a14:compatExt spid="_x0000_s155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7" name="Button 1191" hidden="1">
              <a:extLst>
                <a:ext uri="{63B3BB69-23CF-44E3-9099-C40C66FF867C}">
                  <a14:compatExt spid="_x0000_s155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8" name="Button 1192" hidden="1">
              <a:extLst>
                <a:ext uri="{63B3BB69-23CF-44E3-9099-C40C66FF867C}">
                  <a14:compatExt spid="_x0000_s155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9" name="Button 1193" hidden="1">
              <a:extLst>
                <a:ext uri="{63B3BB69-23CF-44E3-9099-C40C66FF867C}">
                  <a14:compatExt spid="_x0000_s155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0" name="Button 1194" hidden="1">
              <a:extLst>
                <a:ext uri="{63B3BB69-23CF-44E3-9099-C40C66FF867C}">
                  <a14:compatExt spid="_x0000_s155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1" name="Button 1195" hidden="1">
              <a:extLst>
                <a:ext uri="{63B3BB69-23CF-44E3-9099-C40C66FF867C}">
                  <a14:compatExt spid="_x0000_s155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2" name="Button 1196" hidden="1">
              <a:extLst>
                <a:ext uri="{63B3BB69-23CF-44E3-9099-C40C66FF867C}">
                  <a14:compatExt spid="_x0000_s155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3" name="Button 1197" hidden="1">
              <a:extLst>
                <a:ext uri="{63B3BB69-23CF-44E3-9099-C40C66FF867C}">
                  <a14:compatExt spid="_x0000_s155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4" name="Button 1198" hidden="1">
              <a:extLst>
                <a:ext uri="{63B3BB69-23CF-44E3-9099-C40C66FF867C}">
                  <a14:compatExt spid="_x0000_s155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5" name="Button 1199" hidden="1">
              <a:extLst>
                <a:ext uri="{63B3BB69-23CF-44E3-9099-C40C66FF867C}">
                  <a14:compatExt spid="_x0000_s155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6" name="Button 1200" hidden="1">
              <a:extLst>
                <a:ext uri="{63B3BB69-23CF-44E3-9099-C40C66FF867C}">
                  <a14:compatExt spid="_x0000_s155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7" name="Button 1201" hidden="1">
              <a:extLst>
                <a:ext uri="{63B3BB69-23CF-44E3-9099-C40C66FF867C}">
                  <a14:compatExt spid="_x0000_s155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8" name="Button 1202" hidden="1">
              <a:extLst>
                <a:ext uri="{63B3BB69-23CF-44E3-9099-C40C66FF867C}">
                  <a14:compatExt spid="_x0000_s155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9" name="Button 1203" hidden="1">
              <a:extLst>
                <a:ext uri="{63B3BB69-23CF-44E3-9099-C40C66FF867C}">
                  <a14:compatExt spid="_x0000_s155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0" name="Button 1204" hidden="1">
              <a:extLst>
                <a:ext uri="{63B3BB69-23CF-44E3-9099-C40C66FF867C}">
                  <a14:compatExt spid="_x0000_s155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1" name="Button 1205" hidden="1">
              <a:extLst>
                <a:ext uri="{63B3BB69-23CF-44E3-9099-C40C66FF867C}">
                  <a14:compatExt spid="_x0000_s155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2" name="Button 1206" hidden="1">
              <a:extLst>
                <a:ext uri="{63B3BB69-23CF-44E3-9099-C40C66FF867C}">
                  <a14:compatExt spid="_x0000_s155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3" name="Button 1207" hidden="1">
              <a:extLst>
                <a:ext uri="{63B3BB69-23CF-44E3-9099-C40C66FF867C}">
                  <a14:compatExt spid="_x0000_s155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4" name="Button 1208" hidden="1">
              <a:extLst>
                <a:ext uri="{63B3BB69-23CF-44E3-9099-C40C66FF867C}">
                  <a14:compatExt spid="_x0000_s155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5" name="Button 1209" hidden="1">
              <a:extLst>
                <a:ext uri="{63B3BB69-23CF-44E3-9099-C40C66FF867C}">
                  <a14:compatExt spid="_x0000_s155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6" name="Button 1210" hidden="1">
              <a:extLst>
                <a:ext uri="{63B3BB69-23CF-44E3-9099-C40C66FF867C}">
                  <a14:compatExt spid="_x0000_s155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7" name="Button 1211" hidden="1">
              <a:extLst>
                <a:ext uri="{63B3BB69-23CF-44E3-9099-C40C66FF867C}">
                  <a14:compatExt spid="_x0000_s155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8" name="Button 1212" hidden="1">
              <a:extLst>
                <a:ext uri="{63B3BB69-23CF-44E3-9099-C40C66FF867C}">
                  <a14:compatExt spid="_x0000_s155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9" name="Button 1213" hidden="1">
              <a:extLst>
                <a:ext uri="{63B3BB69-23CF-44E3-9099-C40C66FF867C}">
                  <a14:compatExt spid="_x0000_s155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0" name="Button 1214" hidden="1">
              <a:extLst>
                <a:ext uri="{63B3BB69-23CF-44E3-9099-C40C66FF867C}">
                  <a14:compatExt spid="_x0000_s155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1" name="Button 1215" hidden="1">
              <a:extLst>
                <a:ext uri="{63B3BB69-23CF-44E3-9099-C40C66FF867C}">
                  <a14:compatExt spid="_x0000_s155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2" name="Button 1216" hidden="1">
              <a:extLst>
                <a:ext uri="{63B3BB69-23CF-44E3-9099-C40C66FF867C}">
                  <a14:compatExt spid="_x0000_s155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3" name="Button 1217" hidden="1">
              <a:extLst>
                <a:ext uri="{63B3BB69-23CF-44E3-9099-C40C66FF867C}">
                  <a14:compatExt spid="_x0000_s155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4" name="Button 1218" hidden="1">
              <a:extLst>
                <a:ext uri="{63B3BB69-23CF-44E3-9099-C40C66FF867C}">
                  <a14:compatExt spid="_x0000_s155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5" name="Button 1219" hidden="1">
              <a:extLst>
                <a:ext uri="{63B3BB69-23CF-44E3-9099-C40C66FF867C}">
                  <a14:compatExt spid="_x0000_s155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6" name="Button 1220" hidden="1">
              <a:extLst>
                <a:ext uri="{63B3BB69-23CF-44E3-9099-C40C66FF867C}">
                  <a14:compatExt spid="_x0000_s155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7" name="Button 1221" hidden="1">
              <a:extLst>
                <a:ext uri="{63B3BB69-23CF-44E3-9099-C40C66FF867C}">
                  <a14:compatExt spid="_x0000_s155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8" name="Button 1222" hidden="1">
              <a:extLst>
                <a:ext uri="{63B3BB69-23CF-44E3-9099-C40C66FF867C}">
                  <a14:compatExt spid="_x0000_s155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9" name="Button 1223" hidden="1">
              <a:extLst>
                <a:ext uri="{63B3BB69-23CF-44E3-9099-C40C66FF867C}">
                  <a14:compatExt spid="_x0000_s155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0" name="Button 1224" hidden="1">
              <a:extLst>
                <a:ext uri="{63B3BB69-23CF-44E3-9099-C40C66FF867C}">
                  <a14:compatExt spid="_x0000_s155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1" name="Button 1225" hidden="1">
              <a:extLst>
                <a:ext uri="{63B3BB69-23CF-44E3-9099-C40C66FF867C}">
                  <a14:compatExt spid="_x0000_s155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2" name="Button 1226" hidden="1">
              <a:extLst>
                <a:ext uri="{63B3BB69-23CF-44E3-9099-C40C66FF867C}">
                  <a14:compatExt spid="_x0000_s155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3" name="Button 1227" hidden="1">
              <a:extLst>
                <a:ext uri="{63B3BB69-23CF-44E3-9099-C40C66FF867C}">
                  <a14:compatExt spid="_x0000_s155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4" name="Button 1228" hidden="1">
              <a:extLst>
                <a:ext uri="{63B3BB69-23CF-44E3-9099-C40C66FF867C}">
                  <a14:compatExt spid="_x0000_s155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5" name="Button 1229" hidden="1">
              <a:extLst>
                <a:ext uri="{63B3BB69-23CF-44E3-9099-C40C66FF867C}">
                  <a14:compatExt spid="_x0000_s155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6" name="Button 1230" hidden="1">
              <a:extLst>
                <a:ext uri="{63B3BB69-23CF-44E3-9099-C40C66FF867C}">
                  <a14:compatExt spid="_x0000_s155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7" name="Button 1231" hidden="1">
              <a:extLst>
                <a:ext uri="{63B3BB69-23CF-44E3-9099-C40C66FF867C}">
                  <a14:compatExt spid="_x0000_s155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8" name="Button 1232" hidden="1">
              <a:extLst>
                <a:ext uri="{63B3BB69-23CF-44E3-9099-C40C66FF867C}">
                  <a14:compatExt spid="_x0000_s155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9" name="Button 1233" hidden="1">
              <a:extLst>
                <a:ext uri="{63B3BB69-23CF-44E3-9099-C40C66FF867C}">
                  <a14:compatExt spid="_x0000_s155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0" name="Button 1234" hidden="1">
              <a:extLst>
                <a:ext uri="{63B3BB69-23CF-44E3-9099-C40C66FF867C}">
                  <a14:compatExt spid="_x0000_s155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1" name="Button 1235" hidden="1">
              <a:extLst>
                <a:ext uri="{63B3BB69-23CF-44E3-9099-C40C66FF867C}">
                  <a14:compatExt spid="_x0000_s155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2" name="Button 1236" hidden="1">
              <a:extLst>
                <a:ext uri="{63B3BB69-23CF-44E3-9099-C40C66FF867C}">
                  <a14:compatExt spid="_x0000_s155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3" name="Button 1237" hidden="1">
              <a:extLst>
                <a:ext uri="{63B3BB69-23CF-44E3-9099-C40C66FF867C}">
                  <a14:compatExt spid="_x0000_s155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4" name="Button 1238" hidden="1">
              <a:extLst>
                <a:ext uri="{63B3BB69-23CF-44E3-9099-C40C66FF867C}">
                  <a14:compatExt spid="_x0000_s155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5" name="Button 1239" hidden="1">
              <a:extLst>
                <a:ext uri="{63B3BB69-23CF-44E3-9099-C40C66FF867C}">
                  <a14:compatExt spid="_x0000_s155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6" name="Button 1240" hidden="1">
              <a:extLst>
                <a:ext uri="{63B3BB69-23CF-44E3-9099-C40C66FF867C}">
                  <a14:compatExt spid="_x0000_s155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7" name="Button 1241" hidden="1">
              <a:extLst>
                <a:ext uri="{63B3BB69-23CF-44E3-9099-C40C66FF867C}">
                  <a14:compatExt spid="_x0000_s155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8" name="Button 1242" hidden="1">
              <a:extLst>
                <a:ext uri="{63B3BB69-23CF-44E3-9099-C40C66FF867C}">
                  <a14:compatExt spid="_x0000_s155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9" name="Button 1243" hidden="1">
              <a:extLst>
                <a:ext uri="{63B3BB69-23CF-44E3-9099-C40C66FF867C}">
                  <a14:compatExt spid="_x0000_s155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0" name="Button 1244" hidden="1">
              <a:extLst>
                <a:ext uri="{63B3BB69-23CF-44E3-9099-C40C66FF867C}">
                  <a14:compatExt spid="_x0000_s155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1" name="Button 1245" hidden="1">
              <a:extLst>
                <a:ext uri="{63B3BB69-23CF-44E3-9099-C40C66FF867C}">
                  <a14:compatExt spid="_x0000_s155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2" name="Button 1246" hidden="1">
              <a:extLst>
                <a:ext uri="{63B3BB69-23CF-44E3-9099-C40C66FF867C}">
                  <a14:compatExt spid="_x0000_s155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3" name="Button 1247" hidden="1">
              <a:extLst>
                <a:ext uri="{63B3BB69-23CF-44E3-9099-C40C66FF867C}">
                  <a14:compatExt spid="_x0000_s155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4" name="Button 1248" hidden="1">
              <a:extLst>
                <a:ext uri="{63B3BB69-23CF-44E3-9099-C40C66FF867C}">
                  <a14:compatExt spid="_x0000_s155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5" name="Button 1249" hidden="1">
              <a:extLst>
                <a:ext uri="{63B3BB69-23CF-44E3-9099-C40C66FF867C}">
                  <a14:compatExt spid="_x0000_s155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6" name="Button 1250" hidden="1">
              <a:extLst>
                <a:ext uri="{63B3BB69-23CF-44E3-9099-C40C66FF867C}">
                  <a14:compatExt spid="_x0000_s155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7" name="Button 1251" hidden="1">
              <a:extLst>
                <a:ext uri="{63B3BB69-23CF-44E3-9099-C40C66FF867C}">
                  <a14:compatExt spid="_x0000_s155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8" name="Button 1252" hidden="1">
              <a:extLst>
                <a:ext uri="{63B3BB69-23CF-44E3-9099-C40C66FF867C}">
                  <a14:compatExt spid="_x0000_s155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9" name="Button 1253" hidden="1">
              <a:extLst>
                <a:ext uri="{63B3BB69-23CF-44E3-9099-C40C66FF867C}">
                  <a14:compatExt spid="_x0000_s155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0" name="Button 1254" hidden="1">
              <a:extLst>
                <a:ext uri="{63B3BB69-23CF-44E3-9099-C40C66FF867C}">
                  <a14:compatExt spid="_x0000_s155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1" name="Button 1255" hidden="1">
              <a:extLst>
                <a:ext uri="{63B3BB69-23CF-44E3-9099-C40C66FF867C}">
                  <a14:compatExt spid="_x0000_s155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2" name="Button 1256" hidden="1">
              <a:extLst>
                <a:ext uri="{63B3BB69-23CF-44E3-9099-C40C66FF867C}">
                  <a14:compatExt spid="_x0000_s155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3" name="Button 1257" hidden="1">
              <a:extLst>
                <a:ext uri="{63B3BB69-23CF-44E3-9099-C40C66FF867C}">
                  <a14:compatExt spid="_x0000_s155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4" name="Button 1258" hidden="1">
              <a:extLst>
                <a:ext uri="{63B3BB69-23CF-44E3-9099-C40C66FF867C}">
                  <a14:compatExt spid="_x0000_s155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5" name="Button 1259" hidden="1">
              <a:extLst>
                <a:ext uri="{63B3BB69-23CF-44E3-9099-C40C66FF867C}">
                  <a14:compatExt spid="_x0000_s155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6" name="Button 1260" hidden="1">
              <a:extLst>
                <a:ext uri="{63B3BB69-23CF-44E3-9099-C40C66FF867C}">
                  <a14:compatExt spid="_x0000_s155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7" name="Button 1261" hidden="1">
              <a:extLst>
                <a:ext uri="{63B3BB69-23CF-44E3-9099-C40C66FF867C}">
                  <a14:compatExt spid="_x0000_s155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8" name="Button 1262" hidden="1">
              <a:extLst>
                <a:ext uri="{63B3BB69-23CF-44E3-9099-C40C66FF867C}">
                  <a14:compatExt spid="_x0000_s155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9" name="Button 1263" hidden="1">
              <a:extLst>
                <a:ext uri="{63B3BB69-23CF-44E3-9099-C40C66FF867C}">
                  <a14:compatExt spid="_x0000_s155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0" name="Button 1264" hidden="1">
              <a:extLst>
                <a:ext uri="{63B3BB69-23CF-44E3-9099-C40C66FF867C}">
                  <a14:compatExt spid="_x0000_s156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1" name="Button 1265" hidden="1">
              <a:extLst>
                <a:ext uri="{63B3BB69-23CF-44E3-9099-C40C66FF867C}">
                  <a14:compatExt spid="_x0000_s156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2" name="Button 1266" hidden="1">
              <a:extLst>
                <a:ext uri="{63B3BB69-23CF-44E3-9099-C40C66FF867C}">
                  <a14:compatExt spid="_x0000_s156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3" name="Button 1267" hidden="1">
              <a:extLst>
                <a:ext uri="{63B3BB69-23CF-44E3-9099-C40C66FF867C}">
                  <a14:compatExt spid="_x0000_s156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4" name="Button 1268" hidden="1">
              <a:extLst>
                <a:ext uri="{63B3BB69-23CF-44E3-9099-C40C66FF867C}">
                  <a14:compatExt spid="_x0000_s156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5" name="Button 1269" hidden="1">
              <a:extLst>
                <a:ext uri="{63B3BB69-23CF-44E3-9099-C40C66FF867C}">
                  <a14:compatExt spid="_x0000_s156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6" name="Button 1270" hidden="1">
              <a:extLst>
                <a:ext uri="{63B3BB69-23CF-44E3-9099-C40C66FF867C}">
                  <a14:compatExt spid="_x0000_s156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7" name="Button 1271" hidden="1">
              <a:extLst>
                <a:ext uri="{63B3BB69-23CF-44E3-9099-C40C66FF867C}">
                  <a14:compatExt spid="_x0000_s156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8" name="Button 1272" hidden="1">
              <a:extLst>
                <a:ext uri="{63B3BB69-23CF-44E3-9099-C40C66FF867C}">
                  <a14:compatExt spid="_x0000_s156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9" name="Button 1273" hidden="1">
              <a:extLst>
                <a:ext uri="{63B3BB69-23CF-44E3-9099-C40C66FF867C}">
                  <a14:compatExt spid="_x0000_s156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0" name="Button 1274" hidden="1">
              <a:extLst>
                <a:ext uri="{63B3BB69-23CF-44E3-9099-C40C66FF867C}">
                  <a14:compatExt spid="_x0000_s156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1" name="Button 1275" hidden="1">
              <a:extLst>
                <a:ext uri="{63B3BB69-23CF-44E3-9099-C40C66FF867C}">
                  <a14:compatExt spid="_x0000_s156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2" name="Button 1276" hidden="1">
              <a:extLst>
                <a:ext uri="{63B3BB69-23CF-44E3-9099-C40C66FF867C}">
                  <a14:compatExt spid="_x0000_s156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3" name="Button 1277" hidden="1">
              <a:extLst>
                <a:ext uri="{63B3BB69-23CF-44E3-9099-C40C66FF867C}">
                  <a14:compatExt spid="_x0000_s156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4" name="Button 1278" hidden="1">
              <a:extLst>
                <a:ext uri="{63B3BB69-23CF-44E3-9099-C40C66FF867C}">
                  <a14:compatExt spid="_x0000_s156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5" name="Button 1279" hidden="1">
              <a:extLst>
                <a:ext uri="{63B3BB69-23CF-44E3-9099-C40C66FF867C}">
                  <a14:compatExt spid="_x0000_s156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6" name="Button 1280" hidden="1">
              <a:extLst>
                <a:ext uri="{63B3BB69-23CF-44E3-9099-C40C66FF867C}">
                  <a14:compatExt spid="_x0000_s156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7" name="Button 1281" hidden="1">
              <a:extLst>
                <a:ext uri="{63B3BB69-23CF-44E3-9099-C40C66FF867C}">
                  <a14:compatExt spid="_x0000_s156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8" name="Button 1282" hidden="1">
              <a:extLst>
                <a:ext uri="{63B3BB69-23CF-44E3-9099-C40C66FF867C}">
                  <a14:compatExt spid="_x0000_s156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9" name="Button 1283" hidden="1">
              <a:extLst>
                <a:ext uri="{63B3BB69-23CF-44E3-9099-C40C66FF867C}">
                  <a14:compatExt spid="_x0000_s156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0" name="Button 1284" hidden="1">
              <a:extLst>
                <a:ext uri="{63B3BB69-23CF-44E3-9099-C40C66FF867C}">
                  <a14:compatExt spid="_x0000_s156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1" name="Button 1285" hidden="1">
              <a:extLst>
                <a:ext uri="{63B3BB69-23CF-44E3-9099-C40C66FF867C}">
                  <a14:compatExt spid="_x0000_s156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2" name="Button 1286" hidden="1">
              <a:extLst>
                <a:ext uri="{63B3BB69-23CF-44E3-9099-C40C66FF867C}">
                  <a14:compatExt spid="_x0000_s156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3" name="Button 1287" hidden="1">
              <a:extLst>
                <a:ext uri="{63B3BB69-23CF-44E3-9099-C40C66FF867C}">
                  <a14:compatExt spid="_x0000_s156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4" name="Button 1288" hidden="1">
              <a:extLst>
                <a:ext uri="{63B3BB69-23CF-44E3-9099-C40C66FF867C}">
                  <a14:compatExt spid="_x0000_s156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5" name="Button 1289" hidden="1">
              <a:extLst>
                <a:ext uri="{63B3BB69-23CF-44E3-9099-C40C66FF867C}">
                  <a14:compatExt spid="_x0000_s156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6" name="Button 1290" hidden="1">
              <a:extLst>
                <a:ext uri="{63B3BB69-23CF-44E3-9099-C40C66FF867C}">
                  <a14:compatExt spid="_x0000_s156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7" name="Button 1291" hidden="1">
              <a:extLst>
                <a:ext uri="{63B3BB69-23CF-44E3-9099-C40C66FF867C}">
                  <a14:compatExt spid="_x0000_s156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8" name="Button 1292" hidden="1">
              <a:extLst>
                <a:ext uri="{63B3BB69-23CF-44E3-9099-C40C66FF867C}">
                  <a14:compatExt spid="_x0000_s156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9" name="Button 1293" hidden="1">
              <a:extLst>
                <a:ext uri="{63B3BB69-23CF-44E3-9099-C40C66FF867C}">
                  <a14:compatExt spid="_x0000_s156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0" name="Button 1294" hidden="1">
              <a:extLst>
                <a:ext uri="{63B3BB69-23CF-44E3-9099-C40C66FF867C}">
                  <a14:compatExt spid="_x0000_s156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1" name="Button 1295" hidden="1">
              <a:extLst>
                <a:ext uri="{63B3BB69-23CF-44E3-9099-C40C66FF867C}">
                  <a14:compatExt spid="_x0000_s156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2" name="Button 1296" hidden="1">
              <a:extLst>
                <a:ext uri="{63B3BB69-23CF-44E3-9099-C40C66FF867C}">
                  <a14:compatExt spid="_x0000_s156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3" name="Button 1297" hidden="1">
              <a:extLst>
                <a:ext uri="{63B3BB69-23CF-44E3-9099-C40C66FF867C}">
                  <a14:compatExt spid="_x0000_s156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4" name="Button 1298" hidden="1">
              <a:extLst>
                <a:ext uri="{63B3BB69-23CF-44E3-9099-C40C66FF867C}">
                  <a14:compatExt spid="_x0000_s156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5" name="Button 1299" hidden="1">
              <a:extLst>
                <a:ext uri="{63B3BB69-23CF-44E3-9099-C40C66FF867C}">
                  <a14:compatExt spid="_x0000_s156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6" name="Button 1300" hidden="1">
              <a:extLst>
                <a:ext uri="{63B3BB69-23CF-44E3-9099-C40C66FF867C}">
                  <a14:compatExt spid="_x0000_s156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7" name="Button 1301" hidden="1">
              <a:extLst>
                <a:ext uri="{63B3BB69-23CF-44E3-9099-C40C66FF867C}">
                  <a14:compatExt spid="_x0000_s156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8" name="Button 1302" hidden="1">
              <a:extLst>
                <a:ext uri="{63B3BB69-23CF-44E3-9099-C40C66FF867C}">
                  <a14:compatExt spid="_x0000_s156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9" name="Button 1303" hidden="1">
              <a:extLst>
                <a:ext uri="{63B3BB69-23CF-44E3-9099-C40C66FF867C}">
                  <a14:compatExt spid="_x0000_s156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0" name="Button 1304" hidden="1">
              <a:extLst>
                <a:ext uri="{63B3BB69-23CF-44E3-9099-C40C66FF867C}">
                  <a14:compatExt spid="_x0000_s156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1" name="Button 1305" hidden="1">
              <a:extLst>
                <a:ext uri="{63B3BB69-23CF-44E3-9099-C40C66FF867C}">
                  <a14:compatExt spid="_x0000_s156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2" name="Button 1306" hidden="1">
              <a:extLst>
                <a:ext uri="{63B3BB69-23CF-44E3-9099-C40C66FF867C}">
                  <a14:compatExt spid="_x0000_s156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3" name="Button 1307" hidden="1">
              <a:extLst>
                <a:ext uri="{63B3BB69-23CF-44E3-9099-C40C66FF867C}">
                  <a14:compatExt spid="_x0000_s156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4" name="Button 1308" hidden="1">
              <a:extLst>
                <a:ext uri="{63B3BB69-23CF-44E3-9099-C40C66FF867C}">
                  <a14:compatExt spid="_x0000_s156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5" name="Button 1309" hidden="1">
              <a:extLst>
                <a:ext uri="{63B3BB69-23CF-44E3-9099-C40C66FF867C}">
                  <a14:compatExt spid="_x0000_s156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6" name="Button 1310" hidden="1">
              <a:extLst>
                <a:ext uri="{63B3BB69-23CF-44E3-9099-C40C66FF867C}">
                  <a14:compatExt spid="_x0000_s156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7" name="Button 1311" hidden="1">
              <a:extLst>
                <a:ext uri="{63B3BB69-23CF-44E3-9099-C40C66FF867C}">
                  <a14:compatExt spid="_x0000_s156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8" name="Button 1312" hidden="1">
              <a:extLst>
                <a:ext uri="{63B3BB69-23CF-44E3-9099-C40C66FF867C}">
                  <a14:compatExt spid="_x0000_s156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9" name="Button 1313" hidden="1">
              <a:extLst>
                <a:ext uri="{63B3BB69-23CF-44E3-9099-C40C66FF867C}">
                  <a14:compatExt spid="_x0000_s156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0" name="Button 1314" hidden="1">
              <a:extLst>
                <a:ext uri="{63B3BB69-23CF-44E3-9099-C40C66FF867C}">
                  <a14:compatExt spid="_x0000_s156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1" name="Button 1315" hidden="1">
              <a:extLst>
                <a:ext uri="{63B3BB69-23CF-44E3-9099-C40C66FF867C}">
                  <a14:compatExt spid="_x0000_s156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2" name="Button 1316" hidden="1">
              <a:extLst>
                <a:ext uri="{63B3BB69-23CF-44E3-9099-C40C66FF867C}">
                  <a14:compatExt spid="_x0000_s156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3" name="Button 1317" hidden="1">
              <a:extLst>
                <a:ext uri="{63B3BB69-23CF-44E3-9099-C40C66FF867C}">
                  <a14:compatExt spid="_x0000_s156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4" name="Button 1318" hidden="1">
              <a:extLst>
                <a:ext uri="{63B3BB69-23CF-44E3-9099-C40C66FF867C}">
                  <a14:compatExt spid="_x0000_s156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5" name="Button 1319" hidden="1">
              <a:extLst>
                <a:ext uri="{63B3BB69-23CF-44E3-9099-C40C66FF867C}">
                  <a14:compatExt spid="_x0000_s156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6" name="Button 1320" hidden="1">
              <a:extLst>
                <a:ext uri="{63B3BB69-23CF-44E3-9099-C40C66FF867C}">
                  <a14:compatExt spid="_x0000_s156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7" name="Button 1321" hidden="1">
              <a:extLst>
                <a:ext uri="{63B3BB69-23CF-44E3-9099-C40C66FF867C}">
                  <a14:compatExt spid="_x0000_s156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8" name="Button 1322" hidden="1">
              <a:extLst>
                <a:ext uri="{63B3BB69-23CF-44E3-9099-C40C66FF867C}">
                  <a14:compatExt spid="_x0000_s156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9" name="Button 1323" hidden="1">
              <a:extLst>
                <a:ext uri="{63B3BB69-23CF-44E3-9099-C40C66FF867C}">
                  <a14:compatExt spid="_x0000_s156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0" name="Button 1324" hidden="1">
              <a:extLst>
                <a:ext uri="{63B3BB69-23CF-44E3-9099-C40C66FF867C}">
                  <a14:compatExt spid="_x0000_s156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1" name="Button 1325" hidden="1">
              <a:extLst>
                <a:ext uri="{63B3BB69-23CF-44E3-9099-C40C66FF867C}">
                  <a14:compatExt spid="_x0000_s156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2" name="Button 1326" hidden="1">
              <a:extLst>
                <a:ext uri="{63B3BB69-23CF-44E3-9099-C40C66FF867C}">
                  <a14:compatExt spid="_x0000_s156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3" name="Button 1327" hidden="1">
              <a:extLst>
                <a:ext uri="{63B3BB69-23CF-44E3-9099-C40C66FF867C}">
                  <a14:compatExt spid="_x0000_s156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4" name="Button 1328" hidden="1">
              <a:extLst>
                <a:ext uri="{63B3BB69-23CF-44E3-9099-C40C66FF867C}">
                  <a14:compatExt spid="_x0000_s156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5" name="Button 1329" hidden="1">
              <a:extLst>
                <a:ext uri="{63B3BB69-23CF-44E3-9099-C40C66FF867C}">
                  <a14:compatExt spid="_x0000_s156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6" name="Button 1330" hidden="1">
              <a:extLst>
                <a:ext uri="{63B3BB69-23CF-44E3-9099-C40C66FF867C}">
                  <a14:compatExt spid="_x0000_s156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7" name="Button 1331" hidden="1">
              <a:extLst>
                <a:ext uri="{63B3BB69-23CF-44E3-9099-C40C66FF867C}">
                  <a14:compatExt spid="_x0000_s156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8" name="Button 1332" hidden="1">
              <a:extLst>
                <a:ext uri="{63B3BB69-23CF-44E3-9099-C40C66FF867C}">
                  <a14:compatExt spid="_x0000_s156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9" name="Button 1333" hidden="1">
              <a:extLst>
                <a:ext uri="{63B3BB69-23CF-44E3-9099-C40C66FF867C}">
                  <a14:compatExt spid="_x0000_s156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0" name="Button 1334" hidden="1">
              <a:extLst>
                <a:ext uri="{63B3BB69-23CF-44E3-9099-C40C66FF867C}">
                  <a14:compatExt spid="_x0000_s156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1" name="Button 1335" hidden="1">
              <a:extLst>
                <a:ext uri="{63B3BB69-23CF-44E3-9099-C40C66FF867C}">
                  <a14:compatExt spid="_x0000_s156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2" name="Button 1336" hidden="1">
              <a:extLst>
                <a:ext uri="{63B3BB69-23CF-44E3-9099-C40C66FF867C}">
                  <a14:compatExt spid="_x0000_s156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3" name="Button 1337" hidden="1">
              <a:extLst>
                <a:ext uri="{63B3BB69-23CF-44E3-9099-C40C66FF867C}">
                  <a14:compatExt spid="_x0000_s156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4" name="Button 1338" hidden="1">
              <a:extLst>
                <a:ext uri="{63B3BB69-23CF-44E3-9099-C40C66FF867C}">
                  <a14:compatExt spid="_x0000_s156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5" name="Button 1339" hidden="1">
              <a:extLst>
                <a:ext uri="{63B3BB69-23CF-44E3-9099-C40C66FF867C}">
                  <a14:compatExt spid="_x0000_s156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6" name="Button 1340" hidden="1">
              <a:extLst>
                <a:ext uri="{63B3BB69-23CF-44E3-9099-C40C66FF867C}">
                  <a14:compatExt spid="_x0000_s156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7" name="Button 1341" hidden="1">
              <a:extLst>
                <a:ext uri="{63B3BB69-23CF-44E3-9099-C40C66FF867C}">
                  <a14:compatExt spid="_x0000_s156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8" name="Button 1342" hidden="1">
              <a:extLst>
                <a:ext uri="{63B3BB69-23CF-44E3-9099-C40C66FF867C}">
                  <a14:compatExt spid="_x0000_s156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9" name="Button 1343" hidden="1">
              <a:extLst>
                <a:ext uri="{63B3BB69-23CF-44E3-9099-C40C66FF867C}">
                  <a14:compatExt spid="_x0000_s156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0" name="Button 1344" hidden="1">
              <a:extLst>
                <a:ext uri="{63B3BB69-23CF-44E3-9099-C40C66FF867C}">
                  <a14:compatExt spid="_x0000_s156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1" name="Button 1345" hidden="1">
              <a:extLst>
                <a:ext uri="{63B3BB69-23CF-44E3-9099-C40C66FF867C}">
                  <a14:compatExt spid="_x0000_s156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2" name="Button 1346" hidden="1">
              <a:extLst>
                <a:ext uri="{63B3BB69-23CF-44E3-9099-C40C66FF867C}">
                  <a14:compatExt spid="_x0000_s156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3" name="Button 1347" hidden="1">
              <a:extLst>
                <a:ext uri="{63B3BB69-23CF-44E3-9099-C40C66FF867C}">
                  <a14:compatExt spid="_x0000_s156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4" name="Button 1348" hidden="1">
              <a:extLst>
                <a:ext uri="{63B3BB69-23CF-44E3-9099-C40C66FF867C}">
                  <a14:compatExt spid="_x0000_s156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5" name="Button 1349" hidden="1">
              <a:extLst>
                <a:ext uri="{63B3BB69-23CF-44E3-9099-C40C66FF867C}">
                  <a14:compatExt spid="_x0000_s156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6" name="Button 1350" hidden="1">
              <a:extLst>
                <a:ext uri="{63B3BB69-23CF-44E3-9099-C40C66FF867C}">
                  <a14:compatExt spid="_x0000_s156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7" name="Button 1351" hidden="1">
              <a:extLst>
                <a:ext uri="{63B3BB69-23CF-44E3-9099-C40C66FF867C}">
                  <a14:compatExt spid="_x0000_s156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8" name="Button 1352" hidden="1">
              <a:extLst>
                <a:ext uri="{63B3BB69-23CF-44E3-9099-C40C66FF867C}">
                  <a14:compatExt spid="_x0000_s156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9" name="Button 1353" hidden="1">
              <a:extLst>
                <a:ext uri="{63B3BB69-23CF-44E3-9099-C40C66FF867C}">
                  <a14:compatExt spid="_x0000_s156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0" name="Button 1354" hidden="1">
              <a:extLst>
                <a:ext uri="{63B3BB69-23CF-44E3-9099-C40C66FF867C}">
                  <a14:compatExt spid="_x0000_s156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1" name="Button 1355" hidden="1">
              <a:extLst>
                <a:ext uri="{63B3BB69-23CF-44E3-9099-C40C66FF867C}">
                  <a14:compatExt spid="_x0000_s156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2" name="Button 1356" hidden="1">
              <a:extLst>
                <a:ext uri="{63B3BB69-23CF-44E3-9099-C40C66FF867C}">
                  <a14:compatExt spid="_x0000_s156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3" name="Button 1357" hidden="1">
              <a:extLst>
                <a:ext uri="{63B3BB69-23CF-44E3-9099-C40C66FF867C}">
                  <a14:compatExt spid="_x0000_s156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4" name="Button 1358" hidden="1">
              <a:extLst>
                <a:ext uri="{63B3BB69-23CF-44E3-9099-C40C66FF867C}">
                  <a14:compatExt spid="_x0000_s156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5" name="Button 1359" hidden="1">
              <a:extLst>
                <a:ext uri="{63B3BB69-23CF-44E3-9099-C40C66FF867C}">
                  <a14:compatExt spid="_x0000_s156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6" name="Button 1360" hidden="1">
              <a:extLst>
                <a:ext uri="{63B3BB69-23CF-44E3-9099-C40C66FF867C}">
                  <a14:compatExt spid="_x0000_s156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7" name="Button 1361" hidden="1">
              <a:extLst>
                <a:ext uri="{63B3BB69-23CF-44E3-9099-C40C66FF867C}">
                  <a14:compatExt spid="_x0000_s156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8" name="Button 1362" hidden="1">
              <a:extLst>
                <a:ext uri="{63B3BB69-23CF-44E3-9099-C40C66FF867C}">
                  <a14:compatExt spid="_x0000_s156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9" name="Button 1363" hidden="1">
              <a:extLst>
                <a:ext uri="{63B3BB69-23CF-44E3-9099-C40C66FF867C}">
                  <a14:compatExt spid="_x0000_s156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700" name="Button 1364" hidden="1">
              <a:extLst>
                <a:ext uri="{63B3BB69-23CF-44E3-9099-C40C66FF867C}">
                  <a14:compatExt spid="_x0000_s157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IMU/AppData/Local/Microsoft/Windows/Temporary%20Internet%20Files/Content.Outlook/WGUWPI0R/0_ryohi_shiharai_tuutish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tables/table1.xml><?xml version="1.0" encoding="utf-8"?>
<table xmlns="http://schemas.openxmlformats.org/spreadsheetml/2006/main" id="2" name="リスト1_11555" displayName="リスト1_11555" ref="K2:M8" totalsRowShown="0" headerRowDxfId="14" dataDxfId="12" headerRowBorderDxfId="13" tableBorderDxfId="11" totalsRowBorderDxfId="10">
  <tableColumns count="3">
    <tableColumn id="3" name="理系事務室" dataDxfId="9" dataCellStyle="標準 2"/>
    <tableColumn id="2" name="   " dataDxfId="8" dataCellStyle="標準 2"/>
    <tableColumn id="1" name="大学教育センター・情報_x000a_入れない" dataDxfId="7"/>
  </tableColumns>
  <tableStyleInfo showFirstColumn="0" showLastColumn="0" showRowStripes="1" showColumnStripes="0"/>
</table>
</file>

<file path=xl/tables/table2.xml><?xml version="1.0" encoding="utf-8"?>
<table xmlns="http://schemas.openxmlformats.org/spreadsheetml/2006/main" id="3" name="リスト21481556" displayName="リスト21481556" ref="W2:Y72" insertRowShift="1" totalsRowShown="0" headerRowDxfId="6" headerRowBorderDxfId="5" tableBorderDxfId="4" totalsRowBorderDxfId="3">
  <autoFilter ref="W2:Y72"/>
  <tableColumns count="3">
    <tableColumn id="1" name="予算種別2" dataDxfId="2"/>
    <tableColumn id="2" name="列1" dataDxfId="1" dataCellStyle="標準 2"/>
    <tableColumn id="3" name="列2" dataDxfId="0"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170" Type="http://schemas.openxmlformats.org/officeDocument/2006/relationships/ctrlProp" Target="../ctrlProps/ctrlProp167.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903" Type="http://schemas.openxmlformats.org/officeDocument/2006/relationships/ctrlProp" Target="../ctrlProps/ctrlProp900.xml"/><Relationship Id="rId1326" Type="http://schemas.openxmlformats.org/officeDocument/2006/relationships/ctrlProp" Target="../ctrlProps/ctrlProp1323.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181" Type="http://schemas.openxmlformats.org/officeDocument/2006/relationships/ctrlProp" Target="../ctrlProps/ctrlProp178.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914" Type="http://schemas.openxmlformats.org/officeDocument/2006/relationships/ctrlProp" Target="../ctrlProps/ctrlProp911.xml"/><Relationship Id="rId1337" Type="http://schemas.openxmlformats.org/officeDocument/2006/relationships/ctrlProp" Target="../ctrlProps/ctrlProp1334.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348" Type="http://schemas.openxmlformats.org/officeDocument/2006/relationships/ctrlProp" Target="../ctrlProps/ctrlProp1345.xml"/><Relationship Id="rId357" Type="http://schemas.openxmlformats.org/officeDocument/2006/relationships/ctrlProp" Target="../ctrlProps/ctrlProp354.xml"/><Relationship Id="rId1110" Type="http://schemas.openxmlformats.org/officeDocument/2006/relationships/ctrlProp" Target="../ctrlProps/ctrlProp1107.xml"/><Relationship Id="rId1194" Type="http://schemas.openxmlformats.org/officeDocument/2006/relationships/ctrlProp" Target="../ctrlProps/ctrlProp1191.xml"/><Relationship Id="rId1208" Type="http://schemas.openxmlformats.org/officeDocument/2006/relationships/ctrlProp" Target="../ctrlProps/ctrlProp1205.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1359" Type="http://schemas.openxmlformats.org/officeDocument/2006/relationships/ctrlProp" Target="../ctrlProps/ctrlProp1356.xml"/><Relationship Id="rId270" Type="http://schemas.openxmlformats.org/officeDocument/2006/relationships/ctrlProp" Target="../ctrlProps/ctrlProp267.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281" Type="http://schemas.openxmlformats.org/officeDocument/2006/relationships/ctrlProp" Target="../ctrlProps/ctrlProp278.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807" Type="http://schemas.openxmlformats.org/officeDocument/2006/relationships/ctrlProp" Target="../ctrlProps/ctrlProp804.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292" Type="http://schemas.openxmlformats.org/officeDocument/2006/relationships/ctrlProp" Target="../ctrlProps/ctrlProp289.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818" Type="http://schemas.openxmlformats.org/officeDocument/2006/relationships/ctrlProp" Target="../ctrlProps/ctrlProp815.xml"/><Relationship Id="rId1350" Type="http://schemas.openxmlformats.org/officeDocument/2006/relationships/ctrlProp" Target="../ctrlProps/ctrlProp1347.xml"/><Relationship Id="rId152" Type="http://schemas.openxmlformats.org/officeDocument/2006/relationships/ctrlProp" Target="../ctrlProps/ctrlProp149.xml"/><Relationship Id="rId457" Type="http://schemas.openxmlformats.org/officeDocument/2006/relationships/ctrlProp" Target="../ctrlProps/ctrlProp454.xml"/><Relationship Id="rId1003" Type="http://schemas.openxmlformats.org/officeDocument/2006/relationships/ctrlProp" Target="../ctrlProps/ctrlProp1000.xml"/><Relationship Id="rId1087" Type="http://schemas.openxmlformats.org/officeDocument/2006/relationships/ctrlProp" Target="../ctrlProps/ctrlProp1084.xml"/><Relationship Id="rId1210" Type="http://schemas.openxmlformats.org/officeDocument/2006/relationships/ctrlProp" Target="../ctrlProps/ctrlProp1207.xml"/><Relationship Id="rId1294" Type="http://schemas.openxmlformats.org/officeDocument/2006/relationships/ctrlProp" Target="../ctrlProps/ctrlProp1291.xml"/><Relationship Id="rId1308" Type="http://schemas.openxmlformats.org/officeDocument/2006/relationships/ctrlProp" Target="../ctrlProps/ctrlProp1305.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1361" Type="http://schemas.openxmlformats.org/officeDocument/2006/relationships/ctrlProp" Target="../ctrlProps/ctrlProp135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1319" Type="http://schemas.openxmlformats.org/officeDocument/2006/relationships/ctrlProp" Target="../ctrlProps/ctrlProp1316.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907" Type="http://schemas.openxmlformats.org/officeDocument/2006/relationships/ctrlProp" Target="../ctrlProps/ctrlProp904.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820" Type="http://schemas.openxmlformats.org/officeDocument/2006/relationships/ctrlProp" Target="../ctrlProps/ctrlProp817.xml"/><Relationship Id="rId918" Type="http://schemas.openxmlformats.org/officeDocument/2006/relationships/ctrlProp" Target="../ctrlProps/ctrlProp915.xml"/><Relationship Id="rId252" Type="http://schemas.openxmlformats.org/officeDocument/2006/relationships/ctrlProp" Target="../ctrlProps/ctrlProp249.xml"/><Relationship Id="rId1103" Type="http://schemas.openxmlformats.org/officeDocument/2006/relationships/ctrlProp" Target="../ctrlProps/ctrlProp1100.xml"/><Relationship Id="rId1187" Type="http://schemas.openxmlformats.org/officeDocument/2006/relationships/ctrlProp" Target="../ctrlProps/ctrlProp1184.xml"/><Relationship Id="rId1310" Type="http://schemas.openxmlformats.org/officeDocument/2006/relationships/ctrlProp" Target="../ctrlProps/ctrlProp1307.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263" Type="http://schemas.openxmlformats.org/officeDocument/2006/relationships/ctrlProp" Target="../ctrlProps/ctrlProp260.xml"/><Relationship Id="rId470" Type="http://schemas.openxmlformats.org/officeDocument/2006/relationships/ctrlProp" Target="../ctrlProps/ctrlProp467.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492" Type="http://schemas.openxmlformats.org/officeDocument/2006/relationships/ctrlProp" Target="../ctrlProps/ctrlProp489.xml"/><Relationship Id="rId713" Type="http://schemas.openxmlformats.org/officeDocument/2006/relationships/ctrlProp" Target="../ctrlProps/ctrlProp710.xml"/><Relationship Id="rId797" Type="http://schemas.openxmlformats.org/officeDocument/2006/relationships/ctrlProp" Target="../ctrlProps/ctrlProp794.xml"/><Relationship Id="rId920" Type="http://schemas.openxmlformats.org/officeDocument/2006/relationships/ctrlProp" Target="../ctrlProps/ctrlProp917.xml"/><Relationship Id="rId1343" Type="http://schemas.openxmlformats.org/officeDocument/2006/relationships/ctrlProp" Target="../ctrlProps/ctrlProp1340.xml"/><Relationship Id="rId145" Type="http://schemas.openxmlformats.org/officeDocument/2006/relationships/ctrlProp" Target="../ctrlProps/ctrlProp142.xml"/><Relationship Id="rId352" Type="http://schemas.openxmlformats.org/officeDocument/2006/relationships/ctrlProp" Target="../ctrlProps/ctrlProp349.xml"/><Relationship Id="rId1203" Type="http://schemas.openxmlformats.org/officeDocument/2006/relationships/ctrlProp" Target="../ctrlProps/ctrlProp1200.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1354" Type="http://schemas.openxmlformats.org/officeDocument/2006/relationships/ctrlProp" Target="../ctrlProps/ctrlProp1351.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007" Type="http://schemas.openxmlformats.org/officeDocument/2006/relationships/ctrlProp" Target="../ctrlProps/ctrlProp1004.xml"/><Relationship Id="rId1214" Type="http://schemas.openxmlformats.org/officeDocument/2006/relationships/ctrlProp" Target="../ctrlProps/ctrlProp1211.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365" Type="http://schemas.openxmlformats.org/officeDocument/2006/relationships/ctrlProp" Target="../ctrlProps/ctrlProp1362.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018" Type="http://schemas.openxmlformats.org/officeDocument/2006/relationships/ctrlProp" Target="../ctrlProps/ctrlProp1015.xml"/><Relationship Id="rId1225" Type="http://schemas.openxmlformats.org/officeDocument/2006/relationships/ctrlProp" Target="../ctrlProps/ctrlProp1222.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802" Type="http://schemas.openxmlformats.org/officeDocument/2006/relationships/ctrlProp" Target="../ctrlProps/ctrlProp799.xml"/><Relationship Id="rId886" Type="http://schemas.openxmlformats.org/officeDocument/2006/relationships/ctrlProp" Target="../ctrlProps/ctrlProp883.xml"/><Relationship Id="rId2" Type="http://schemas.openxmlformats.org/officeDocument/2006/relationships/drawing" Target="../drawings/drawing5.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178" Type="http://schemas.openxmlformats.org/officeDocument/2006/relationships/ctrlProp" Target="../ctrlProps/ctrlProp175.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813" Type="http://schemas.openxmlformats.org/officeDocument/2006/relationships/ctrlProp" Target="../ctrlProps/ctrlProp810.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303" Type="http://schemas.openxmlformats.org/officeDocument/2006/relationships/ctrlProp" Target="../ctrlProps/ctrlProp1300.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07" Type="http://schemas.openxmlformats.org/officeDocument/2006/relationships/ctrlProp" Target="../ctrlProps/ctrlProp1104.xml"/><Relationship Id="rId1314" Type="http://schemas.openxmlformats.org/officeDocument/2006/relationships/ctrlProp" Target="../ctrlProps/ctrlProp1311.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20" Type="http://schemas.openxmlformats.org/officeDocument/2006/relationships/ctrlProp" Target="../ctrlProps/ctrlProp17.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267" Type="http://schemas.openxmlformats.org/officeDocument/2006/relationships/ctrlProp" Target="../ctrlProps/ctrlProp264.xml"/><Relationship Id="rId474" Type="http://schemas.openxmlformats.org/officeDocument/2006/relationships/ctrlProp" Target="../ctrlProps/ctrlProp471.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02" Type="http://schemas.openxmlformats.org/officeDocument/2006/relationships/ctrlProp" Target="../ctrlProps/ctrlProp899.xml"/><Relationship Id="rId986" Type="http://schemas.openxmlformats.org/officeDocument/2006/relationships/ctrlProp" Target="../ctrlProps/ctrlProp983.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289" Type="http://schemas.openxmlformats.org/officeDocument/2006/relationships/ctrlProp" Target="../ctrlProps/ctrlProp286.xml"/><Relationship Id="rId496" Type="http://schemas.openxmlformats.org/officeDocument/2006/relationships/ctrlProp" Target="../ctrlProps/ctrlProp493.xml"/><Relationship Id="rId717" Type="http://schemas.openxmlformats.org/officeDocument/2006/relationships/ctrlProp" Target="../ctrlProps/ctrlProp714.xml"/><Relationship Id="rId924" Type="http://schemas.openxmlformats.org/officeDocument/2006/relationships/ctrlProp" Target="../ctrlProps/ctrlProp921.xml"/><Relationship Id="rId1347" Type="http://schemas.openxmlformats.org/officeDocument/2006/relationships/ctrlProp" Target="../ctrlProps/ctrlProp1344.xml"/><Relationship Id="rId53" Type="http://schemas.openxmlformats.org/officeDocument/2006/relationships/ctrlProp" Target="../ctrlProps/ctrlProp50.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1207" Type="http://schemas.openxmlformats.org/officeDocument/2006/relationships/ctrlProp" Target="../ctrlProps/ctrlProp1204.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1358" Type="http://schemas.openxmlformats.org/officeDocument/2006/relationships/ctrlProp" Target="../ctrlProps/ctrlProp1355.xml"/><Relationship Id="rId64" Type="http://schemas.openxmlformats.org/officeDocument/2006/relationships/ctrlProp" Target="../ctrlProps/ctrlProp61.xml"/><Relationship Id="rId367" Type="http://schemas.openxmlformats.org/officeDocument/2006/relationships/ctrlProp" Target="../ctrlProps/ctrlProp364.xml"/><Relationship Id="rId574" Type="http://schemas.openxmlformats.org/officeDocument/2006/relationships/ctrlProp" Target="../ctrlProps/ctrlProp571.xml"/><Relationship Id="rId1120" Type="http://schemas.openxmlformats.org/officeDocument/2006/relationships/ctrlProp" Target="../ctrlProps/ctrlProp1117.xml"/><Relationship Id="rId1218" Type="http://schemas.openxmlformats.org/officeDocument/2006/relationships/ctrlProp" Target="../ctrlProps/ctrlProp1215.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280" Type="http://schemas.openxmlformats.org/officeDocument/2006/relationships/ctrlProp" Target="../ctrlProps/ctrlProp277.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75" Type="http://schemas.openxmlformats.org/officeDocument/2006/relationships/ctrlProp" Target="../ctrlProps/ctrlProp72.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806" Type="http://schemas.openxmlformats.org/officeDocument/2006/relationships/ctrlProp" Target="../ctrlProps/ctrlProp803.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291" Type="http://schemas.openxmlformats.org/officeDocument/2006/relationships/ctrlProp" Target="../ctrlProps/ctrlProp288.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307" Type="http://schemas.openxmlformats.org/officeDocument/2006/relationships/ctrlProp" Target="../ctrlProps/ctrlProp1304.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360" Type="http://schemas.openxmlformats.org/officeDocument/2006/relationships/ctrlProp" Target="../ctrlProps/ctrlProp1357.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1220" Type="http://schemas.openxmlformats.org/officeDocument/2006/relationships/ctrlProp" Target="../ctrlProps/ctrlProp1217.xml"/><Relationship Id="rId1318" Type="http://schemas.openxmlformats.org/officeDocument/2006/relationships/ctrlProp" Target="../ctrlProps/ctrlProp1315.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1329" Type="http://schemas.openxmlformats.org/officeDocument/2006/relationships/ctrlProp" Target="../ctrlProps/ctrlProp1326.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1102" Type="http://schemas.openxmlformats.org/officeDocument/2006/relationships/ctrlProp" Target="../ctrlProps/ctrlProp1099.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113" Type="http://schemas.openxmlformats.org/officeDocument/2006/relationships/ctrlProp" Target="../ctrlProps/ctrlProp1110.xml"/><Relationship Id="rId1197" Type="http://schemas.openxmlformats.org/officeDocument/2006/relationships/ctrlProp" Target="../ctrlProps/ctrlProp1194.xml"/><Relationship Id="rId1320" Type="http://schemas.openxmlformats.org/officeDocument/2006/relationships/ctrlProp" Target="../ctrlProps/ctrlProp1317.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1342" Type="http://schemas.openxmlformats.org/officeDocument/2006/relationships/ctrlProp" Target="../ctrlProps/ctrlProp1339.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754" Type="http://schemas.openxmlformats.org/officeDocument/2006/relationships/ctrlProp" Target="../ctrlProps/ctrlProp751.xml"/><Relationship Id="rId796" Type="http://schemas.openxmlformats.org/officeDocument/2006/relationships/ctrlProp" Target="../ctrlProps/ctrlProp793.xml"/><Relationship Id="rId961" Type="http://schemas.openxmlformats.org/officeDocument/2006/relationships/ctrlProp" Target="../ctrlProps/ctrlProp958.xml"/><Relationship Id="rId1202" Type="http://schemas.openxmlformats.org/officeDocument/2006/relationships/ctrlProp" Target="../ctrlProps/ctrlProp1199.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821" Type="http://schemas.openxmlformats.org/officeDocument/2006/relationships/ctrlProp" Target="../ctrlProps/ctrlProp818.xml"/><Relationship Id="rId863" Type="http://schemas.openxmlformats.org/officeDocument/2006/relationships/ctrlProp" Target="../ctrlProps/ctrlProp860.xml"/><Relationship Id="rId1037" Type="http://schemas.openxmlformats.org/officeDocument/2006/relationships/ctrlProp" Target="../ctrlProps/ctrlProp1034.xml"/><Relationship Id="rId1079" Type="http://schemas.openxmlformats.org/officeDocument/2006/relationships/ctrlProp" Target="../ctrlProps/ctrlProp1076.xml"/><Relationship Id="rId1244" Type="http://schemas.openxmlformats.org/officeDocument/2006/relationships/ctrlProp" Target="../ctrlProps/ctrlProp1241.xml"/><Relationship Id="rId1286" Type="http://schemas.openxmlformats.org/officeDocument/2006/relationships/ctrlProp" Target="../ctrlProps/ctrlProp128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146" Type="http://schemas.openxmlformats.org/officeDocument/2006/relationships/ctrlProp" Target="../ctrlProps/ctrlProp1143.xml"/><Relationship Id="rId1311" Type="http://schemas.openxmlformats.org/officeDocument/2006/relationships/ctrlProp" Target="../ctrlProps/ctrlProp1308.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23" Type="http://schemas.openxmlformats.org/officeDocument/2006/relationships/ctrlProp" Target="../ctrlProps/ctrlProp720.xml"/><Relationship Id="rId765" Type="http://schemas.openxmlformats.org/officeDocument/2006/relationships/ctrlProp" Target="../ctrlProps/ctrlProp762.xml"/><Relationship Id="rId930" Type="http://schemas.openxmlformats.org/officeDocument/2006/relationships/ctrlProp" Target="../ctrlProps/ctrlProp927.xml"/><Relationship Id="rId972" Type="http://schemas.openxmlformats.org/officeDocument/2006/relationships/ctrlProp" Target="../ctrlProps/ctrlProp969.xml"/><Relationship Id="rId1006" Type="http://schemas.openxmlformats.org/officeDocument/2006/relationships/ctrlProp" Target="../ctrlProps/ctrlProp1003.xml"/><Relationship Id="rId1188" Type="http://schemas.openxmlformats.org/officeDocument/2006/relationships/ctrlProp" Target="../ctrlProps/ctrlProp1185.xml"/><Relationship Id="rId1353" Type="http://schemas.openxmlformats.org/officeDocument/2006/relationships/ctrlProp" Target="../ctrlProps/ctrlProp1350.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13" Type="http://schemas.openxmlformats.org/officeDocument/2006/relationships/ctrlProp" Target="../ctrlProps/ctrlProp1210.xml"/><Relationship Id="rId1255" Type="http://schemas.openxmlformats.org/officeDocument/2006/relationships/ctrlProp" Target="../ctrlProps/ctrlProp1252.xml"/><Relationship Id="rId1297" Type="http://schemas.openxmlformats.org/officeDocument/2006/relationships/ctrlProp" Target="../ctrlProps/ctrlProp1294.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874" Type="http://schemas.openxmlformats.org/officeDocument/2006/relationships/ctrlProp" Target="../ctrlProps/ctrlProp871.xml"/><Relationship Id="rId1115" Type="http://schemas.openxmlformats.org/officeDocument/2006/relationships/ctrlProp" Target="../ctrlProps/ctrlProp1112.xml"/><Relationship Id="rId1322" Type="http://schemas.openxmlformats.org/officeDocument/2006/relationships/ctrlProp" Target="../ctrlProps/ctrlProp1319.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34" Type="http://schemas.openxmlformats.org/officeDocument/2006/relationships/ctrlProp" Target="../ctrlProps/ctrlProp731.xml"/><Relationship Id="rId776" Type="http://schemas.openxmlformats.org/officeDocument/2006/relationships/ctrlProp" Target="../ctrlProps/ctrlProp773.xml"/><Relationship Id="rId941" Type="http://schemas.openxmlformats.org/officeDocument/2006/relationships/ctrlProp" Target="../ctrlProps/ctrlProp938.xml"/><Relationship Id="rId983" Type="http://schemas.openxmlformats.org/officeDocument/2006/relationships/ctrlProp" Target="../ctrlProps/ctrlProp980.xml"/><Relationship Id="rId1157" Type="http://schemas.openxmlformats.org/officeDocument/2006/relationships/ctrlProp" Target="../ctrlProps/ctrlProp1154.xml"/><Relationship Id="rId1199" Type="http://schemas.openxmlformats.org/officeDocument/2006/relationships/ctrlProp" Target="../ctrlProps/ctrlProp1196.xml"/><Relationship Id="rId1364" Type="http://schemas.openxmlformats.org/officeDocument/2006/relationships/ctrlProp" Target="../ctrlProps/ctrlProp1361.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801" Type="http://schemas.openxmlformats.org/officeDocument/2006/relationships/ctrlProp" Target="../ctrlProps/ctrlProp798.xml"/><Relationship Id="rId1017" Type="http://schemas.openxmlformats.org/officeDocument/2006/relationships/ctrlProp" Target="../ctrlProps/ctrlProp1014.xml"/><Relationship Id="rId1059" Type="http://schemas.openxmlformats.org/officeDocument/2006/relationships/ctrlProp" Target="../ctrlProps/ctrlProp1056.xml"/><Relationship Id="rId1224" Type="http://schemas.openxmlformats.org/officeDocument/2006/relationships/ctrlProp" Target="../ctrlProps/ctrlProp1221.xml"/><Relationship Id="rId1266" Type="http://schemas.openxmlformats.org/officeDocument/2006/relationships/ctrlProp" Target="../ctrlProps/ctrlProp1263.xml"/><Relationship Id="rId1" Type="http://schemas.openxmlformats.org/officeDocument/2006/relationships/printerSettings" Target="../printerSettings/printerSettings6.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43" Type="http://schemas.openxmlformats.org/officeDocument/2006/relationships/ctrlProp" Target="../ctrlProps/ctrlProp840.xml"/><Relationship Id="rId885" Type="http://schemas.openxmlformats.org/officeDocument/2006/relationships/ctrlProp" Target="../ctrlProps/ctrlProp882.xml"/><Relationship Id="rId1070" Type="http://schemas.openxmlformats.org/officeDocument/2006/relationships/ctrlProp" Target="../ctrlProps/ctrlProp1067.xml"/><Relationship Id="rId1126" Type="http://schemas.openxmlformats.org/officeDocument/2006/relationships/ctrlProp" Target="../ctrlProps/ctrlProp1123.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745" Type="http://schemas.openxmlformats.org/officeDocument/2006/relationships/ctrlProp" Target="../ctrlProps/ctrlProp742.xml"/><Relationship Id="rId910" Type="http://schemas.openxmlformats.org/officeDocument/2006/relationships/ctrlProp" Target="../ctrlProps/ctrlProp907.xml"/><Relationship Id="rId952" Type="http://schemas.openxmlformats.org/officeDocument/2006/relationships/ctrlProp" Target="../ctrlProps/ctrlProp949.xml"/><Relationship Id="rId1168" Type="http://schemas.openxmlformats.org/officeDocument/2006/relationships/ctrlProp" Target="../ctrlProps/ctrlProp1165.xml"/><Relationship Id="rId1333" Type="http://schemas.openxmlformats.org/officeDocument/2006/relationships/ctrlProp" Target="../ctrlProps/ctrlProp1330.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787" Type="http://schemas.openxmlformats.org/officeDocument/2006/relationships/ctrlProp" Target="../ctrlProps/ctrlProp784.xml"/><Relationship Id="rId812" Type="http://schemas.openxmlformats.org/officeDocument/2006/relationships/ctrlProp" Target="../ctrlProps/ctrlProp809.xml"/><Relationship Id="rId994" Type="http://schemas.openxmlformats.org/officeDocument/2006/relationships/ctrlProp" Target="../ctrlProps/ctrlProp991.xml"/><Relationship Id="rId1028" Type="http://schemas.openxmlformats.org/officeDocument/2006/relationships/ctrlProp" Target="../ctrlProps/ctrlProp1025.xml"/><Relationship Id="rId1235" Type="http://schemas.openxmlformats.org/officeDocument/2006/relationships/ctrlProp" Target="../ctrlProps/ctrlProp123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854" Type="http://schemas.openxmlformats.org/officeDocument/2006/relationships/ctrlProp" Target="../ctrlProps/ctrlProp851.xml"/><Relationship Id="rId896" Type="http://schemas.openxmlformats.org/officeDocument/2006/relationships/ctrlProp" Target="../ctrlProps/ctrlProp893.xml"/><Relationship Id="rId1081" Type="http://schemas.openxmlformats.org/officeDocument/2006/relationships/ctrlProp" Target="../ctrlProps/ctrlProp1078.xml"/><Relationship Id="rId1277" Type="http://schemas.openxmlformats.org/officeDocument/2006/relationships/ctrlProp" Target="../ctrlProps/ctrlProp1274.xml"/><Relationship Id="rId1302" Type="http://schemas.openxmlformats.org/officeDocument/2006/relationships/ctrlProp" Target="../ctrlProps/ctrlProp1299.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714" Type="http://schemas.openxmlformats.org/officeDocument/2006/relationships/ctrlProp" Target="../ctrlProps/ctrlProp711.xml"/><Relationship Id="rId756" Type="http://schemas.openxmlformats.org/officeDocument/2006/relationships/ctrlProp" Target="../ctrlProps/ctrlProp753.xml"/><Relationship Id="rId921" Type="http://schemas.openxmlformats.org/officeDocument/2006/relationships/ctrlProp" Target="../ctrlProps/ctrlProp918.xml"/><Relationship Id="rId1137" Type="http://schemas.openxmlformats.org/officeDocument/2006/relationships/ctrlProp" Target="../ctrlProps/ctrlProp1134.xml"/><Relationship Id="rId1179" Type="http://schemas.openxmlformats.org/officeDocument/2006/relationships/ctrlProp" Target="../ctrlProps/ctrlProp1176.xml"/><Relationship Id="rId1344" Type="http://schemas.openxmlformats.org/officeDocument/2006/relationships/ctrlProp" Target="../ctrlProps/ctrlProp1341.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798" Type="http://schemas.openxmlformats.org/officeDocument/2006/relationships/ctrlProp" Target="../ctrlProps/ctrlProp795.xml"/><Relationship Id="rId963" Type="http://schemas.openxmlformats.org/officeDocument/2006/relationships/ctrlProp" Target="../ctrlProps/ctrlProp960.xml"/><Relationship Id="rId1039" Type="http://schemas.openxmlformats.org/officeDocument/2006/relationships/ctrlProp" Target="../ctrlProps/ctrlProp1036.xml"/><Relationship Id="rId1190" Type="http://schemas.openxmlformats.org/officeDocument/2006/relationships/ctrlProp" Target="../ctrlProps/ctrlProp1187.xml"/><Relationship Id="rId1204" Type="http://schemas.openxmlformats.org/officeDocument/2006/relationships/ctrlProp" Target="../ctrlProps/ctrlProp1201.xml"/><Relationship Id="rId1246" Type="http://schemas.openxmlformats.org/officeDocument/2006/relationships/ctrlProp" Target="../ctrlProps/ctrlProp1243.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823" Type="http://schemas.openxmlformats.org/officeDocument/2006/relationships/ctrlProp" Target="../ctrlProps/ctrlProp820.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092" Type="http://schemas.openxmlformats.org/officeDocument/2006/relationships/ctrlProp" Target="../ctrlProps/ctrlProp1089.xml"/><Relationship Id="rId1106" Type="http://schemas.openxmlformats.org/officeDocument/2006/relationships/ctrlProp" Target="../ctrlProps/ctrlProp1103.xml"/><Relationship Id="rId1148" Type="http://schemas.openxmlformats.org/officeDocument/2006/relationships/ctrlProp" Target="../ctrlProps/ctrlProp1145.xml"/><Relationship Id="rId1313" Type="http://schemas.openxmlformats.org/officeDocument/2006/relationships/ctrlProp" Target="../ctrlProps/ctrlProp1310.xml"/><Relationship Id="rId1355" Type="http://schemas.openxmlformats.org/officeDocument/2006/relationships/ctrlProp" Target="../ctrlProps/ctrlProp1352.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767" Type="http://schemas.openxmlformats.org/officeDocument/2006/relationships/ctrlProp" Target="../ctrlProps/ctrlProp764.xml"/><Relationship Id="rId974" Type="http://schemas.openxmlformats.org/officeDocument/2006/relationships/ctrlProp" Target="../ctrlProps/ctrlProp971.xml"/><Relationship Id="rId1008" Type="http://schemas.openxmlformats.org/officeDocument/2006/relationships/ctrlProp" Target="../ctrlProps/ctrlProp1005.xml"/><Relationship Id="rId1215" Type="http://schemas.openxmlformats.org/officeDocument/2006/relationships/ctrlProp" Target="../ctrlProps/ctrlProp1212.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 Id="rId834" Type="http://schemas.openxmlformats.org/officeDocument/2006/relationships/ctrlProp" Target="../ctrlProps/ctrlProp831.xml"/><Relationship Id="rId876" Type="http://schemas.openxmlformats.org/officeDocument/2006/relationships/ctrlProp" Target="../ctrlProps/ctrlProp873.xml"/><Relationship Id="rId1257" Type="http://schemas.openxmlformats.org/officeDocument/2006/relationships/ctrlProp" Target="../ctrlProps/ctrlProp1254.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266" Type="http://schemas.openxmlformats.org/officeDocument/2006/relationships/ctrlProp" Target="../ctrlProps/ctrlProp263.xml"/><Relationship Id="rId431" Type="http://schemas.openxmlformats.org/officeDocument/2006/relationships/ctrlProp" Target="../ctrlProps/ctrlProp428.xml"/><Relationship Id="rId473" Type="http://schemas.openxmlformats.org/officeDocument/2006/relationships/ctrlProp" Target="../ctrlProps/ctrlProp470.xml"/><Relationship Id="rId529" Type="http://schemas.openxmlformats.org/officeDocument/2006/relationships/ctrlProp" Target="../ctrlProps/ctrlProp526.xml"/><Relationship Id="rId680" Type="http://schemas.openxmlformats.org/officeDocument/2006/relationships/ctrlProp" Target="../ctrlProps/ctrlProp677.xml"/><Relationship Id="rId736" Type="http://schemas.openxmlformats.org/officeDocument/2006/relationships/ctrlProp" Target="../ctrlProps/ctrlProp733.xml"/><Relationship Id="rId901" Type="http://schemas.openxmlformats.org/officeDocument/2006/relationships/ctrlProp" Target="../ctrlProps/ctrlProp898.xml"/><Relationship Id="rId1061" Type="http://schemas.openxmlformats.org/officeDocument/2006/relationships/ctrlProp" Target="../ctrlProps/ctrlProp1058.xml"/><Relationship Id="rId1117" Type="http://schemas.openxmlformats.org/officeDocument/2006/relationships/ctrlProp" Target="../ctrlProps/ctrlProp1114.xml"/><Relationship Id="rId1159" Type="http://schemas.openxmlformats.org/officeDocument/2006/relationships/ctrlProp" Target="../ctrlProps/ctrlProp1156.xml"/><Relationship Id="rId1324" Type="http://schemas.openxmlformats.org/officeDocument/2006/relationships/ctrlProp" Target="../ctrlProps/ctrlProp1321.xml"/><Relationship Id="rId1366" Type="http://schemas.openxmlformats.org/officeDocument/2006/relationships/ctrlProp" Target="../ctrlProps/ctrlProp1363.xml"/><Relationship Id="rId30" Type="http://schemas.openxmlformats.org/officeDocument/2006/relationships/ctrlProp" Target="../ctrlProps/ctrlProp27.xml"/><Relationship Id="rId126" Type="http://schemas.openxmlformats.org/officeDocument/2006/relationships/ctrlProp" Target="../ctrlProps/ctrlProp123.xml"/><Relationship Id="rId168" Type="http://schemas.openxmlformats.org/officeDocument/2006/relationships/ctrlProp" Target="../ctrlProps/ctrlProp165.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43" Type="http://schemas.openxmlformats.org/officeDocument/2006/relationships/ctrlProp" Target="../ctrlProps/ctrlProp940.xml"/><Relationship Id="rId985" Type="http://schemas.openxmlformats.org/officeDocument/2006/relationships/ctrlProp" Target="../ctrlProps/ctrlProp982.xml"/><Relationship Id="rId1019" Type="http://schemas.openxmlformats.org/officeDocument/2006/relationships/ctrlProp" Target="../ctrlProps/ctrlProp1016.xml"/><Relationship Id="rId1170" Type="http://schemas.openxmlformats.org/officeDocument/2006/relationships/ctrlProp" Target="../ctrlProps/ctrlProp1167.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638" Type="http://schemas.openxmlformats.org/officeDocument/2006/relationships/ctrlProp" Target="../ctrlProps/ctrlProp635.xml"/><Relationship Id="rId803" Type="http://schemas.openxmlformats.org/officeDocument/2006/relationships/ctrlProp" Target="../ctrlProps/ctrlProp800.xml"/><Relationship Id="rId845" Type="http://schemas.openxmlformats.org/officeDocument/2006/relationships/ctrlProp" Target="../ctrlProps/ctrlProp842.xml"/><Relationship Id="rId1030" Type="http://schemas.openxmlformats.org/officeDocument/2006/relationships/ctrlProp" Target="../ctrlProps/ctrlProp1027.xml"/><Relationship Id="rId1226" Type="http://schemas.openxmlformats.org/officeDocument/2006/relationships/ctrlProp" Target="../ctrlProps/ctrlProp1223.xml"/><Relationship Id="rId1268" Type="http://schemas.openxmlformats.org/officeDocument/2006/relationships/ctrlProp" Target="../ctrlProps/ctrlProp1265.xml"/><Relationship Id="rId3" Type="http://schemas.openxmlformats.org/officeDocument/2006/relationships/vmlDrawing" Target="../drawings/vmlDrawing4.vml"/><Relationship Id="rId235" Type="http://schemas.openxmlformats.org/officeDocument/2006/relationships/ctrlProp" Target="../ctrlProps/ctrlProp232.xml"/><Relationship Id="rId277" Type="http://schemas.openxmlformats.org/officeDocument/2006/relationships/ctrlProp" Target="../ctrlProps/ctrlProp274.xml"/><Relationship Id="rId400" Type="http://schemas.openxmlformats.org/officeDocument/2006/relationships/ctrlProp" Target="../ctrlProps/ctrlProp397.xml"/><Relationship Id="rId442" Type="http://schemas.openxmlformats.org/officeDocument/2006/relationships/ctrlProp" Target="../ctrlProps/ctrlProp439.xml"/><Relationship Id="rId484" Type="http://schemas.openxmlformats.org/officeDocument/2006/relationships/ctrlProp" Target="../ctrlProps/ctrlProp481.xml"/><Relationship Id="rId705" Type="http://schemas.openxmlformats.org/officeDocument/2006/relationships/ctrlProp" Target="../ctrlProps/ctrlProp702.xml"/><Relationship Id="rId887" Type="http://schemas.openxmlformats.org/officeDocument/2006/relationships/ctrlProp" Target="../ctrlProps/ctrlProp884.xml"/><Relationship Id="rId1072" Type="http://schemas.openxmlformats.org/officeDocument/2006/relationships/ctrlProp" Target="../ctrlProps/ctrlProp1069.xml"/><Relationship Id="rId1128" Type="http://schemas.openxmlformats.org/officeDocument/2006/relationships/ctrlProp" Target="../ctrlProps/ctrlProp1125.xml"/><Relationship Id="rId1335" Type="http://schemas.openxmlformats.org/officeDocument/2006/relationships/ctrlProp" Target="../ctrlProps/ctrlProp1332.xml"/><Relationship Id="rId137" Type="http://schemas.openxmlformats.org/officeDocument/2006/relationships/ctrlProp" Target="../ctrlProps/ctrlProp134.xml"/><Relationship Id="rId302" Type="http://schemas.openxmlformats.org/officeDocument/2006/relationships/ctrlProp" Target="../ctrlProps/ctrlProp299.xml"/><Relationship Id="rId344" Type="http://schemas.openxmlformats.org/officeDocument/2006/relationships/ctrlProp" Target="../ctrlProps/ctrlProp341.xml"/><Relationship Id="rId691" Type="http://schemas.openxmlformats.org/officeDocument/2006/relationships/ctrlProp" Target="../ctrlProps/ctrlProp688.xml"/><Relationship Id="rId747" Type="http://schemas.openxmlformats.org/officeDocument/2006/relationships/ctrlProp" Target="../ctrlProps/ctrlProp744.xml"/><Relationship Id="rId789" Type="http://schemas.openxmlformats.org/officeDocument/2006/relationships/ctrlProp" Target="../ctrlProps/ctrlProp786.xml"/><Relationship Id="rId912" Type="http://schemas.openxmlformats.org/officeDocument/2006/relationships/ctrlProp" Target="../ctrlProps/ctrlProp909.xml"/><Relationship Id="rId954" Type="http://schemas.openxmlformats.org/officeDocument/2006/relationships/ctrlProp" Target="../ctrlProps/ctrlProp951.xml"/><Relationship Id="rId996" Type="http://schemas.openxmlformats.org/officeDocument/2006/relationships/ctrlProp" Target="../ctrlProps/ctrlProp993.xml"/><Relationship Id="rId41" Type="http://schemas.openxmlformats.org/officeDocument/2006/relationships/ctrlProp" Target="../ctrlProps/ctrlProp38.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51" Type="http://schemas.openxmlformats.org/officeDocument/2006/relationships/ctrlProp" Target="../ctrlProps/ctrlProp548.xml"/><Relationship Id="rId593" Type="http://schemas.openxmlformats.org/officeDocument/2006/relationships/ctrlProp" Target="../ctrlProps/ctrlProp590.xml"/><Relationship Id="rId607" Type="http://schemas.openxmlformats.org/officeDocument/2006/relationships/ctrlProp" Target="../ctrlProps/ctrlProp604.xml"/><Relationship Id="rId649" Type="http://schemas.openxmlformats.org/officeDocument/2006/relationships/ctrlProp" Target="../ctrlProps/ctrlProp646.xml"/><Relationship Id="rId814" Type="http://schemas.openxmlformats.org/officeDocument/2006/relationships/ctrlProp" Target="../ctrlProps/ctrlProp811.xml"/><Relationship Id="rId856" Type="http://schemas.openxmlformats.org/officeDocument/2006/relationships/ctrlProp" Target="../ctrlProps/ctrlProp853.xml"/><Relationship Id="rId1181" Type="http://schemas.openxmlformats.org/officeDocument/2006/relationships/ctrlProp" Target="../ctrlProps/ctrlProp1178.xml"/><Relationship Id="rId1237" Type="http://schemas.openxmlformats.org/officeDocument/2006/relationships/ctrlProp" Target="../ctrlProps/ctrlProp1234.xml"/><Relationship Id="rId1279" Type="http://schemas.openxmlformats.org/officeDocument/2006/relationships/ctrlProp" Target="../ctrlProps/ctrlProp1276.xml"/><Relationship Id="rId190" Type="http://schemas.openxmlformats.org/officeDocument/2006/relationships/ctrlProp" Target="../ctrlProps/ctrlProp187.xml"/><Relationship Id="rId204" Type="http://schemas.openxmlformats.org/officeDocument/2006/relationships/ctrlProp" Target="../ctrlProps/ctrlProp201.xml"/><Relationship Id="rId246" Type="http://schemas.openxmlformats.org/officeDocument/2006/relationships/ctrlProp" Target="../ctrlProps/ctrlProp243.xml"/><Relationship Id="rId288" Type="http://schemas.openxmlformats.org/officeDocument/2006/relationships/ctrlProp" Target="../ctrlProps/ctrlProp285.xml"/><Relationship Id="rId411" Type="http://schemas.openxmlformats.org/officeDocument/2006/relationships/ctrlProp" Target="../ctrlProps/ctrlProp408.xml"/><Relationship Id="rId453" Type="http://schemas.openxmlformats.org/officeDocument/2006/relationships/ctrlProp" Target="../ctrlProps/ctrlProp450.xml"/><Relationship Id="rId509" Type="http://schemas.openxmlformats.org/officeDocument/2006/relationships/ctrlProp" Target="../ctrlProps/ctrlProp506.xml"/><Relationship Id="rId660" Type="http://schemas.openxmlformats.org/officeDocument/2006/relationships/ctrlProp" Target="../ctrlProps/ctrlProp657.xml"/><Relationship Id="rId898" Type="http://schemas.openxmlformats.org/officeDocument/2006/relationships/ctrlProp" Target="../ctrlProps/ctrlProp895.xml"/><Relationship Id="rId1041" Type="http://schemas.openxmlformats.org/officeDocument/2006/relationships/ctrlProp" Target="../ctrlProps/ctrlProp1038.xml"/><Relationship Id="rId1083" Type="http://schemas.openxmlformats.org/officeDocument/2006/relationships/ctrlProp" Target="../ctrlProps/ctrlProp1080.xml"/><Relationship Id="rId1139" Type="http://schemas.openxmlformats.org/officeDocument/2006/relationships/ctrlProp" Target="../ctrlProps/ctrlProp1136.xml"/><Relationship Id="rId1290" Type="http://schemas.openxmlformats.org/officeDocument/2006/relationships/ctrlProp" Target="../ctrlProps/ctrlProp1287.xml"/><Relationship Id="rId1304" Type="http://schemas.openxmlformats.org/officeDocument/2006/relationships/ctrlProp" Target="../ctrlProps/ctrlProp1301.xml"/><Relationship Id="rId1346" Type="http://schemas.openxmlformats.org/officeDocument/2006/relationships/ctrlProp" Target="../ctrlProps/ctrlProp1343.xml"/><Relationship Id="rId106" Type="http://schemas.openxmlformats.org/officeDocument/2006/relationships/ctrlProp" Target="../ctrlProps/ctrlProp103.xml"/><Relationship Id="rId313" Type="http://schemas.openxmlformats.org/officeDocument/2006/relationships/ctrlProp" Target="../ctrlProps/ctrlProp310.xml"/><Relationship Id="rId495" Type="http://schemas.openxmlformats.org/officeDocument/2006/relationships/ctrlProp" Target="../ctrlProps/ctrlProp492.xml"/><Relationship Id="rId716" Type="http://schemas.openxmlformats.org/officeDocument/2006/relationships/ctrlProp" Target="../ctrlProps/ctrlProp713.xml"/><Relationship Id="rId758" Type="http://schemas.openxmlformats.org/officeDocument/2006/relationships/ctrlProp" Target="../ctrlProps/ctrlProp755.xml"/><Relationship Id="rId923" Type="http://schemas.openxmlformats.org/officeDocument/2006/relationships/ctrlProp" Target="../ctrlProps/ctrlProp920.xml"/><Relationship Id="rId965" Type="http://schemas.openxmlformats.org/officeDocument/2006/relationships/ctrlProp" Target="../ctrlProps/ctrlProp962.xml"/><Relationship Id="rId1150" Type="http://schemas.openxmlformats.org/officeDocument/2006/relationships/ctrlProp" Target="../ctrlProps/ctrlProp1147.xml"/><Relationship Id="rId10" Type="http://schemas.openxmlformats.org/officeDocument/2006/relationships/ctrlProp" Target="../ctrlProps/ctrlProp7.xml"/><Relationship Id="rId52" Type="http://schemas.openxmlformats.org/officeDocument/2006/relationships/ctrlProp" Target="../ctrlProps/ctrlProp49.xml"/><Relationship Id="rId94" Type="http://schemas.openxmlformats.org/officeDocument/2006/relationships/ctrlProp" Target="../ctrlProps/ctrlProp91.xml"/><Relationship Id="rId148" Type="http://schemas.openxmlformats.org/officeDocument/2006/relationships/ctrlProp" Target="../ctrlProps/ctrlProp145.xml"/><Relationship Id="rId355" Type="http://schemas.openxmlformats.org/officeDocument/2006/relationships/ctrlProp" Target="../ctrlProps/ctrlProp352.xml"/><Relationship Id="rId397" Type="http://schemas.openxmlformats.org/officeDocument/2006/relationships/ctrlProp" Target="../ctrlProps/ctrlProp394.xml"/><Relationship Id="rId520" Type="http://schemas.openxmlformats.org/officeDocument/2006/relationships/ctrlProp" Target="../ctrlProps/ctrlProp517.xml"/><Relationship Id="rId562" Type="http://schemas.openxmlformats.org/officeDocument/2006/relationships/ctrlProp" Target="../ctrlProps/ctrlProp559.xml"/><Relationship Id="rId618" Type="http://schemas.openxmlformats.org/officeDocument/2006/relationships/ctrlProp" Target="../ctrlProps/ctrlProp615.xml"/><Relationship Id="rId825" Type="http://schemas.openxmlformats.org/officeDocument/2006/relationships/ctrlProp" Target="../ctrlProps/ctrlProp822.xml"/><Relationship Id="rId1192" Type="http://schemas.openxmlformats.org/officeDocument/2006/relationships/ctrlProp" Target="../ctrlProps/ctrlProp1189.xml"/><Relationship Id="rId1206" Type="http://schemas.openxmlformats.org/officeDocument/2006/relationships/ctrlProp" Target="../ctrlProps/ctrlProp1203.xml"/><Relationship Id="rId1248" Type="http://schemas.openxmlformats.org/officeDocument/2006/relationships/ctrlProp" Target="../ctrlProps/ctrlProp1245.xml"/><Relationship Id="rId215" Type="http://schemas.openxmlformats.org/officeDocument/2006/relationships/ctrlProp" Target="../ctrlProps/ctrlProp212.xml"/><Relationship Id="rId257" Type="http://schemas.openxmlformats.org/officeDocument/2006/relationships/ctrlProp" Target="../ctrlProps/ctrlProp254.xml"/><Relationship Id="rId422" Type="http://schemas.openxmlformats.org/officeDocument/2006/relationships/ctrlProp" Target="../ctrlProps/ctrlProp419.xml"/><Relationship Id="rId464" Type="http://schemas.openxmlformats.org/officeDocument/2006/relationships/ctrlProp" Target="../ctrlProps/ctrlProp461.xml"/><Relationship Id="rId867" Type="http://schemas.openxmlformats.org/officeDocument/2006/relationships/ctrlProp" Target="../ctrlProps/ctrlProp864.xml"/><Relationship Id="rId1010" Type="http://schemas.openxmlformats.org/officeDocument/2006/relationships/ctrlProp" Target="../ctrlProps/ctrlProp1007.xml"/><Relationship Id="rId1052" Type="http://schemas.openxmlformats.org/officeDocument/2006/relationships/ctrlProp" Target="../ctrlProps/ctrlProp1049.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1357" Type="http://schemas.openxmlformats.org/officeDocument/2006/relationships/ctrlProp" Target="../ctrlProps/ctrlProp1354.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1217" Type="http://schemas.openxmlformats.org/officeDocument/2006/relationships/ctrlProp" Target="../ctrlProps/ctrlProp121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306" Type="http://schemas.openxmlformats.org/officeDocument/2006/relationships/ctrlProp" Target="../ctrlProps/ctrlProp1303.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317" Type="http://schemas.openxmlformats.org/officeDocument/2006/relationships/ctrlProp" Target="../ctrlProps/ctrlProp1314.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1230" Type="http://schemas.openxmlformats.org/officeDocument/2006/relationships/ctrlProp" Target="../ctrlProps/ctrlProp1227.xml"/><Relationship Id="rId1328" Type="http://schemas.openxmlformats.org/officeDocument/2006/relationships/ctrlProp" Target="../ctrlProps/ctrlProp1325.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1339" Type="http://schemas.openxmlformats.org/officeDocument/2006/relationships/ctrlProp" Target="../ctrlProps/ctrlProp1336.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1341" Type="http://schemas.openxmlformats.org/officeDocument/2006/relationships/ctrlProp" Target="../ctrlProps/ctrlProp1338.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1352" Type="http://schemas.openxmlformats.org/officeDocument/2006/relationships/ctrlProp" Target="../ctrlProps/ctrlProp134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1363" Type="http://schemas.openxmlformats.org/officeDocument/2006/relationships/ctrlProp" Target="../ctrlProps/ctrlProp1360.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345" Type="http://schemas.openxmlformats.org/officeDocument/2006/relationships/ctrlProp" Target="../ctrlProps/ctrlProp1342.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356" Type="http://schemas.openxmlformats.org/officeDocument/2006/relationships/ctrlProp" Target="../ctrlProps/ctrlProp1353.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1367" Type="http://schemas.openxmlformats.org/officeDocument/2006/relationships/ctrlProp" Target="../ctrlProps/ctrlProp1364.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1327" Type="http://schemas.openxmlformats.org/officeDocument/2006/relationships/ctrlProp" Target="../ctrlProps/ctrlProp1324.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1338" Type="http://schemas.openxmlformats.org/officeDocument/2006/relationships/ctrlProp" Target="../ctrlProps/ctrlProp1335.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1349" Type="http://schemas.openxmlformats.org/officeDocument/2006/relationships/ctrlProp" Target="../ctrlProps/ctrlProp1346.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1340" Type="http://schemas.openxmlformats.org/officeDocument/2006/relationships/ctrlProp" Target="../ctrlProps/ctrlProp1337.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1351" Type="http://schemas.openxmlformats.org/officeDocument/2006/relationships/ctrlProp" Target="../ctrlProps/ctrlProp1348.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1362" Type="http://schemas.openxmlformats.org/officeDocument/2006/relationships/ctrlProp" Target="../ctrlProps/ctrlProp1359.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AP57"/>
  <sheetViews>
    <sheetView tabSelected="1" zoomScaleNormal="100" workbookViewId="0">
      <selection activeCell="A7" sqref="A7:J8"/>
    </sheetView>
  </sheetViews>
  <sheetFormatPr defaultRowHeight="13.5"/>
  <cols>
    <col min="1" max="5" width="3.125" style="102" customWidth="1"/>
    <col min="6" max="17" width="3.75" style="102" customWidth="1"/>
    <col min="18" max="18" width="3.875" style="102" customWidth="1"/>
    <col min="19" max="29" width="3.75" style="102" customWidth="1"/>
    <col min="30" max="30" width="9" style="102"/>
    <col min="31" max="31" width="9" style="102" customWidth="1"/>
    <col min="32" max="256" width="9" style="102"/>
    <col min="257" max="259" width="3.125" style="102" customWidth="1"/>
    <col min="260" max="261" width="3.375" style="102" customWidth="1"/>
    <col min="262" max="285" width="3.75" style="102" customWidth="1"/>
    <col min="286" max="286" width="9" style="102"/>
    <col min="287" max="287" width="9" style="102" customWidth="1"/>
    <col min="288" max="512" width="9" style="102"/>
    <col min="513" max="515" width="3.125" style="102" customWidth="1"/>
    <col min="516" max="517" width="3.375" style="102" customWidth="1"/>
    <col min="518" max="541" width="3.75" style="102" customWidth="1"/>
    <col min="542" max="542" width="9" style="102"/>
    <col min="543" max="543" width="9" style="102" customWidth="1"/>
    <col min="544" max="768" width="9" style="102"/>
    <col min="769" max="771" width="3.125" style="102" customWidth="1"/>
    <col min="772" max="773" width="3.375" style="102" customWidth="1"/>
    <col min="774" max="797" width="3.75" style="102" customWidth="1"/>
    <col min="798" max="798" width="9" style="102"/>
    <col min="799" max="799" width="9" style="102" customWidth="1"/>
    <col min="800" max="1024" width="9" style="102"/>
    <col min="1025" max="1027" width="3.125" style="102" customWidth="1"/>
    <col min="1028" max="1029" width="3.375" style="102" customWidth="1"/>
    <col min="1030" max="1053" width="3.75" style="102" customWidth="1"/>
    <col min="1054" max="1054" width="9" style="102"/>
    <col min="1055" max="1055" width="9" style="102" customWidth="1"/>
    <col min="1056" max="1280" width="9" style="102"/>
    <col min="1281" max="1283" width="3.125" style="102" customWidth="1"/>
    <col min="1284" max="1285" width="3.375" style="102" customWidth="1"/>
    <col min="1286" max="1309" width="3.75" style="102" customWidth="1"/>
    <col min="1310" max="1310" width="9" style="102"/>
    <col min="1311" max="1311" width="9" style="102" customWidth="1"/>
    <col min="1312" max="1536" width="9" style="102"/>
    <col min="1537" max="1539" width="3.125" style="102" customWidth="1"/>
    <col min="1540" max="1541" width="3.375" style="102" customWidth="1"/>
    <col min="1542" max="1565" width="3.75" style="102" customWidth="1"/>
    <col min="1566" max="1566" width="9" style="102"/>
    <col min="1567" max="1567" width="9" style="102" customWidth="1"/>
    <col min="1568" max="1792" width="9" style="102"/>
    <col min="1793" max="1795" width="3.125" style="102" customWidth="1"/>
    <col min="1796" max="1797" width="3.375" style="102" customWidth="1"/>
    <col min="1798" max="1821" width="3.75" style="102" customWidth="1"/>
    <col min="1822" max="1822" width="9" style="102"/>
    <col min="1823" max="1823" width="9" style="102" customWidth="1"/>
    <col min="1824" max="2048" width="9" style="102"/>
    <col min="2049" max="2051" width="3.125" style="102" customWidth="1"/>
    <col min="2052" max="2053" width="3.375" style="102" customWidth="1"/>
    <col min="2054" max="2077" width="3.75" style="102" customWidth="1"/>
    <col min="2078" max="2078" width="9" style="102"/>
    <col min="2079" max="2079" width="9" style="102" customWidth="1"/>
    <col min="2080" max="2304" width="9" style="102"/>
    <col min="2305" max="2307" width="3.125" style="102" customWidth="1"/>
    <col min="2308" max="2309" width="3.375" style="102" customWidth="1"/>
    <col min="2310" max="2333" width="3.75" style="102" customWidth="1"/>
    <col min="2334" max="2334" width="9" style="102"/>
    <col min="2335" max="2335" width="9" style="102" customWidth="1"/>
    <col min="2336" max="2560" width="9" style="102"/>
    <col min="2561" max="2563" width="3.125" style="102" customWidth="1"/>
    <col min="2564" max="2565" width="3.375" style="102" customWidth="1"/>
    <col min="2566" max="2589" width="3.75" style="102" customWidth="1"/>
    <col min="2590" max="2590" width="9" style="102"/>
    <col min="2591" max="2591" width="9" style="102" customWidth="1"/>
    <col min="2592" max="2816" width="9" style="102"/>
    <col min="2817" max="2819" width="3.125" style="102" customWidth="1"/>
    <col min="2820" max="2821" width="3.375" style="102" customWidth="1"/>
    <col min="2822" max="2845" width="3.75" style="102" customWidth="1"/>
    <col min="2846" max="2846" width="9" style="102"/>
    <col min="2847" max="2847" width="9" style="102" customWidth="1"/>
    <col min="2848" max="3072" width="9" style="102"/>
    <col min="3073" max="3075" width="3.125" style="102" customWidth="1"/>
    <col min="3076" max="3077" width="3.375" style="102" customWidth="1"/>
    <col min="3078" max="3101" width="3.75" style="102" customWidth="1"/>
    <col min="3102" max="3102" width="9" style="102"/>
    <col min="3103" max="3103" width="9" style="102" customWidth="1"/>
    <col min="3104" max="3328" width="9" style="102"/>
    <col min="3329" max="3331" width="3.125" style="102" customWidth="1"/>
    <col min="3332" max="3333" width="3.375" style="102" customWidth="1"/>
    <col min="3334" max="3357" width="3.75" style="102" customWidth="1"/>
    <col min="3358" max="3358" width="9" style="102"/>
    <col min="3359" max="3359" width="9" style="102" customWidth="1"/>
    <col min="3360" max="3584" width="9" style="102"/>
    <col min="3585" max="3587" width="3.125" style="102" customWidth="1"/>
    <col min="3588" max="3589" width="3.375" style="102" customWidth="1"/>
    <col min="3590" max="3613" width="3.75" style="102" customWidth="1"/>
    <col min="3614" max="3614" width="9" style="102"/>
    <col min="3615" max="3615" width="9" style="102" customWidth="1"/>
    <col min="3616" max="3840" width="9" style="102"/>
    <col min="3841" max="3843" width="3.125" style="102" customWidth="1"/>
    <col min="3844" max="3845" width="3.375" style="102" customWidth="1"/>
    <col min="3846" max="3869" width="3.75" style="102" customWidth="1"/>
    <col min="3870" max="3870" width="9" style="102"/>
    <col min="3871" max="3871" width="9" style="102" customWidth="1"/>
    <col min="3872" max="4096" width="9" style="102"/>
    <col min="4097" max="4099" width="3.125" style="102" customWidth="1"/>
    <col min="4100" max="4101" width="3.375" style="102" customWidth="1"/>
    <col min="4102" max="4125" width="3.75" style="102" customWidth="1"/>
    <col min="4126" max="4126" width="9" style="102"/>
    <col min="4127" max="4127" width="9" style="102" customWidth="1"/>
    <col min="4128" max="4352" width="9" style="102"/>
    <col min="4353" max="4355" width="3.125" style="102" customWidth="1"/>
    <col min="4356" max="4357" width="3.375" style="102" customWidth="1"/>
    <col min="4358" max="4381" width="3.75" style="102" customWidth="1"/>
    <col min="4382" max="4382" width="9" style="102"/>
    <col min="4383" max="4383" width="9" style="102" customWidth="1"/>
    <col min="4384" max="4608" width="9" style="102"/>
    <col min="4609" max="4611" width="3.125" style="102" customWidth="1"/>
    <col min="4612" max="4613" width="3.375" style="102" customWidth="1"/>
    <col min="4614" max="4637" width="3.75" style="102" customWidth="1"/>
    <col min="4638" max="4638" width="9" style="102"/>
    <col min="4639" max="4639" width="9" style="102" customWidth="1"/>
    <col min="4640" max="4864" width="9" style="102"/>
    <col min="4865" max="4867" width="3.125" style="102" customWidth="1"/>
    <col min="4868" max="4869" width="3.375" style="102" customWidth="1"/>
    <col min="4870" max="4893" width="3.75" style="102" customWidth="1"/>
    <col min="4894" max="4894" width="9" style="102"/>
    <col min="4895" max="4895" width="9" style="102" customWidth="1"/>
    <col min="4896" max="5120" width="9" style="102"/>
    <col min="5121" max="5123" width="3.125" style="102" customWidth="1"/>
    <col min="5124" max="5125" width="3.375" style="102" customWidth="1"/>
    <col min="5126" max="5149" width="3.75" style="102" customWidth="1"/>
    <col min="5150" max="5150" width="9" style="102"/>
    <col min="5151" max="5151" width="9" style="102" customWidth="1"/>
    <col min="5152" max="5376" width="9" style="102"/>
    <col min="5377" max="5379" width="3.125" style="102" customWidth="1"/>
    <col min="5380" max="5381" width="3.375" style="102" customWidth="1"/>
    <col min="5382" max="5405" width="3.75" style="102" customWidth="1"/>
    <col min="5406" max="5406" width="9" style="102"/>
    <col min="5407" max="5407" width="9" style="102" customWidth="1"/>
    <col min="5408" max="5632" width="9" style="102"/>
    <col min="5633" max="5635" width="3.125" style="102" customWidth="1"/>
    <col min="5636" max="5637" width="3.375" style="102" customWidth="1"/>
    <col min="5638" max="5661" width="3.75" style="102" customWidth="1"/>
    <col min="5662" max="5662" width="9" style="102"/>
    <col min="5663" max="5663" width="9" style="102" customWidth="1"/>
    <col min="5664" max="5888" width="9" style="102"/>
    <col min="5889" max="5891" width="3.125" style="102" customWidth="1"/>
    <col min="5892" max="5893" width="3.375" style="102" customWidth="1"/>
    <col min="5894" max="5917" width="3.75" style="102" customWidth="1"/>
    <col min="5918" max="5918" width="9" style="102"/>
    <col min="5919" max="5919" width="9" style="102" customWidth="1"/>
    <col min="5920" max="6144" width="9" style="102"/>
    <col min="6145" max="6147" width="3.125" style="102" customWidth="1"/>
    <col min="6148" max="6149" width="3.375" style="102" customWidth="1"/>
    <col min="6150" max="6173" width="3.75" style="102" customWidth="1"/>
    <col min="6174" max="6174" width="9" style="102"/>
    <col min="6175" max="6175" width="9" style="102" customWidth="1"/>
    <col min="6176" max="6400" width="9" style="102"/>
    <col min="6401" max="6403" width="3.125" style="102" customWidth="1"/>
    <col min="6404" max="6405" width="3.375" style="102" customWidth="1"/>
    <col min="6406" max="6429" width="3.75" style="102" customWidth="1"/>
    <col min="6430" max="6430" width="9" style="102"/>
    <col min="6431" max="6431" width="9" style="102" customWidth="1"/>
    <col min="6432" max="6656" width="9" style="102"/>
    <col min="6657" max="6659" width="3.125" style="102" customWidth="1"/>
    <col min="6660" max="6661" width="3.375" style="102" customWidth="1"/>
    <col min="6662" max="6685" width="3.75" style="102" customWidth="1"/>
    <col min="6686" max="6686" width="9" style="102"/>
    <col min="6687" max="6687" width="9" style="102" customWidth="1"/>
    <col min="6688" max="6912" width="9" style="102"/>
    <col min="6913" max="6915" width="3.125" style="102" customWidth="1"/>
    <col min="6916" max="6917" width="3.375" style="102" customWidth="1"/>
    <col min="6918" max="6941" width="3.75" style="102" customWidth="1"/>
    <col min="6942" max="6942" width="9" style="102"/>
    <col min="6943" max="6943" width="9" style="102" customWidth="1"/>
    <col min="6944" max="7168" width="9" style="102"/>
    <col min="7169" max="7171" width="3.125" style="102" customWidth="1"/>
    <col min="7172" max="7173" width="3.375" style="102" customWidth="1"/>
    <col min="7174" max="7197" width="3.75" style="102" customWidth="1"/>
    <col min="7198" max="7198" width="9" style="102"/>
    <col min="7199" max="7199" width="9" style="102" customWidth="1"/>
    <col min="7200" max="7424" width="9" style="102"/>
    <col min="7425" max="7427" width="3.125" style="102" customWidth="1"/>
    <col min="7428" max="7429" width="3.375" style="102" customWidth="1"/>
    <col min="7430" max="7453" width="3.75" style="102" customWidth="1"/>
    <col min="7454" max="7454" width="9" style="102"/>
    <col min="7455" max="7455" width="9" style="102" customWidth="1"/>
    <col min="7456" max="7680" width="9" style="102"/>
    <col min="7681" max="7683" width="3.125" style="102" customWidth="1"/>
    <col min="7684" max="7685" width="3.375" style="102" customWidth="1"/>
    <col min="7686" max="7709" width="3.75" style="102" customWidth="1"/>
    <col min="7710" max="7710" width="9" style="102"/>
    <col min="7711" max="7711" width="9" style="102" customWidth="1"/>
    <col min="7712" max="7936" width="9" style="102"/>
    <col min="7937" max="7939" width="3.125" style="102" customWidth="1"/>
    <col min="7940" max="7941" width="3.375" style="102" customWidth="1"/>
    <col min="7942" max="7965" width="3.75" style="102" customWidth="1"/>
    <col min="7966" max="7966" width="9" style="102"/>
    <col min="7967" max="7967" width="9" style="102" customWidth="1"/>
    <col min="7968" max="8192" width="9" style="102"/>
    <col min="8193" max="8195" width="3.125" style="102" customWidth="1"/>
    <col min="8196" max="8197" width="3.375" style="102" customWidth="1"/>
    <col min="8198" max="8221" width="3.75" style="102" customWidth="1"/>
    <col min="8222" max="8222" width="9" style="102"/>
    <col min="8223" max="8223" width="9" style="102" customWidth="1"/>
    <col min="8224" max="8448" width="9" style="102"/>
    <col min="8449" max="8451" width="3.125" style="102" customWidth="1"/>
    <col min="8452" max="8453" width="3.375" style="102" customWidth="1"/>
    <col min="8454" max="8477" width="3.75" style="102" customWidth="1"/>
    <col min="8478" max="8478" width="9" style="102"/>
    <col min="8479" max="8479" width="9" style="102" customWidth="1"/>
    <col min="8480" max="8704" width="9" style="102"/>
    <col min="8705" max="8707" width="3.125" style="102" customWidth="1"/>
    <col min="8708" max="8709" width="3.375" style="102" customWidth="1"/>
    <col min="8710" max="8733" width="3.75" style="102" customWidth="1"/>
    <col min="8734" max="8734" width="9" style="102"/>
    <col min="8735" max="8735" width="9" style="102" customWidth="1"/>
    <col min="8736" max="8960" width="9" style="102"/>
    <col min="8961" max="8963" width="3.125" style="102" customWidth="1"/>
    <col min="8964" max="8965" width="3.375" style="102" customWidth="1"/>
    <col min="8966" max="8989" width="3.75" style="102" customWidth="1"/>
    <col min="8990" max="8990" width="9" style="102"/>
    <col min="8991" max="8991" width="9" style="102" customWidth="1"/>
    <col min="8992" max="9216" width="9" style="102"/>
    <col min="9217" max="9219" width="3.125" style="102" customWidth="1"/>
    <col min="9220" max="9221" width="3.375" style="102" customWidth="1"/>
    <col min="9222" max="9245" width="3.75" style="102" customWidth="1"/>
    <col min="9246" max="9246" width="9" style="102"/>
    <col min="9247" max="9247" width="9" style="102" customWidth="1"/>
    <col min="9248" max="9472" width="9" style="102"/>
    <col min="9473" max="9475" width="3.125" style="102" customWidth="1"/>
    <col min="9476" max="9477" width="3.375" style="102" customWidth="1"/>
    <col min="9478" max="9501" width="3.75" style="102" customWidth="1"/>
    <col min="9502" max="9502" width="9" style="102"/>
    <col min="9503" max="9503" width="9" style="102" customWidth="1"/>
    <col min="9504" max="9728" width="9" style="102"/>
    <col min="9729" max="9731" width="3.125" style="102" customWidth="1"/>
    <col min="9732" max="9733" width="3.375" style="102" customWidth="1"/>
    <col min="9734" max="9757" width="3.75" style="102" customWidth="1"/>
    <col min="9758" max="9758" width="9" style="102"/>
    <col min="9759" max="9759" width="9" style="102" customWidth="1"/>
    <col min="9760" max="9984" width="9" style="102"/>
    <col min="9985" max="9987" width="3.125" style="102" customWidth="1"/>
    <col min="9988" max="9989" width="3.375" style="102" customWidth="1"/>
    <col min="9990" max="10013" width="3.75" style="102" customWidth="1"/>
    <col min="10014" max="10014" width="9" style="102"/>
    <col min="10015" max="10015" width="9" style="102" customWidth="1"/>
    <col min="10016" max="10240" width="9" style="102"/>
    <col min="10241" max="10243" width="3.125" style="102" customWidth="1"/>
    <col min="10244" max="10245" width="3.375" style="102" customWidth="1"/>
    <col min="10246" max="10269" width="3.75" style="102" customWidth="1"/>
    <col min="10270" max="10270" width="9" style="102"/>
    <col min="10271" max="10271" width="9" style="102" customWidth="1"/>
    <col min="10272" max="10496" width="9" style="102"/>
    <col min="10497" max="10499" width="3.125" style="102" customWidth="1"/>
    <col min="10500" max="10501" width="3.375" style="102" customWidth="1"/>
    <col min="10502" max="10525" width="3.75" style="102" customWidth="1"/>
    <col min="10526" max="10526" width="9" style="102"/>
    <col min="10527" max="10527" width="9" style="102" customWidth="1"/>
    <col min="10528" max="10752" width="9" style="102"/>
    <col min="10753" max="10755" width="3.125" style="102" customWidth="1"/>
    <col min="10756" max="10757" width="3.375" style="102" customWidth="1"/>
    <col min="10758" max="10781" width="3.75" style="102" customWidth="1"/>
    <col min="10782" max="10782" width="9" style="102"/>
    <col min="10783" max="10783" width="9" style="102" customWidth="1"/>
    <col min="10784" max="11008" width="9" style="102"/>
    <col min="11009" max="11011" width="3.125" style="102" customWidth="1"/>
    <col min="11012" max="11013" width="3.375" style="102" customWidth="1"/>
    <col min="11014" max="11037" width="3.75" style="102" customWidth="1"/>
    <col min="11038" max="11038" width="9" style="102"/>
    <col min="11039" max="11039" width="9" style="102" customWidth="1"/>
    <col min="11040" max="11264" width="9" style="102"/>
    <col min="11265" max="11267" width="3.125" style="102" customWidth="1"/>
    <col min="11268" max="11269" width="3.375" style="102" customWidth="1"/>
    <col min="11270" max="11293" width="3.75" style="102" customWidth="1"/>
    <col min="11294" max="11294" width="9" style="102"/>
    <col min="11295" max="11295" width="9" style="102" customWidth="1"/>
    <col min="11296" max="11520" width="9" style="102"/>
    <col min="11521" max="11523" width="3.125" style="102" customWidth="1"/>
    <col min="11524" max="11525" width="3.375" style="102" customWidth="1"/>
    <col min="11526" max="11549" width="3.75" style="102" customWidth="1"/>
    <col min="11550" max="11550" width="9" style="102"/>
    <col min="11551" max="11551" width="9" style="102" customWidth="1"/>
    <col min="11552" max="11776" width="9" style="102"/>
    <col min="11777" max="11779" width="3.125" style="102" customWidth="1"/>
    <col min="11780" max="11781" width="3.375" style="102" customWidth="1"/>
    <col min="11782" max="11805" width="3.75" style="102" customWidth="1"/>
    <col min="11806" max="11806" width="9" style="102"/>
    <col min="11807" max="11807" width="9" style="102" customWidth="1"/>
    <col min="11808" max="12032" width="9" style="102"/>
    <col min="12033" max="12035" width="3.125" style="102" customWidth="1"/>
    <col min="12036" max="12037" width="3.375" style="102" customWidth="1"/>
    <col min="12038" max="12061" width="3.75" style="102" customWidth="1"/>
    <col min="12062" max="12062" width="9" style="102"/>
    <col min="12063" max="12063" width="9" style="102" customWidth="1"/>
    <col min="12064" max="12288" width="9" style="102"/>
    <col min="12289" max="12291" width="3.125" style="102" customWidth="1"/>
    <col min="12292" max="12293" width="3.375" style="102" customWidth="1"/>
    <col min="12294" max="12317" width="3.75" style="102" customWidth="1"/>
    <col min="12318" max="12318" width="9" style="102"/>
    <col min="12319" max="12319" width="9" style="102" customWidth="1"/>
    <col min="12320" max="12544" width="9" style="102"/>
    <col min="12545" max="12547" width="3.125" style="102" customWidth="1"/>
    <col min="12548" max="12549" width="3.375" style="102" customWidth="1"/>
    <col min="12550" max="12573" width="3.75" style="102" customWidth="1"/>
    <col min="12574" max="12574" width="9" style="102"/>
    <col min="12575" max="12575" width="9" style="102" customWidth="1"/>
    <col min="12576" max="12800" width="9" style="102"/>
    <col min="12801" max="12803" width="3.125" style="102" customWidth="1"/>
    <col min="12804" max="12805" width="3.375" style="102" customWidth="1"/>
    <col min="12806" max="12829" width="3.75" style="102" customWidth="1"/>
    <col min="12830" max="12830" width="9" style="102"/>
    <col min="12831" max="12831" width="9" style="102" customWidth="1"/>
    <col min="12832" max="13056" width="9" style="102"/>
    <col min="13057" max="13059" width="3.125" style="102" customWidth="1"/>
    <col min="13060" max="13061" width="3.375" style="102" customWidth="1"/>
    <col min="13062" max="13085" width="3.75" style="102" customWidth="1"/>
    <col min="13086" max="13086" width="9" style="102"/>
    <col min="13087" max="13087" width="9" style="102" customWidth="1"/>
    <col min="13088" max="13312" width="9" style="102"/>
    <col min="13313" max="13315" width="3.125" style="102" customWidth="1"/>
    <col min="13316" max="13317" width="3.375" style="102" customWidth="1"/>
    <col min="13318" max="13341" width="3.75" style="102" customWidth="1"/>
    <col min="13342" max="13342" width="9" style="102"/>
    <col min="13343" max="13343" width="9" style="102" customWidth="1"/>
    <col min="13344" max="13568" width="9" style="102"/>
    <col min="13569" max="13571" width="3.125" style="102" customWidth="1"/>
    <col min="13572" max="13573" width="3.375" style="102" customWidth="1"/>
    <col min="13574" max="13597" width="3.75" style="102" customWidth="1"/>
    <col min="13598" max="13598" width="9" style="102"/>
    <col min="13599" max="13599" width="9" style="102" customWidth="1"/>
    <col min="13600" max="13824" width="9" style="102"/>
    <col min="13825" max="13827" width="3.125" style="102" customWidth="1"/>
    <col min="13828" max="13829" width="3.375" style="102" customWidth="1"/>
    <col min="13830" max="13853" width="3.75" style="102" customWidth="1"/>
    <col min="13854" max="13854" width="9" style="102"/>
    <col min="13855" max="13855" width="9" style="102" customWidth="1"/>
    <col min="13856" max="14080" width="9" style="102"/>
    <col min="14081" max="14083" width="3.125" style="102" customWidth="1"/>
    <col min="14084" max="14085" width="3.375" style="102" customWidth="1"/>
    <col min="14086" max="14109" width="3.75" style="102" customWidth="1"/>
    <col min="14110" max="14110" width="9" style="102"/>
    <col min="14111" max="14111" width="9" style="102" customWidth="1"/>
    <col min="14112" max="14336" width="9" style="102"/>
    <col min="14337" max="14339" width="3.125" style="102" customWidth="1"/>
    <col min="14340" max="14341" width="3.375" style="102" customWidth="1"/>
    <col min="14342" max="14365" width="3.75" style="102" customWidth="1"/>
    <col min="14366" max="14366" width="9" style="102"/>
    <col min="14367" max="14367" width="9" style="102" customWidth="1"/>
    <col min="14368" max="14592" width="9" style="102"/>
    <col min="14593" max="14595" width="3.125" style="102" customWidth="1"/>
    <col min="14596" max="14597" width="3.375" style="102" customWidth="1"/>
    <col min="14598" max="14621" width="3.75" style="102" customWidth="1"/>
    <col min="14622" max="14622" width="9" style="102"/>
    <col min="14623" max="14623" width="9" style="102" customWidth="1"/>
    <col min="14624" max="14848" width="9" style="102"/>
    <col min="14849" max="14851" width="3.125" style="102" customWidth="1"/>
    <col min="14852" max="14853" width="3.375" style="102" customWidth="1"/>
    <col min="14854" max="14877" width="3.75" style="102" customWidth="1"/>
    <col min="14878" max="14878" width="9" style="102"/>
    <col min="14879" max="14879" width="9" style="102" customWidth="1"/>
    <col min="14880" max="15104" width="9" style="102"/>
    <col min="15105" max="15107" width="3.125" style="102" customWidth="1"/>
    <col min="15108" max="15109" width="3.375" style="102" customWidth="1"/>
    <col min="15110" max="15133" width="3.75" style="102" customWidth="1"/>
    <col min="15134" max="15134" width="9" style="102"/>
    <col min="15135" max="15135" width="9" style="102" customWidth="1"/>
    <col min="15136" max="15360" width="9" style="102"/>
    <col min="15361" max="15363" width="3.125" style="102" customWidth="1"/>
    <col min="15364" max="15365" width="3.375" style="102" customWidth="1"/>
    <col min="15366" max="15389" width="3.75" style="102" customWidth="1"/>
    <col min="15390" max="15390" width="9" style="102"/>
    <col min="15391" max="15391" width="9" style="102" customWidth="1"/>
    <col min="15392" max="15616" width="9" style="102"/>
    <col min="15617" max="15619" width="3.125" style="102" customWidth="1"/>
    <col min="15620" max="15621" width="3.375" style="102" customWidth="1"/>
    <col min="15622" max="15645" width="3.75" style="102" customWidth="1"/>
    <col min="15646" max="15646" width="9" style="102"/>
    <col min="15647" max="15647" width="9" style="102" customWidth="1"/>
    <col min="15648" max="15872" width="9" style="102"/>
    <col min="15873" max="15875" width="3.125" style="102" customWidth="1"/>
    <col min="15876" max="15877" width="3.375" style="102" customWidth="1"/>
    <col min="15878" max="15901" width="3.75" style="102" customWidth="1"/>
    <col min="15902" max="15902" width="9" style="102"/>
    <col min="15903" max="15903" width="9" style="102" customWidth="1"/>
    <col min="15904" max="16128" width="9" style="102"/>
    <col min="16129" max="16131" width="3.125" style="102" customWidth="1"/>
    <col min="16132" max="16133" width="3.375" style="102" customWidth="1"/>
    <col min="16134" max="16157" width="3.75" style="102" customWidth="1"/>
    <col min="16158" max="16158" width="9" style="102"/>
    <col min="16159" max="16159" width="9" style="102" customWidth="1"/>
    <col min="16160" max="16384" width="9" style="102"/>
  </cols>
  <sheetData>
    <row r="1" spans="1:42" ht="33.75" customHeight="1" thickBot="1">
      <c r="A1" s="678" t="str">
        <f>IF(V7="","",IF(ISERROR(VLOOKUP($V$7,リスト!$X$3:$Y$82,2,0))=TRUE,"科",(VLOOKUP($V$7,リスト!$X$3:$Y$82,2,0))))</f>
        <v/>
      </c>
      <c r="B1" s="679"/>
      <c r="C1" s="679"/>
      <c r="D1" s="681" t="str">
        <f>IF(A1="科","科研費","")</f>
        <v/>
      </c>
      <c r="E1" s="681"/>
      <c r="F1" s="681"/>
      <c r="G1" s="701" t="s">
        <v>145</v>
      </c>
      <c r="H1" s="701"/>
      <c r="I1" s="701"/>
      <c r="J1" s="701"/>
      <c r="K1" s="701"/>
      <c r="L1" s="701"/>
      <c r="M1" s="701"/>
      <c r="N1" s="701"/>
      <c r="O1" s="701"/>
      <c r="P1" s="701"/>
      <c r="Q1" s="701"/>
      <c r="R1" s="701"/>
      <c r="S1" s="701"/>
      <c r="T1" s="701"/>
      <c r="U1" s="701"/>
      <c r="V1" s="701"/>
      <c r="W1" s="701"/>
      <c r="X1" s="702"/>
      <c r="Y1" s="682" t="s">
        <v>146</v>
      </c>
      <c r="Z1" s="683"/>
      <c r="AA1" s="684" t="s">
        <v>1045</v>
      </c>
      <c r="AB1" s="685"/>
      <c r="AC1" s="686"/>
    </row>
    <row r="2" spans="1:42" ht="15.75" customHeight="1" thickBot="1">
      <c r="A2" s="680"/>
      <c r="B2" s="680"/>
      <c r="C2" s="680"/>
      <c r="D2" s="101"/>
      <c r="E2" s="101"/>
      <c r="F2" s="101"/>
      <c r="G2" s="103" t="s">
        <v>147</v>
      </c>
      <c r="H2" s="101"/>
      <c r="I2" s="101"/>
      <c r="J2" s="101"/>
      <c r="K2" s="101"/>
      <c r="L2" s="101"/>
      <c r="M2" s="101"/>
      <c r="N2" s="101"/>
      <c r="O2" s="101"/>
      <c r="P2" s="101"/>
      <c r="Q2" s="101"/>
      <c r="R2" s="101"/>
      <c r="S2" s="101"/>
      <c r="T2" s="101"/>
      <c r="U2" s="101"/>
      <c r="V2" s="101"/>
      <c r="W2" s="101"/>
      <c r="X2" s="101"/>
      <c r="Y2" s="104"/>
      <c r="Z2" s="104"/>
      <c r="AA2" s="104"/>
      <c r="AB2" s="104"/>
      <c r="AC2" s="104"/>
    </row>
    <row r="3" spans="1:42" ht="27" customHeight="1" thickBot="1">
      <c r="A3" s="687" t="s">
        <v>148</v>
      </c>
      <c r="B3" s="688"/>
      <c r="C3" s="688"/>
      <c r="D3" s="688"/>
      <c r="E3" s="689" t="s">
        <v>344</v>
      </c>
      <c r="F3" s="690"/>
      <c r="G3" s="690"/>
      <c r="H3" s="690"/>
      <c r="I3" s="690"/>
      <c r="J3" s="691"/>
      <c r="K3" s="105"/>
      <c r="L3" s="105"/>
      <c r="M3" s="105"/>
      <c r="N3" s="105"/>
      <c r="O3" s="692" t="s">
        <v>149</v>
      </c>
      <c r="P3" s="676"/>
      <c r="Q3" s="676"/>
      <c r="R3" s="695"/>
      <c r="S3" s="696"/>
      <c r="T3" s="696"/>
      <c r="U3" s="696"/>
      <c r="V3" s="696"/>
      <c r="W3" s="696"/>
      <c r="X3" s="696"/>
      <c r="Y3" s="696"/>
      <c r="Z3" s="696"/>
      <c r="AA3" s="696"/>
      <c r="AB3" s="696"/>
      <c r="AC3" s="699"/>
    </row>
    <row r="4" spans="1:42" s="111" customFormat="1" ht="12.75" customHeight="1" thickBot="1">
      <c r="A4" s="106"/>
      <c r="B4" s="106"/>
      <c r="C4" s="106"/>
      <c r="D4" s="106"/>
      <c r="E4" s="106"/>
      <c r="F4" s="106"/>
      <c r="G4" s="107"/>
      <c r="H4" s="106"/>
      <c r="I4" s="106"/>
      <c r="J4" s="108"/>
      <c r="K4" s="108"/>
      <c r="L4" s="109"/>
      <c r="M4" s="109"/>
      <c r="N4" s="109"/>
      <c r="O4" s="693"/>
      <c r="P4" s="694"/>
      <c r="Q4" s="694"/>
      <c r="R4" s="697"/>
      <c r="S4" s="698"/>
      <c r="T4" s="698"/>
      <c r="U4" s="698"/>
      <c r="V4" s="698"/>
      <c r="W4" s="698"/>
      <c r="X4" s="698"/>
      <c r="Y4" s="698"/>
      <c r="Z4" s="698"/>
      <c r="AA4" s="698"/>
      <c r="AB4" s="698"/>
      <c r="AC4" s="700"/>
      <c r="AD4" s="110"/>
    </row>
    <row r="5" spans="1:42" ht="14.25" customHeight="1" thickBot="1">
      <c r="A5" s="616" t="s">
        <v>150</v>
      </c>
      <c r="B5" s="616"/>
      <c r="C5" s="616"/>
      <c r="D5" s="616"/>
      <c r="E5" s="617" t="s">
        <v>151</v>
      </c>
      <c r="F5" s="617"/>
      <c r="G5" s="617"/>
      <c r="H5" s="617"/>
      <c r="I5" s="617"/>
      <c r="J5" s="617"/>
      <c r="K5" s="617"/>
      <c r="L5" s="617"/>
      <c r="M5" s="617"/>
      <c r="N5" s="617"/>
      <c r="O5" s="617"/>
      <c r="P5" s="617"/>
      <c r="Q5" s="617"/>
      <c r="R5" s="617"/>
      <c r="S5" s="617"/>
      <c r="T5" s="617"/>
      <c r="U5" s="617"/>
      <c r="V5" s="617"/>
      <c r="W5" s="617"/>
      <c r="X5" s="618"/>
      <c r="Y5" s="618"/>
      <c r="Z5" s="618"/>
      <c r="AA5" s="618"/>
      <c r="AB5" s="618"/>
      <c r="AC5" s="618"/>
      <c r="AD5" s="112"/>
      <c r="AE5" s="113"/>
      <c r="AF5" s="113"/>
      <c r="AG5" s="113"/>
      <c r="AH5" s="113"/>
      <c r="AI5" s="113"/>
      <c r="AJ5" s="113"/>
      <c r="AK5" s="113"/>
      <c r="AL5" s="113"/>
      <c r="AM5" s="113"/>
      <c r="AN5" s="114"/>
      <c r="AP5" s="114"/>
    </row>
    <row r="6" spans="1:42" ht="14.25" customHeight="1" thickTop="1">
      <c r="A6" s="671" t="s">
        <v>152</v>
      </c>
      <c r="B6" s="672"/>
      <c r="C6" s="672"/>
      <c r="D6" s="672"/>
      <c r="E6" s="672"/>
      <c r="F6" s="672"/>
      <c r="G6" s="672"/>
      <c r="H6" s="672"/>
      <c r="I6" s="672"/>
      <c r="J6" s="673"/>
      <c r="K6" s="674" t="s">
        <v>153</v>
      </c>
      <c r="L6" s="674"/>
      <c r="M6" s="674"/>
      <c r="N6" s="674"/>
      <c r="O6" s="674"/>
      <c r="P6" s="674"/>
      <c r="Q6" s="674"/>
      <c r="R6" s="674"/>
      <c r="S6" s="674"/>
      <c r="T6" s="674"/>
      <c r="U6" s="675"/>
      <c r="V6" s="676" t="s">
        <v>154</v>
      </c>
      <c r="W6" s="676"/>
      <c r="X6" s="676"/>
      <c r="Y6" s="676"/>
      <c r="Z6" s="676"/>
      <c r="AA6" s="676"/>
      <c r="AB6" s="676"/>
      <c r="AC6" s="677"/>
    </row>
    <row r="7" spans="1:42" ht="24" customHeight="1">
      <c r="A7" s="703"/>
      <c r="B7" s="704"/>
      <c r="C7" s="704"/>
      <c r="D7" s="704"/>
      <c r="E7" s="704"/>
      <c r="F7" s="704"/>
      <c r="G7" s="704"/>
      <c r="H7" s="704"/>
      <c r="I7" s="704"/>
      <c r="J7" s="705"/>
      <c r="K7" s="709" t="str">
        <f>IF(A7="","",(IF(EXACT(A7,VLOOKUP($A$7,予算詳細コード!$A$2:$O$1907,1,0)),VLOOKUP($A$7,予算詳細コード!$A$2:$O$1907,4,0)&amp;"","")))</f>
        <v/>
      </c>
      <c r="L7" s="709"/>
      <c r="M7" s="709"/>
      <c r="N7" s="709"/>
      <c r="O7" s="709"/>
      <c r="P7" s="709"/>
      <c r="Q7" s="709"/>
      <c r="R7" s="709"/>
      <c r="S7" s="709"/>
      <c r="T7" s="709"/>
      <c r="U7" s="710"/>
      <c r="V7" s="711" t="str">
        <f>IF(A7="","",(IF(EXACT(A7,VLOOKUP($A$7,予算詳細コード!$A$2:$O$1907,1,0)),VLOOKUP($A$7,予算詳細コード!$A$2:$O$1907,3,0)&amp;"","")))</f>
        <v/>
      </c>
      <c r="W7" s="711"/>
      <c r="X7" s="711"/>
      <c r="Y7" s="711"/>
      <c r="Z7" s="711"/>
      <c r="AA7" s="711"/>
      <c r="AB7" s="711"/>
      <c r="AC7" s="712"/>
    </row>
    <row r="8" spans="1:42" ht="16.5" customHeight="1" thickBot="1">
      <c r="A8" s="706"/>
      <c r="B8" s="707"/>
      <c r="C8" s="707"/>
      <c r="D8" s="707"/>
      <c r="E8" s="707"/>
      <c r="F8" s="707"/>
      <c r="G8" s="707"/>
      <c r="H8" s="707"/>
      <c r="I8" s="707"/>
      <c r="J8" s="708"/>
      <c r="K8" s="713" t="str">
        <f>IF(A7="","",(IF(EXACT(A7,VLOOKUP($A$7,予算詳細コード!$A$2:$O$1907,1,0)),VLOOKUP($A$7,予算詳細コード!$A$2:$O$1907,12,0)&amp;"","")))</f>
        <v/>
      </c>
      <c r="L8" s="713"/>
      <c r="M8" s="713"/>
      <c r="N8" s="713"/>
      <c r="O8" s="713"/>
      <c r="P8" s="713"/>
      <c r="Q8" s="713"/>
      <c r="R8" s="713"/>
      <c r="S8" s="713"/>
      <c r="T8" s="713"/>
      <c r="U8" s="714"/>
      <c r="V8" s="711"/>
      <c r="W8" s="711"/>
      <c r="X8" s="711"/>
      <c r="Y8" s="711"/>
      <c r="Z8" s="711"/>
      <c r="AA8" s="711"/>
      <c r="AB8" s="711"/>
      <c r="AC8" s="712"/>
    </row>
    <row r="9" spans="1:42" ht="15" customHeight="1" thickTop="1">
      <c r="A9" s="721" t="s">
        <v>616</v>
      </c>
      <c r="B9" s="722"/>
      <c r="C9" s="722"/>
      <c r="D9" s="722"/>
      <c r="E9" s="722"/>
      <c r="F9" s="722"/>
      <c r="G9" s="722"/>
      <c r="H9" s="722"/>
      <c r="I9" s="722" t="s">
        <v>155</v>
      </c>
      <c r="J9" s="722"/>
      <c r="K9" s="723"/>
      <c r="L9" s="723"/>
      <c r="M9" s="723"/>
      <c r="N9" s="723"/>
      <c r="O9" s="723"/>
      <c r="P9" s="723"/>
      <c r="Q9" s="723"/>
      <c r="R9" s="723"/>
      <c r="S9" s="724" t="s">
        <v>617</v>
      </c>
      <c r="T9" s="725"/>
      <c r="U9" s="725"/>
      <c r="V9" s="725"/>
      <c r="W9" s="725"/>
      <c r="X9" s="725"/>
      <c r="Y9" s="725"/>
      <c r="Z9" s="725"/>
      <c r="AA9" s="725"/>
      <c r="AB9" s="725"/>
      <c r="AC9" s="726"/>
      <c r="AD9" s="115"/>
    </row>
    <row r="10" spans="1:42" ht="12.75" customHeight="1">
      <c r="A10" s="727" t="str">
        <f>IF(A7="","",(IF(EXACT(A7,VLOOKUP($A$7,予算詳細コード!$A$2:$O$1907,1,0)),VLOOKUP($A$7,予算詳細コード!$A$2:$O$1907,13,0)&amp;"","")))</f>
        <v/>
      </c>
      <c r="B10" s="728"/>
      <c r="C10" s="728"/>
      <c r="D10" s="728"/>
      <c r="E10" s="728"/>
      <c r="F10" s="728"/>
      <c r="G10" s="728"/>
      <c r="H10" s="729"/>
      <c r="I10" s="733" t="str">
        <f>IF(A7="","",(IF(EXACT(A7,VLOOKUP($A$7,予算詳細コード!$A$2:$O$1907,1,0)),VLOOKUP($A$7,予算詳細コード!$A$2:$O$1907,14,0)&amp;"","")))</f>
        <v/>
      </c>
      <c r="J10" s="733"/>
      <c r="K10" s="733"/>
      <c r="L10" s="733"/>
      <c r="M10" s="733"/>
      <c r="N10" s="733"/>
      <c r="O10" s="733"/>
      <c r="P10" s="733"/>
      <c r="Q10" s="733"/>
      <c r="R10" s="733"/>
      <c r="S10" s="735"/>
      <c r="T10" s="736"/>
      <c r="U10" s="736"/>
      <c r="V10" s="736"/>
      <c r="W10" s="736"/>
      <c r="X10" s="736"/>
      <c r="Y10" s="736"/>
      <c r="Z10" s="736"/>
      <c r="AA10" s="736"/>
      <c r="AB10" s="736"/>
      <c r="AC10" s="737"/>
    </row>
    <row r="11" spans="1:42" ht="19.5" customHeight="1" thickBot="1">
      <c r="A11" s="730"/>
      <c r="B11" s="731"/>
      <c r="C11" s="731"/>
      <c r="D11" s="731"/>
      <c r="E11" s="731"/>
      <c r="F11" s="731"/>
      <c r="G11" s="731"/>
      <c r="H11" s="732"/>
      <c r="I11" s="734"/>
      <c r="J11" s="734"/>
      <c r="K11" s="734"/>
      <c r="L11" s="734"/>
      <c r="M11" s="734"/>
      <c r="N11" s="734"/>
      <c r="O11" s="734"/>
      <c r="P11" s="734"/>
      <c r="Q11" s="734"/>
      <c r="R11" s="734"/>
      <c r="S11" s="738"/>
      <c r="T11" s="738"/>
      <c r="U11" s="738"/>
      <c r="V11" s="738"/>
      <c r="W11" s="738"/>
      <c r="X11" s="738"/>
      <c r="Y11" s="738"/>
      <c r="Z11" s="738"/>
      <c r="AA11" s="738"/>
      <c r="AB11" s="738"/>
      <c r="AC11" s="739"/>
      <c r="AE11" s="116"/>
    </row>
    <row r="12" spans="1:42" ht="27.75" customHeight="1" thickBot="1">
      <c r="A12" s="715" t="s">
        <v>618</v>
      </c>
      <c r="B12" s="716"/>
      <c r="C12" s="716"/>
      <c r="D12" s="716"/>
      <c r="E12" s="716"/>
      <c r="F12" s="716"/>
      <c r="G12" s="716"/>
      <c r="H12" s="717"/>
      <c r="I12" s="718"/>
      <c r="J12" s="719"/>
      <c r="K12" s="719"/>
      <c r="L12" s="719"/>
      <c r="M12" s="719"/>
      <c r="N12" s="719"/>
      <c r="O12" s="719"/>
      <c r="P12" s="719"/>
      <c r="Q12" s="719"/>
      <c r="R12" s="719"/>
      <c r="S12" s="719"/>
      <c r="T12" s="719"/>
      <c r="U12" s="719"/>
      <c r="V12" s="719"/>
      <c r="W12" s="719"/>
      <c r="X12" s="719"/>
      <c r="Y12" s="719"/>
      <c r="Z12" s="719"/>
      <c r="AA12" s="719"/>
      <c r="AB12" s="719"/>
      <c r="AC12" s="720"/>
    </row>
    <row r="13" spans="1:42" s="111" customFormat="1" ht="17.25" customHeight="1" thickBot="1">
      <c r="A13" s="616" t="s">
        <v>156</v>
      </c>
      <c r="B13" s="616"/>
      <c r="C13" s="616"/>
      <c r="D13" s="616"/>
      <c r="E13" s="117"/>
      <c r="F13" s="117"/>
      <c r="G13" s="117"/>
      <c r="I13" s="109"/>
      <c r="J13" s="103" t="s">
        <v>147</v>
      </c>
      <c r="K13" s="118"/>
      <c r="L13" s="118"/>
      <c r="M13" s="118"/>
      <c r="N13" s="118"/>
      <c r="O13" s="118"/>
      <c r="P13" s="118"/>
      <c r="Q13" s="118"/>
      <c r="R13" s="118"/>
      <c r="S13" s="118"/>
      <c r="T13" s="118"/>
      <c r="U13" s="118"/>
      <c r="V13" s="118"/>
      <c r="W13" s="118"/>
      <c r="X13" s="118"/>
      <c r="Y13" s="118"/>
      <c r="Z13" s="118"/>
      <c r="AA13" s="118"/>
      <c r="AB13" s="118"/>
      <c r="AC13" s="109"/>
      <c r="AD13" s="115"/>
      <c r="AE13" s="106"/>
      <c r="AI13" s="106"/>
      <c r="AJ13" s="106"/>
      <c r="AK13" s="106"/>
      <c r="AL13" s="106"/>
      <c r="AM13" s="106"/>
      <c r="AN13" s="119"/>
      <c r="AP13" s="119"/>
    </row>
    <row r="14" spans="1:42" s="122" customFormat="1" ht="12.75" customHeight="1">
      <c r="A14" s="619" t="s">
        <v>157</v>
      </c>
      <c r="B14" s="620"/>
      <c r="C14" s="620"/>
      <c r="D14" s="620"/>
      <c r="E14" s="621"/>
      <c r="F14" s="625" t="s">
        <v>158</v>
      </c>
      <c r="G14" s="626"/>
      <c r="H14" s="626"/>
      <c r="I14" s="626"/>
      <c r="J14" s="626"/>
      <c r="K14" s="626"/>
      <c r="L14" s="626"/>
      <c r="M14" s="626"/>
      <c r="N14" s="626"/>
      <c r="O14" s="626"/>
      <c r="P14" s="627"/>
      <c r="Q14" s="762" t="s">
        <v>159</v>
      </c>
      <c r="R14" s="620"/>
      <c r="S14" s="620"/>
      <c r="T14" s="620"/>
      <c r="U14" s="621"/>
      <c r="V14" s="748"/>
      <c r="W14" s="748"/>
      <c r="X14" s="748" t="s">
        <v>160</v>
      </c>
      <c r="Y14" s="748"/>
      <c r="Z14" s="748"/>
      <c r="AA14" s="748"/>
      <c r="AB14" s="748" t="s">
        <v>140</v>
      </c>
      <c r="AC14" s="750"/>
      <c r="AD14" s="115"/>
      <c r="AE14" s="120"/>
      <c r="AF14" s="121"/>
    </row>
    <row r="15" spans="1:42" s="122" customFormat="1" ht="12.75" customHeight="1" thickBot="1">
      <c r="A15" s="622"/>
      <c r="B15" s="623"/>
      <c r="C15" s="623"/>
      <c r="D15" s="623"/>
      <c r="E15" s="624"/>
      <c r="F15" s="628"/>
      <c r="G15" s="629"/>
      <c r="H15" s="629"/>
      <c r="I15" s="629"/>
      <c r="J15" s="629"/>
      <c r="K15" s="629"/>
      <c r="L15" s="629"/>
      <c r="M15" s="629"/>
      <c r="N15" s="630"/>
      <c r="O15" s="630"/>
      <c r="P15" s="631"/>
      <c r="Q15" s="763"/>
      <c r="R15" s="623"/>
      <c r="S15" s="623"/>
      <c r="T15" s="623"/>
      <c r="U15" s="624"/>
      <c r="V15" s="749"/>
      <c r="W15" s="749"/>
      <c r="X15" s="749"/>
      <c r="Y15" s="749"/>
      <c r="Z15" s="749"/>
      <c r="AA15" s="749"/>
      <c r="AB15" s="749"/>
      <c r="AC15" s="751"/>
      <c r="AD15" s="102"/>
      <c r="AE15" s="102"/>
      <c r="AF15" s="102"/>
      <c r="AG15" s="102"/>
      <c r="AH15" s="102"/>
      <c r="AI15" s="102"/>
      <c r="AJ15" s="102"/>
      <c r="AK15" s="102"/>
      <c r="AL15" s="102"/>
      <c r="AM15" s="102"/>
      <c r="AN15" s="102"/>
      <c r="AO15" s="102"/>
      <c r="AP15" s="102"/>
    </row>
    <row r="16" spans="1:42" ht="15.75" customHeight="1" thickTop="1">
      <c r="A16" s="752" t="str">
        <f>IF(A1="科","総 額（不課税）","総      額")</f>
        <v>総      額</v>
      </c>
      <c r="B16" s="753"/>
      <c r="C16" s="753"/>
      <c r="D16" s="753"/>
      <c r="E16" s="753"/>
      <c r="F16" s="756" t="s">
        <v>161</v>
      </c>
      <c r="G16" s="757"/>
      <c r="H16" s="757"/>
      <c r="I16" s="757"/>
      <c r="J16" s="757"/>
      <c r="K16" s="757"/>
      <c r="L16" s="757"/>
      <c r="M16" s="758"/>
      <c r="N16" s="759" t="s">
        <v>162</v>
      </c>
      <c r="O16" s="759"/>
      <c r="P16" s="759"/>
      <c r="Q16" s="759"/>
      <c r="R16" s="759"/>
      <c r="S16" s="759"/>
      <c r="T16" s="759"/>
      <c r="U16" s="760"/>
      <c r="V16" s="759" t="s">
        <v>163</v>
      </c>
      <c r="W16" s="759"/>
      <c r="X16" s="759"/>
      <c r="Y16" s="759"/>
      <c r="Z16" s="759"/>
      <c r="AA16" s="759"/>
      <c r="AB16" s="759"/>
      <c r="AC16" s="761"/>
    </row>
    <row r="17" spans="1:42" ht="32.25" customHeight="1" thickBot="1">
      <c r="A17" s="754"/>
      <c r="B17" s="755"/>
      <c r="C17" s="755"/>
      <c r="D17" s="755"/>
      <c r="E17" s="755"/>
      <c r="F17" s="123"/>
      <c r="G17" s="124"/>
      <c r="H17" s="125"/>
      <c r="I17" s="124"/>
      <c r="J17" s="126"/>
      <c r="K17" s="124"/>
      <c r="L17" s="124"/>
      <c r="M17" s="127"/>
      <c r="N17" s="128"/>
      <c r="O17" s="128"/>
      <c r="P17" s="129"/>
      <c r="Q17" s="128"/>
      <c r="R17" s="130"/>
      <c r="S17" s="128"/>
      <c r="T17" s="128"/>
      <c r="U17" s="131"/>
      <c r="V17" s="128"/>
      <c r="W17" s="128"/>
      <c r="X17" s="129"/>
      <c r="Y17" s="128"/>
      <c r="Z17" s="130"/>
      <c r="AA17" s="128"/>
      <c r="AB17" s="128"/>
      <c r="AC17" s="132"/>
    </row>
    <row r="18" spans="1:42" ht="18.75" customHeight="1" thickTop="1">
      <c r="A18" s="740" t="s">
        <v>164</v>
      </c>
      <c r="B18" s="741"/>
      <c r="C18" s="744" t="str">
        <f>IF($A$1="科","―","課税")</f>
        <v>課税</v>
      </c>
      <c r="D18" s="744"/>
      <c r="E18" s="745"/>
      <c r="F18" s="133"/>
      <c r="G18" s="134"/>
      <c r="H18" s="135"/>
      <c r="I18" s="134"/>
      <c r="J18" s="136"/>
      <c r="K18" s="134"/>
      <c r="L18" s="134"/>
      <c r="M18" s="137"/>
      <c r="N18" s="138"/>
      <c r="O18" s="138"/>
      <c r="P18" s="139"/>
      <c r="Q18" s="138"/>
      <c r="R18" s="140"/>
      <c r="S18" s="138"/>
      <c r="T18" s="138"/>
      <c r="U18" s="141"/>
      <c r="V18" s="138"/>
      <c r="W18" s="138"/>
      <c r="X18" s="139"/>
      <c r="Y18" s="138"/>
      <c r="Z18" s="140"/>
      <c r="AA18" s="138"/>
      <c r="AB18" s="138"/>
      <c r="AC18" s="142"/>
    </row>
    <row r="19" spans="1:42" ht="18.75" customHeight="1" thickBot="1">
      <c r="A19" s="742"/>
      <c r="B19" s="743"/>
      <c r="C19" s="746" t="str">
        <f>IF($A$1="科","―","不課税")</f>
        <v>不課税</v>
      </c>
      <c r="D19" s="746"/>
      <c r="E19" s="747"/>
      <c r="F19" s="143"/>
      <c r="G19" s="144"/>
      <c r="H19" s="145"/>
      <c r="I19" s="144"/>
      <c r="J19" s="146"/>
      <c r="K19" s="144"/>
      <c r="L19" s="144"/>
      <c r="M19" s="147"/>
      <c r="N19" s="144"/>
      <c r="O19" s="144"/>
      <c r="P19" s="145"/>
      <c r="Q19" s="144"/>
      <c r="R19" s="146"/>
      <c r="S19" s="144"/>
      <c r="T19" s="144"/>
      <c r="U19" s="147"/>
      <c r="V19" s="144"/>
      <c r="W19" s="144"/>
      <c r="X19" s="145"/>
      <c r="Y19" s="144"/>
      <c r="Z19" s="146"/>
      <c r="AA19" s="144"/>
      <c r="AB19" s="144"/>
      <c r="AC19" s="148"/>
    </row>
    <row r="20" spans="1:42" s="111" customFormat="1" ht="25.5" customHeight="1" thickBot="1">
      <c r="A20" s="616" t="s">
        <v>165</v>
      </c>
      <c r="B20" s="616"/>
      <c r="C20" s="616"/>
      <c r="D20" s="616"/>
      <c r="E20" s="117"/>
      <c r="F20" s="117"/>
      <c r="G20" s="117"/>
      <c r="H20" s="109"/>
      <c r="I20" s="109"/>
      <c r="J20" s="118"/>
      <c r="K20" s="118"/>
      <c r="L20" s="118"/>
      <c r="M20" s="118"/>
      <c r="N20" s="118"/>
      <c r="O20" s="118"/>
      <c r="P20" s="118"/>
      <c r="Q20" s="118"/>
      <c r="R20" s="118"/>
      <c r="S20" s="118"/>
      <c r="T20" s="118"/>
      <c r="U20" s="118"/>
      <c r="V20" s="118"/>
      <c r="W20" s="118"/>
      <c r="X20" s="118"/>
      <c r="Y20" s="118"/>
      <c r="Z20" s="118"/>
      <c r="AA20" s="118"/>
      <c r="AB20" s="118"/>
      <c r="AC20" s="109"/>
    </row>
    <row r="21" spans="1:42" ht="25.5" customHeight="1">
      <c r="A21" s="764" t="s">
        <v>331</v>
      </c>
      <c r="B21" s="765"/>
      <c r="C21" s="765"/>
      <c r="D21" s="765"/>
      <c r="E21" s="767" t="s">
        <v>401</v>
      </c>
      <c r="F21" s="767"/>
      <c r="G21" s="767"/>
      <c r="H21" s="767"/>
      <c r="I21" s="767"/>
      <c r="J21" s="767"/>
      <c r="K21" s="766" t="s">
        <v>332</v>
      </c>
      <c r="L21" s="766"/>
      <c r="M21" s="786"/>
      <c r="N21" s="787"/>
      <c r="O21" s="787"/>
      <c r="P21" s="787"/>
      <c r="Q21" s="787"/>
      <c r="R21" s="787"/>
      <c r="S21" s="787"/>
      <c r="T21" s="789" t="s">
        <v>166</v>
      </c>
      <c r="U21" s="790"/>
      <c r="V21" s="791"/>
      <c r="W21" s="795"/>
      <c r="X21" s="796"/>
      <c r="Y21" s="796"/>
      <c r="Z21" s="796"/>
      <c r="AA21" s="796"/>
      <c r="AB21" s="796"/>
      <c r="AC21" s="797"/>
    </row>
    <row r="22" spans="1:42" ht="25.5" customHeight="1">
      <c r="A22" s="776" t="s">
        <v>330</v>
      </c>
      <c r="B22" s="777"/>
      <c r="C22" s="777"/>
      <c r="D22" s="777"/>
      <c r="E22" s="783"/>
      <c r="F22" s="784"/>
      <c r="G22" s="784"/>
      <c r="H22" s="784"/>
      <c r="I22" s="784"/>
      <c r="J22" s="784"/>
      <c r="K22" s="785" t="s">
        <v>333</v>
      </c>
      <c r="L22" s="785"/>
      <c r="M22" s="780" t="s">
        <v>1039</v>
      </c>
      <c r="N22" s="782"/>
      <c r="O22" s="778" t="s">
        <v>167</v>
      </c>
      <c r="P22" s="779"/>
      <c r="Q22" s="780" t="s">
        <v>345</v>
      </c>
      <c r="R22" s="781"/>
      <c r="S22" s="782"/>
      <c r="T22" s="792" t="s">
        <v>347</v>
      </c>
      <c r="U22" s="793"/>
      <c r="V22" s="794"/>
      <c r="W22" s="788" t="s">
        <v>168</v>
      </c>
      <c r="X22" s="769"/>
      <c r="Y22" s="149" t="s">
        <v>169</v>
      </c>
      <c r="Z22" s="768" t="s">
        <v>349</v>
      </c>
      <c r="AA22" s="769"/>
      <c r="AB22" s="769"/>
      <c r="AC22" s="150" t="s">
        <v>170</v>
      </c>
    </row>
    <row r="23" spans="1:42" ht="25.5" customHeight="1" thickBot="1">
      <c r="A23" s="770" t="str">
        <f>IF(M22="その他","","定期区間
（通勤経路）")</f>
        <v>定期区間
（通勤経路）</v>
      </c>
      <c r="B23" s="771"/>
      <c r="C23" s="771"/>
      <c r="D23" s="771"/>
      <c r="E23" s="772" t="str">
        <f>IF(M22="その他","","自　宅")</f>
        <v>自　宅</v>
      </c>
      <c r="F23" s="773"/>
      <c r="G23" s="151" t="str">
        <f>IF($M$22="その他","","→")</f>
        <v>→</v>
      </c>
      <c r="H23" s="774"/>
      <c r="I23" s="774"/>
      <c r="J23" s="774"/>
      <c r="K23" s="774"/>
      <c r="L23" s="774"/>
      <c r="M23" s="774"/>
      <c r="N23" s="774"/>
      <c r="O23" s="774"/>
      <c r="P23" s="774"/>
      <c r="Q23" s="774"/>
      <c r="R23" s="774"/>
      <c r="S23" s="774"/>
      <c r="T23" s="774"/>
      <c r="U23" s="774"/>
      <c r="V23" s="774"/>
      <c r="W23" s="774"/>
      <c r="X23" s="774"/>
      <c r="Y23" s="774"/>
      <c r="Z23" s="151" t="str">
        <f>IF($M$22="その他","","→")</f>
        <v>→</v>
      </c>
      <c r="AA23" s="773" t="str">
        <f>IF($M$22="その他","","南大沢（大学）")</f>
        <v>南大沢（大学）</v>
      </c>
      <c r="AB23" s="773"/>
      <c r="AC23" s="775"/>
    </row>
    <row r="24" spans="1:42" s="111" customFormat="1" ht="25.5" customHeight="1" thickBot="1">
      <c r="A24" s="205" t="s">
        <v>350</v>
      </c>
      <c r="B24" s="205"/>
      <c r="C24" s="205"/>
      <c r="D24" s="205"/>
      <c r="E24" s="232" t="s">
        <v>346</v>
      </c>
      <c r="G24" s="117"/>
      <c r="H24" s="109"/>
      <c r="I24" s="109"/>
      <c r="J24" s="118"/>
      <c r="K24" s="118"/>
      <c r="L24" s="118"/>
      <c r="O24" s="118"/>
      <c r="P24" s="118"/>
      <c r="Q24" s="118"/>
      <c r="R24" s="118"/>
      <c r="S24" s="118"/>
      <c r="T24" s="118"/>
      <c r="U24" s="118"/>
      <c r="V24" s="118"/>
      <c r="W24" s="118"/>
      <c r="X24" s="118"/>
      <c r="Y24" s="118"/>
      <c r="Z24" s="118"/>
      <c r="AA24" s="118"/>
      <c r="AB24" s="118"/>
      <c r="AC24" s="109"/>
      <c r="AD24" s="115"/>
      <c r="AE24" s="106"/>
      <c r="AF24" s="106"/>
      <c r="AG24" s="106"/>
      <c r="AH24" s="106"/>
      <c r="AI24" s="106"/>
      <c r="AJ24" s="106"/>
      <c r="AK24" s="106"/>
      <c r="AL24" s="106"/>
      <c r="AM24" s="106"/>
      <c r="AN24" s="119"/>
      <c r="AP24" s="119"/>
    </row>
    <row r="25" spans="1:42" ht="25.5" customHeight="1">
      <c r="A25" s="692" t="s">
        <v>171</v>
      </c>
      <c r="B25" s="676"/>
      <c r="C25" s="676"/>
      <c r="D25" s="676"/>
      <c r="E25" s="799" t="s">
        <v>393</v>
      </c>
      <c r="F25" s="800"/>
      <c r="G25" s="801">
        <v>43556</v>
      </c>
      <c r="H25" s="802"/>
      <c r="I25" s="802"/>
      <c r="J25" s="802"/>
      <c r="K25" s="802"/>
      <c r="L25" s="802"/>
      <c r="M25" s="798" t="str">
        <f>IF(E25="宿泊","～","・")</f>
        <v>～</v>
      </c>
      <c r="N25" s="798"/>
      <c r="O25" s="802">
        <v>43560</v>
      </c>
      <c r="P25" s="802"/>
      <c r="Q25" s="802"/>
      <c r="R25" s="802"/>
      <c r="S25" s="802"/>
      <c r="T25" s="802"/>
      <c r="U25" s="233">
        <f>IF(E25="宿泊",O25-G25,"")</f>
        <v>4</v>
      </c>
      <c r="V25" s="152" t="s">
        <v>139</v>
      </c>
      <c r="W25" s="233">
        <f>IF(E25="宿泊",U25+1,"")</f>
        <v>5</v>
      </c>
      <c r="X25" s="152" t="s">
        <v>140</v>
      </c>
      <c r="Y25" s="234" t="s">
        <v>351</v>
      </c>
      <c r="Z25" s="234"/>
      <c r="AA25" s="234"/>
      <c r="AB25" s="235"/>
      <c r="AC25" s="153" t="s">
        <v>352</v>
      </c>
    </row>
    <row r="26" spans="1:42" s="154" customFormat="1" ht="25.5" customHeight="1" thickBot="1">
      <c r="A26" s="646" t="s">
        <v>619</v>
      </c>
      <c r="B26" s="647"/>
      <c r="C26" s="647"/>
      <c r="D26" s="647"/>
      <c r="E26" s="666" t="s">
        <v>175</v>
      </c>
      <c r="F26" s="667"/>
      <c r="G26" s="668"/>
      <c r="H26" s="669"/>
      <c r="I26" s="669"/>
      <c r="J26" s="669"/>
      <c r="K26" s="669"/>
      <c r="L26" s="670"/>
      <c r="M26" s="654" t="s">
        <v>176</v>
      </c>
      <c r="N26" s="655"/>
      <c r="O26" s="656"/>
      <c r="P26" s="820"/>
      <c r="Q26" s="669"/>
      <c r="R26" s="669"/>
      <c r="S26" s="669"/>
      <c r="T26" s="670"/>
      <c r="U26" s="239"/>
      <c r="V26" s="239"/>
      <c r="W26" s="239"/>
      <c r="X26" s="239"/>
      <c r="Y26" s="239"/>
      <c r="Z26" s="240"/>
      <c r="AA26" s="241"/>
      <c r="AB26" s="240"/>
      <c r="AC26" s="242"/>
      <c r="AD26" s="102"/>
      <c r="AE26" s="102"/>
      <c r="AF26" s="102"/>
    </row>
    <row r="27" spans="1:42" ht="22.5" customHeight="1">
      <c r="A27" s="657" t="s">
        <v>353</v>
      </c>
      <c r="B27" s="658"/>
      <c r="C27" s="658"/>
      <c r="D27" s="659"/>
      <c r="E27" s="821" t="s">
        <v>419</v>
      </c>
      <c r="F27" s="822"/>
      <c r="G27" s="823"/>
      <c r="H27" s="897">
        <v>43556</v>
      </c>
      <c r="I27" s="895"/>
      <c r="J27" s="895"/>
      <c r="K27" s="895"/>
      <c r="L27" s="895"/>
      <c r="M27" s="895"/>
      <c r="N27" s="311" t="str">
        <f>IF(O27="","","～")</f>
        <v>～</v>
      </c>
      <c r="O27" s="893">
        <v>43557</v>
      </c>
      <c r="P27" s="893"/>
      <c r="Q27" s="893"/>
      <c r="R27" s="893"/>
      <c r="S27" s="893"/>
      <c r="T27" s="894"/>
      <c r="U27" s="636" t="s">
        <v>357</v>
      </c>
      <c r="V27" s="637"/>
      <c r="W27" s="637"/>
      <c r="X27" s="898"/>
      <c r="Y27" s="899"/>
      <c r="Z27" s="899"/>
      <c r="AA27" s="899"/>
      <c r="AB27" s="899"/>
      <c r="AC27" s="900"/>
    </row>
    <row r="28" spans="1:42" ht="22.5" customHeight="1">
      <c r="A28" s="660"/>
      <c r="B28" s="661"/>
      <c r="C28" s="661"/>
      <c r="D28" s="662"/>
      <c r="E28" s="648" t="s">
        <v>356</v>
      </c>
      <c r="F28" s="649"/>
      <c r="G28" s="650"/>
      <c r="H28" s="641" t="s">
        <v>610</v>
      </c>
      <c r="I28" s="642"/>
      <c r="J28" s="643"/>
      <c r="K28" s="644"/>
      <c r="L28" s="644"/>
      <c r="M28" s="644"/>
      <c r="N28" s="644"/>
      <c r="O28" s="644"/>
      <c r="P28" s="644"/>
      <c r="Q28" s="644"/>
      <c r="R28" s="644"/>
      <c r="S28" s="644"/>
      <c r="T28" s="645"/>
      <c r="U28" s="632" t="s">
        <v>173</v>
      </c>
      <c r="V28" s="633"/>
      <c r="W28" s="633"/>
      <c r="X28" s="901"/>
      <c r="Y28" s="902"/>
      <c r="Z28" s="902"/>
      <c r="AA28" s="902"/>
      <c r="AB28" s="902"/>
      <c r="AC28" s="903"/>
    </row>
    <row r="29" spans="1:42" ht="22.5" customHeight="1" thickBot="1">
      <c r="A29" s="663"/>
      <c r="B29" s="664"/>
      <c r="C29" s="664"/>
      <c r="D29" s="665"/>
      <c r="E29" s="651" t="s">
        <v>174</v>
      </c>
      <c r="F29" s="652"/>
      <c r="G29" s="653"/>
      <c r="H29" s="638" t="s">
        <v>621</v>
      </c>
      <c r="I29" s="639"/>
      <c r="J29" s="639"/>
      <c r="K29" s="639"/>
      <c r="L29" s="639"/>
      <c r="M29" s="639"/>
      <c r="N29" s="639"/>
      <c r="O29" s="639"/>
      <c r="P29" s="639"/>
      <c r="Q29" s="639"/>
      <c r="R29" s="639"/>
      <c r="S29" s="639"/>
      <c r="T29" s="640"/>
      <c r="U29" s="634" t="s">
        <v>348</v>
      </c>
      <c r="V29" s="635"/>
      <c r="W29" s="635"/>
      <c r="X29" s="871"/>
      <c r="Y29" s="872"/>
      <c r="Z29" s="872"/>
      <c r="AA29" s="872"/>
      <c r="AB29" s="872"/>
      <c r="AC29" s="873"/>
    </row>
    <row r="30" spans="1:42" ht="22.5" customHeight="1">
      <c r="A30" s="657" t="s">
        <v>354</v>
      </c>
      <c r="B30" s="658"/>
      <c r="C30" s="658"/>
      <c r="D30" s="659"/>
      <c r="E30" s="821" t="s">
        <v>419</v>
      </c>
      <c r="F30" s="822"/>
      <c r="G30" s="823"/>
      <c r="H30" s="897">
        <v>43558</v>
      </c>
      <c r="I30" s="895"/>
      <c r="J30" s="895"/>
      <c r="K30" s="895"/>
      <c r="L30" s="895"/>
      <c r="M30" s="895"/>
      <c r="N30" s="311" t="str">
        <f>IF(O30="","","～")</f>
        <v>～</v>
      </c>
      <c r="O30" s="895">
        <v>43560</v>
      </c>
      <c r="P30" s="895"/>
      <c r="Q30" s="895"/>
      <c r="R30" s="895"/>
      <c r="S30" s="895"/>
      <c r="T30" s="896"/>
      <c r="U30" s="636" t="s">
        <v>357</v>
      </c>
      <c r="V30" s="637"/>
      <c r="W30" s="637"/>
      <c r="X30" s="898"/>
      <c r="Y30" s="899"/>
      <c r="Z30" s="899"/>
      <c r="AA30" s="899"/>
      <c r="AB30" s="899"/>
      <c r="AC30" s="900"/>
    </row>
    <row r="31" spans="1:42" ht="22.5" customHeight="1">
      <c r="A31" s="660"/>
      <c r="B31" s="661"/>
      <c r="C31" s="661"/>
      <c r="D31" s="662"/>
      <c r="E31" s="812" t="s">
        <v>356</v>
      </c>
      <c r="F31" s="813"/>
      <c r="G31" s="814"/>
      <c r="H31" s="641" t="s">
        <v>1040</v>
      </c>
      <c r="I31" s="642"/>
      <c r="J31" s="643"/>
      <c r="K31" s="644"/>
      <c r="L31" s="644"/>
      <c r="M31" s="644"/>
      <c r="N31" s="644"/>
      <c r="O31" s="644"/>
      <c r="P31" s="644"/>
      <c r="Q31" s="644"/>
      <c r="R31" s="644"/>
      <c r="S31" s="644"/>
      <c r="T31" s="645"/>
      <c r="U31" s="632" t="s">
        <v>173</v>
      </c>
      <c r="V31" s="633"/>
      <c r="W31" s="633"/>
      <c r="X31" s="901" t="s">
        <v>615</v>
      </c>
      <c r="Y31" s="902"/>
      <c r="Z31" s="902"/>
      <c r="AA31" s="902"/>
      <c r="AB31" s="902"/>
      <c r="AC31" s="903"/>
    </row>
    <row r="32" spans="1:42" ht="22.5" customHeight="1" thickBot="1">
      <c r="A32" s="663"/>
      <c r="B32" s="664"/>
      <c r="C32" s="664"/>
      <c r="D32" s="665"/>
      <c r="E32" s="815" t="s">
        <v>174</v>
      </c>
      <c r="F32" s="816"/>
      <c r="G32" s="817"/>
      <c r="H32" s="638"/>
      <c r="I32" s="639"/>
      <c r="J32" s="639"/>
      <c r="K32" s="639"/>
      <c r="L32" s="639"/>
      <c r="M32" s="639"/>
      <c r="N32" s="639"/>
      <c r="O32" s="639"/>
      <c r="P32" s="639"/>
      <c r="Q32" s="639"/>
      <c r="R32" s="639"/>
      <c r="S32" s="639"/>
      <c r="T32" s="640"/>
      <c r="U32" s="818" t="s">
        <v>348</v>
      </c>
      <c r="V32" s="819"/>
      <c r="W32" s="819"/>
      <c r="X32" s="871" t="s">
        <v>614</v>
      </c>
      <c r="Y32" s="872"/>
      <c r="Z32" s="872"/>
      <c r="AA32" s="872"/>
      <c r="AB32" s="872"/>
      <c r="AC32" s="873"/>
    </row>
    <row r="33" spans="1:42" ht="22.5" customHeight="1">
      <c r="A33" s="657" t="s">
        <v>355</v>
      </c>
      <c r="B33" s="658"/>
      <c r="C33" s="658"/>
      <c r="D33" s="659"/>
      <c r="E33" s="821" t="s">
        <v>419</v>
      </c>
      <c r="F33" s="822"/>
      <c r="G33" s="823"/>
      <c r="H33" s="897"/>
      <c r="I33" s="895"/>
      <c r="J33" s="895"/>
      <c r="K33" s="895"/>
      <c r="L33" s="895"/>
      <c r="M33" s="895"/>
      <c r="N33" s="311" t="str">
        <f>IF(O33="","","～")</f>
        <v/>
      </c>
      <c r="O33" s="895"/>
      <c r="P33" s="895"/>
      <c r="Q33" s="895"/>
      <c r="R33" s="895"/>
      <c r="S33" s="895"/>
      <c r="T33" s="896"/>
      <c r="U33" s="636" t="s">
        <v>357</v>
      </c>
      <c r="V33" s="637"/>
      <c r="W33" s="637"/>
      <c r="X33" s="898"/>
      <c r="Y33" s="899"/>
      <c r="Z33" s="899"/>
      <c r="AA33" s="899"/>
      <c r="AB33" s="899"/>
      <c r="AC33" s="900"/>
    </row>
    <row r="34" spans="1:42" ht="22.5" customHeight="1">
      <c r="A34" s="660"/>
      <c r="B34" s="661"/>
      <c r="C34" s="661"/>
      <c r="D34" s="662"/>
      <c r="E34" s="812" t="s">
        <v>356</v>
      </c>
      <c r="F34" s="813"/>
      <c r="G34" s="814"/>
      <c r="H34" s="641"/>
      <c r="I34" s="642"/>
      <c r="J34" s="643"/>
      <c r="K34" s="644"/>
      <c r="L34" s="644"/>
      <c r="M34" s="644"/>
      <c r="N34" s="644"/>
      <c r="O34" s="644"/>
      <c r="P34" s="644"/>
      <c r="Q34" s="644"/>
      <c r="R34" s="644"/>
      <c r="S34" s="644"/>
      <c r="T34" s="645"/>
      <c r="U34" s="632" t="s">
        <v>173</v>
      </c>
      <c r="V34" s="633"/>
      <c r="W34" s="904"/>
      <c r="X34" s="901"/>
      <c r="Y34" s="902"/>
      <c r="Z34" s="902"/>
      <c r="AA34" s="902"/>
      <c r="AB34" s="902"/>
      <c r="AC34" s="903"/>
    </row>
    <row r="35" spans="1:42" ht="22.5" customHeight="1" thickBot="1">
      <c r="A35" s="663"/>
      <c r="B35" s="664"/>
      <c r="C35" s="664"/>
      <c r="D35" s="665"/>
      <c r="E35" s="815" t="s">
        <v>174</v>
      </c>
      <c r="F35" s="816"/>
      <c r="G35" s="817"/>
      <c r="H35" s="638"/>
      <c r="I35" s="639"/>
      <c r="J35" s="639"/>
      <c r="K35" s="639"/>
      <c r="L35" s="639"/>
      <c r="M35" s="639"/>
      <c r="N35" s="639"/>
      <c r="O35" s="639"/>
      <c r="P35" s="639"/>
      <c r="Q35" s="639"/>
      <c r="R35" s="639"/>
      <c r="S35" s="639"/>
      <c r="T35" s="640"/>
      <c r="U35" s="818" t="s">
        <v>348</v>
      </c>
      <c r="V35" s="819"/>
      <c r="W35" s="819"/>
      <c r="X35" s="871"/>
      <c r="Y35" s="872"/>
      <c r="Z35" s="872"/>
      <c r="AA35" s="872"/>
      <c r="AB35" s="872"/>
      <c r="AC35" s="873"/>
    </row>
    <row r="36" spans="1:42" s="111" customFormat="1" ht="22.5" customHeight="1" thickBot="1">
      <c r="A36" s="205" t="s">
        <v>177</v>
      </c>
      <c r="B36" s="243"/>
      <c r="C36" s="243"/>
      <c r="D36" s="243"/>
      <c r="E36" s="889" t="s">
        <v>612</v>
      </c>
      <c r="F36" s="889"/>
      <c r="G36" s="889"/>
      <c r="H36" s="890" t="str">
        <f>IF(E37="減額","↓減額後の支給額をご記入ください。","")</f>
        <v>↓減額後の支給額をご記入ください。</v>
      </c>
      <c r="I36" s="890"/>
      <c r="J36" s="890"/>
      <c r="K36" s="890"/>
      <c r="L36" s="890"/>
      <c r="M36" s="890"/>
      <c r="N36" s="890"/>
      <c r="O36" s="120"/>
      <c r="P36" s="120"/>
      <c r="Q36" s="120"/>
      <c r="R36" s="310"/>
      <c r="S36" s="310"/>
      <c r="T36" s="891" t="s">
        <v>612</v>
      </c>
      <c r="U36" s="889"/>
      <c r="V36" s="889"/>
      <c r="W36" s="892" t="str">
        <f>IF(T37="減額","↓減額後の支給額をご記入ください。","")</f>
        <v>↓減額後の支給額をご記入ください。</v>
      </c>
      <c r="X36" s="892"/>
      <c r="Y36" s="892"/>
      <c r="Z36" s="892"/>
      <c r="AA36" s="892"/>
      <c r="AB36" s="892"/>
      <c r="AC36" s="892"/>
    </row>
    <row r="37" spans="1:42" ht="19.5" customHeight="1">
      <c r="A37" s="803" t="s">
        <v>178</v>
      </c>
      <c r="B37" s="804"/>
      <c r="C37" s="804"/>
      <c r="D37" s="805"/>
      <c r="E37" s="806" t="s">
        <v>613</v>
      </c>
      <c r="F37" s="807"/>
      <c r="G37" s="807"/>
      <c r="H37" s="808"/>
      <c r="I37" s="809"/>
      <c r="J37" s="809"/>
      <c r="K37" s="809"/>
      <c r="L37" s="809"/>
      <c r="M37" s="809"/>
      <c r="N37" s="809"/>
      <c r="O37" s="810"/>
      <c r="P37" s="811" t="s">
        <v>179</v>
      </c>
      <c r="Q37" s="674"/>
      <c r="R37" s="674"/>
      <c r="S37" s="675"/>
      <c r="T37" s="806" t="s">
        <v>613</v>
      </c>
      <c r="U37" s="807"/>
      <c r="V37" s="807"/>
      <c r="W37" s="886"/>
      <c r="X37" s="887"/>
      <c r="Y37" s="887"/>
      <c r="Z37" s="887"/>
      <c r="AA37" s="887"/>
      <c r="AB37" s="887"/>
      <c r="AC37" s="888"/>
      <c r="AG37" s="154"/>
      <c r="AH37" s="154"/>
      <c r="AI37" s="154"/>
      <c r="AJ37" s="154"/>
      <c r="AK37" s="154"/>
      <c r="AL37" s="154"/>
      <c r="AM37" s="154"/>
      <c r="AN37" s="154"/>
      <c r="AO37" s="154"/>
      <c r="AP37" s="154"/>
    </row>
    <row r="38" spans="1:42" ht="21" customHeight="1">
      <c r="A38" s="874" t="s">
        <v>611</v>
      </c>
      <c r="B38" s="875"/>
      <c r="C38" s="875"/>
      <c r="D38" s="876"/>
      <c r="E38" s="877" t="s">
        <v>620</v>
      </c>
      <c r="F38" s="878"/>
      <c r="G38" s="879"/>
      <c r="H38" s="880"/>
      <c r="I38" s="881"/>
      <c r="J38" s="881"/>
      <c r="K38" s="881"/>
      <c r="L38" s="881"/>
      <c r="M38" s="881"/>
      <c r="N38" s="881"/>
      <c r="O38" s="881"/>
      <c r="P38" s="881"/>
      <c r="Q38" s="881"/>
      <c r="R38" s="881"/>
      <c r="S38" s="881"/>
      <c r="T38" s="881"/>
      <c r="U38" s="881"/>
      <c r="V38" s="881"/>
      <c r="W38" s="881"/>
      <c r="X38" s="882" t="str">
        <f>IF(E38="なし","","←支給内容をご記入ください。")</f>
        <v/>
      </c>
      <c r="Y38" s="882"/>
      <c r="Z38" s="882"/>
      <c r="AA38" s="882"/>
      <c r="AB38" s="882"/>
      <c r="AC38" s="883"/>
      <c r="AG38" s="154"/>
      <c r="AH38" s="154"/>
      <c r="AI38" s="154"/>
      <c r="AJ38" s="154"/>
      <c r="AK38" s="154"/>
      <c r="AL38" s="154"/>
      <c r="AM38" s="154"/>
      <c r="AN38" s="154"/>
      <c r="AO38" s="154"/>
      <c r="AP38" s="154"/>
    </row>
    <row r="39" spans="1:42" ht="19.5" customHeight="1">
      <c r="A39" s="843" t="s">
        <v>172</v>
      </c>
      <c r="B39" s="844"/>
      <c r="C39" s="844"/>
      <c r="D39" s="845"/>
      <c r="E39" s="884"/>
      <c r="F39" s="884"/>
      <c r="G39" s="884"/>
      <c r="H39" s="884"/>
      <c r="I39" s="884"/>
      <c r="J39" s="884"/>
      <c r="K39" s="884"/>
      <c r="L39" s="884"/>
      <c r="M39" s="884"/>
      <c r="N39" s="884"/>
      <c r="O39" s="884"/>
      <c r="P39" s="884"/>
      <c r="Q39" s="884"/>
      <c r="R39" s="884"/>
      <c r="S39" s="884"/>
      <c r="T39" s="884"/>
      <c r="U39" s="884"/>
      <c r="V39" s="884"/>
      <c r="W39" s="884"/>
      <c r="X39" s="884"/>
      <c r="Y39" s="884"/>
      <c r="Z39" s="884"/>
      <c r="AA39" s="884"/>
      <c r="AB39" s="884"/>
      <c r="AC39" s="885"/>
      <c r="AD39" s="111"/>
      <c r="AE39" s="111"/>
      <c r="AF39" s="111"/>
      <c r="AG39" s="154"/>
      <c r="AH39" s="154"/>
    </row>
    <row r="40" spans="1:42" ht="19.5" customHeight="1" thickBot="1">
      <c r="A40" s="846"/>
      <c r="B40" s="847"/>
      <c r="C40" s="847"/>
      <c r="D40" s="848"/>
      <c r="E40" s="826"/>
      <c r="F40" s="826"/>
      <c r="G40" s="826"/>
      <c r="H40" s="826"/>
      <c r="I40" s="826"/>
      <c r="J40" s="826"/>
      <c r="K40" s="826"/>
      <c r="L40" s="826"/>
      <c r="M40" s="826"/>
      <c r="N40" s="826"/>
      <c r="O40" s="826"/>
      <c r="P40" s="826"/>
      <c r="Q40" s="826"/>
      <c r="R40" s="826"/>
      <c r="S40" s="826"/>
      <c r="T40" s="826"/>
      <c r="U40" s="826"/>
      <c r="V40" s="826"/>
      <c r="W40" s="826"/>
      <c r="X40" s="826"/>
      <c r="Y40" s="826"/>
      <c r="Z40" s="826"/>
      <c r="AA40" s="826"/>
      <c r="AB40" s="826"/>
      <c r="AC40" s="827"/>
      <c r="AD40" s="111"/>
      <c r="AE40" s="111"/>
      <c r="AF40" s="111"/>
      <c r="AG40" s="154"/>
      <c r="AH40" s="154"/>
    </row>
    <row r="41" spans="1:42" s="111" customFormat="1" ht="17.25" customHeight="1" thickBot="1">
      <c r="A41" s="828" t="s">
        <v>180</v>
      </c>
      <c r="B41" s="828"/>
      <c r="C41" s="828"/>
      <c r="D41" s="828"/>
      <c r="E41" s="236"/>
      <c r="F41" s="236"/>
      <c r="G41" s="236"/>
      <c r="H41" s="237"/>
      <c r="I41" s="237"/>
      <c r="J41" s="238"/>
      <c r="K41" s="238"/>
      <c r="L41" s="238"/>
      <c r="M41" s="238"/>
      <c r="N41" s="238"/>
      <c r="O41" s="238"/>
      <c r="T41" s="238"/>
      <c r="U41" s="238"/>
      <c r="V41" s="238"/>
      <c r="W41" s="238"/>
      <c r="X41" s="238"/>
      <c r="AB41" s="118"/>
      <c r="AI41" s="106"/>
      <c r="AJ41" s="106"/>
      <c r="AK41" s="106"/>
      <c r="AL41" s="106"/>
      <c r="AM41" s="106"/>
      <c r="AN41" s="119"/>
      <c r="AP41" s="119"/>
    </row>
    <row r="42" spans="1:42" ht="5.0999999999999996" customHeight="1">
      <c r="A42" s="155"/>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829" t="str">
        <f>IF(A1="科","科研費","")</f>
        <v/>
      </c>
      <c r="AB42" s="829"/>
      <c r="AC42" s="830"/>
      <c r="AD42" s="111"/>
    </row>
    <row r="43" spans="1:42" ht="16.5" customHeight="1">
      <c r="A43" s="157"/>
      <c r="B43" s="158"/>
      <c r="C43" s="158"/>
      <c r="D43" s="158"/>
      <c r="E43" s="158"/>
      <c r="F43" s="158"/>
      <c r="G43" s="158"/>
      <c r="H43" s="158"/>
      <c r="I43" s="833" t="s">
        <v>181</v>
      </c>
      <c r="J43" s="834"/>
      <c r="K43" s="159"/>
      <c r="L43" s="160"/>
      <c r="M43" s="160"/>
      <c r="N43" s="160"/>
      <c r="O43" s="160"/>
      <c r="P43" s="161"/>
      <c r="Q43" s="836" t="s">
        <v>182</v>
      </c>
      <c r="R43" s="836"/>
      <c r="S43" s="836"/>
      <c r="T43" s="837" t="str">
        <f>IF($A$1="科",IF(COUNTIF($E$3,"概算*")&gt;0,IF($E$3="概算払(国内)","301：国内旅費","302：国外旅費"),"***********"),"")</f>
        <v/>
      </c>
      <c r="U43" s="837"/>
      <c r="V43" s="837"/>
      <c r="W43" s="837"/>
      <c r="X43" s="837"/>
      <c r="Y43" s="837"/>
      <c r="Z43" s="837"/>
      <c r="AA43" s="831"/>
      <c r="AB43" s="831"/>
      <c r="AC43" s="832"/>
      <c r="AD43" s="111"/>
    </row>
    <row r="44" spans="1:42" ht="16.5" customHeight="1">
      <c r="A44" s="157"/>
      <c r="B44" s="838" t="s">
        <v>183</v>
      </c>
      <c r="C44" s="839"/>
      <c r="D44" s="839"/>
      <c r="E44" s="839"/>
      <c r="F44" s="840" t="str">
        <f>IF(ISERROR(VLOOKUP($A$7,予算詳細コード!$A$2:$I$1836,5,0))=TRUE,"",VLOOKUP($A$7,予算詳細コード!$A$2:$I$1836,5,0))</f>
        <v/>
      </c>
      <c r="G44" s="841"/>
      <c r="H44" s="842"/>
      <c r="I44" s="835"/>
      <c r="J44" s="834"/>
      <c r="K44" s="162"/>
      <c r="L44" s="162"/>
      <c r="M44" s="163" t="s">
        <v>184</v>
      </c>
      <c r="N44" s="164" t="s">
        <v>185</v>
      </c>
      <c r="P44" s="165"/>
      <c r="Q44" s="860" t="s">
        <v>186</v>
      </c>
      <c r="R44" s="860"/>
      <c r="S44" s="860"/>
      <c r="T44" s="861" t="str">
        <f>IF($A$1="科","***********","605旅費交通費")</f>
        <v>605旅費交通費</v>
      </c>
      <c r="U44" s="861"/>
      <c r="V44" s="861"/>
      <c r="W44" s="861"/>
      <c r="X44" s="861"/>
      <c r="Y44" s="861"/>
      <c r="Z44" s="861"/>
      <c r="AC44" s="166"/>
    </row>
    <row r="45" spans="1:42" ht="16.5" customHeight="1">
      <c r="A45" s="157"/>
      <c r="B45" s="824" t="s">
        <v>187</v>
      </c>
      <c r="C45" s="825"/>
      <c r="D45" s="825"/>
      <c r="E45" s="825"/>
      <c r="F45" s="853" t="str">
        <f>IF(ISERROR(VLOOKUP($A$7,予算詳細コード!$A$2:$I$1836,7,0))=TRUE,"",VLOOKUP($A$7,予算詳細コード!$A$2:$I$1836,7,0))</f>
        <v/>
      </c>
      <c r="G45" s="854"/>
      <c r="H45" s="855"/>
      <c r="I45" s="835"/>
      <c r="J45" s="834"/>
      <c r="K45" s="167"/>
      <c r="L45" s="168"/>
      <c r="M45" s="163" t="s">
        <v>188</v>
      </c>
      <c r="N45" s="164" t="s">
        <v>185</v>
      </c>
      <c r="P45" s="169"/>
      <c r="Q45" s="862" t="s">
        <v>189</v>
      </c>
      <c r="R45" s="862"/>
      <c r="S45" s="862"/>
      <c r="T45" s="863" t="str">
        <f>IF($A$1="科",IF(COUNTIF($E$3,"概算*")&gt;0,"200：旅費","***********"),"")</f>
        <v/>
      </c>
      <c r="U45" s="863"/>
      <c r="V45" s="863"/>
      <c r="W45" s="863"/>
      <c r="X45" s="863"/>
      <c r="Y45" s="863"/>
      <c r="Z45" s="863"/>
      <c r="AC45" s="166"/>
    </row>
    <row r="46" spans="1:42" ht="16.5" customHeight="1">
      <c r="A46" s="157"/>
      <c r="B46" s="824" t="s">
        <v>199</v>
      </c>
      <c r="C46" s="825"/>
      <c r="D46" s="825"/>
      <c r="E46" s="825"/>
      <c r="F46" s="849" t="str">
        <f>IF(A7="","",A7)</f>
        <v/>
      </c>
      <c r="G46" s="850"/>
      <c r="H46" s="851"/>
      <c r="I46" s="835"/>
      <c r="J46" s="834"/>
      <c r="K46" s="167"/>
      <c r="L46" s="168"/>
      <c r="M46" s="163" t="s">
        <v>190</v>
      </c>
      <c r="N46" s="164" t="s">
        <v>185</v>
      </c>
      <c r="P46" s="169"/>
      <c r="Q46" s="852" t="s">
        <v>191</v>
      </c>
      <c r="R46" s="852"/>
      <c r="S46" s="852"/>
      <c r="T46" s="852"/>
      <c r="U46" s="852"/>
      <c r="V46" s="852" t="s">
        <v>192</v>
      </c>
      <c r="W46" s="852"/>
      <c r="X46" s="852"/>
      <c r="Y46" s="852"/>
      <c r="Z46" s="852"/>
      <c r="AC46" s="166"/>
    </row>
    <row r="47" spans="1:42" ht="16.5" customHeight="1">
      <c r="A47" s="157"/>
      <c r="B47" s="824" t="s">
        <v>193</v>
      </c>
      <c r="C47" s="825"/>
      <c r="D47" s="825"/>
      <c r="E47" s="825"/>
      <c r="F47" s="853" t="str">
        <f>IF(ISERROR(VLOOKUP($A$7,予算詳細コード!$A$2:$I$1836,6,0))=TRUE,"",VLOOKUP($A$7,予算詳細コード!$A$2:$I$1836,6,0))</f>
        <v/>
      </c>
      <c r="G47" s="854"/>
      <c r="H47" s="855"/>
      <c r="I47" s="835"/>
      <c r="J47" s="834"/>
      <c r="K47" s="170"/>
      <c r="L47" s="171"/>
      <c r="M47" s="171"/>
      <c r="N47" s="171"/>
      <c r="O47" s="171"/>
      <c r="P47" s="172"/>
      <c r="Q47" s="856" t="str">
        <f>IF($A$1="科",IF(COUNTIF($E$3,"概算*")&gt;0,"41510：預り科研費補助金","***********"),"")</f>
        <v/>
      </c>
      <c r="R47" s="856"/>
      <c r="S47" s="856"/>
      <c r="T47" s="856"/>
      <c r="U47" s="856"/>
      <c r="V47" s="857" t="str">
        <f>IF($A$1="科",IF(COUNTIF($E$3,"概算*")&gt;0,"41194：未払金（預り科研）","***********"),"")</f>
        <v/>
      </c>
      <c r="W47" s="858"/>
      <c r="X47" s="858"/>
      <c r="Y47" s="858"/>
      <c r="Z47" s="859"/>
      <c r="AC47" s="173"/>
    </row>
    <row r="48" spans="1:42" ht="16.5" customHeight="1">
      <c r="A48" s="157"/>
      <c r="B48" s="824" t="s">
        <v>194</v>
      </c>
      <c r="C48" s="825"/>
      <c r="D48" s="825"/>
      <c r="E48" s="825"/>
      <c r="F48" s="853" t="str">
        <f>IF(ISERROR(VLOOKUP($A$7,予算詳細コード!$A$2:$I$1836,8,0))=TRUE,"",VLOOKUP($A$7,予算詳細コード!$A$2:$I$1836,8,0))</f>
        <v/>
      </c>
      <c r="G48" s="854"/>
      <c r="H48" s="855"/>
      <c r="I48" s="113"/>
      <c r="J48" s="113"/>
      <c r="L48" s="113"/>
      <c r="M48" s="109"/>
      <c r="N48" s="113"/>
      <c r="O48" s="113"/>
      <c r="P48" s="109"/>
      <c r="Q48" s="174"/>
      <c r="R48" s="174"/>
      <c r="S48" s="174"/>
      <c r="T48" s="174"/>
      <c r="U48" s="174"/>
      <c r="V48" s="174"/>
      <c r="W48" s="175"/>
      <c r="X48" s="168"/>
      <c r="Y48" s="175"/>
      <c r="Z48" s="175"/>
      <c r="AC48" s="173"/>
    </row>
    <row r="49" spans="1:29" ht="16.5" customHeight="1">
      <c r="A49" s="157"/>
      <c r="B49" s="864" t="s">
        <v>195</v>
      </c>
      <c r="C49" s="865"/>
      <c r="D49" s="865"/>
      <c r="E49" s="865"/>
      <c r="F49" s="866" t="str">
        <f>IF(ISERROR(VLOOKUP($A$7,予算詳細コード!$A$2:$J$1851,10,0))=TRUE,"",VLOOKUP($A$7,予算詳細コード!$A$2:$J$1851,10,0))</f>
        <v/>
      </c>
      <c r="G49" s="867"/>
      <c r="H49" s="868"/>
      <c r="I49" s="833" t="s">
        <v>196</v>
      </c>
      <c r="J49" s="834"/>
      <c r="K49" s="160"/>
      <c r="L49" s="160"/>
      <c r="M49" s="160"/>
      <c r="N49" s="160"/>
      <c r="O49" s="160"/>
      <c r="P49" s="161"/>
      <c r="Q49" s="836" t="s">
        <v>182</v>
      </c>
      <c r="R49" s="836"/>
      <c r="S49" s="836"/>
      <c r="T49" s="837" t="str">
        <f>IF($A$1="科",IF(COUNTIF($E$3,"確定*")&gt;0,IF($E$3="確定払(国内)","301：国内旅費","302：国外旅費"),""),"")</f>
        <v/>
      </c>
      <c r="U49" s="837"/>
      <c r="V49" s="837"/>
      <c r="W49" s="837"/>
      <c r="X49" s="837"/>
      <c r="Y49" s="837"/>
      <c r="Z49" s="837"/>
      <c r="AC49" s="173"/>
    </row>
    <row r="50" spans="1:29" ht="16.5" customHeight="1">
      <c r="A50" s="157"/>
      <c r="B50" s="175"/>
      <c r="C50" s="106"/>
      <c r="D50" s="176"/>
      <c r="E50" s="176"/>
      <c r="F50" s="176"/>
      <c r="G50" s="176"/>
      <c r="H50" s="176"/>
      <c r="I50" s="835"/>
      <c r="J50" s="834"/>
      <c r="K50" s="162"/>
      <c r="L50" s="162"/>
      <c r="M50" s="163" t="s">
        <v>184</v>
      </c>
      <c r="N50" s="164" t="s">
        <v>197</v>
      </c>
      <c r="P50" s="165"/>
      <c r="Q50" s="860" t="s">
        <v>186</v>
      </c>
      <c r="R50" s="860"/>
      <c r="S50" s="860"/>
      <c r="T50" s="861" t="str">
        <f>IF($A$1="科","***********","605旅費交通費")</f>
        <v>605旅費交通費</v>
      </c>
      <c r="U50" s="861"/>
      <c r="V50" s="861"/>
      <c r="W50" s="861"/>
      <c r="X50" s="861"/>
      <c r="Y50" s="861"/>
      <c r="Z50" s="861"/>
      <c r="AC50" s="173"/>
    </row>
    <row r="51" spans="1:29" ht="16.5" customHeight="1">
      <c r="A51" s="157"/>
      <c r="B51" s="175"/>
      <c r="C51" s="106"/>
      <c r="D51" s="176"/>
      <c r="E51" s="176"/>
      <c r="F51" s="176"/>
      <c r="G51" s="176"/>
      <c r="H51" s="176"/>
      <c r="I51" s="835"/>
      <c r="J51" s="834"/>
      <c r="K51" s="168"/>
      <c r="L51" s="168"/>
      <c r="M51" s="163" t="s">
        <v>188</v>
      </c>
      <c r="N51" s="164" t="str">
        <f>IF($A$1="科","旅行最終日","旅行初日")</f>
        <v>旅行初日</v>
      </c>
      <c r="P51" s="165"/>
      <c r="Q51" s="862" t="s">
        <v>189</v>
      </c>
      <c r="R51" s="862"/>
      <c r="S51" s="862"/>
      <c r="T51" s="863" t="str">
        <f>IF($A$1="科",IF(COUNTIF($E$3,"確定*")&gt;0,"200：旅費",""),"")</f>
        <v/>
      </c>
      <c r="U51" s="863"/>
      <c r="V51" s="863"/>
      <c r="W51" s="863"/>
      <c r="X51" s="863"/>
      <c r="Y51" s="863"/>
      <c r="Z51" s="863"/>
      <c r="AC51" s="173"/>
    </row>
    <row r="52" spans="1:29" ht="16.5" customHeight="1" thickBot="1">
      <c r="A52" s="869" t="s">
        <v>198</v>
      </c>
      <c r="B52" s="870"/>
      <c r="C52" s="870"/>
      <c r="D52" s="870"/>
      <c r="E52" s="177"/>
      <c r="F52" s="177"/>
      <c r="G52" s="177"/>
      <c r="H52" s="177"/>
      <c r="I52" s="835"/>
      <c r="J52" s="834"/>
      <c r="K52" s="168"/>
      <c r="L52" s="168"/>
      <c r="M52" s="163" t="s">
        <v>190</v>
      </c>
      <c r="N52" s="164" t="s">
        <v>197</v>
      </c>
      <c r="P52" s="169"/>
      <c r="Q52" s="852" t="s">
        <v>191</v>
      </c>
      <c r="R52" s="852"/>
      <c r="S52" s="852"/>
      <c r="T52" s="852"/>
      <c r="U52" s="852"/>
      <c r="V52" s="852" t="s">
        <v>192</v>
      </c>
      <c r="W52" s="852"/>
      <c r="X52" s="852"/>
      <c r="Y52" s="852"/>
      <c r="Z52" s="852"/>
      <c r="AC52" s="173"/>
    </row>
    <row r="53" spans="1:29" ht="16.5" customHeight="1">
      <c r="A53" s="157"/>
      <c r="B53" s="174"/>
      <c r="C53" s="106"/>
      <c r="D53" s="176"/>
      <c r="E53" s="176"/>
      <c r="F53" s="176"/>
      <c r="G53" s="176"/>
      <c r="H53" s="176"/>
      <c r="I53" s="835"/>
      <c r="J53" s="834"/>
      <c r="K53" s="171"/>
      <c r="L53" s="171"/>
      <c r="M53" s="171"/>
      <c r="N53" s="171"/>
      <c r="O53" s="171"/>
      <c r="P53" s="172"/>
      <c r="Q53" s="856" t="str">
        <f>IF($A$1="科",IF(COUNTIF($E$3,"確定*")&gt;0,"41510：預り科研費補助金",""),"")</f>
        <v/>
      </c>
      <c r="R53" s="856"/>
      <c r="S53" s="856"/>
      <c r="T53" s="856"/>
      <c r="U53" s="856"/>
      <c r="V53" s="857" t="str">
        <f>IF($A$1="科",IF(COUNTIF($E$3,"確定*")&gt;0,"41194：未払金（預り科研）",""),"")</f>
        <v/>
      </c>
      <c r="W53" s="858"/>
      <c r="X53" s="858"/>
      <c r="Y53" s="858"/>
      <c r="Z53" s="859"/>
      <c r="AC53" s="173"/>
    </row>
    <row r="54" spans="1:29" ht="5.25" customHeight="1" thickBot="1">
      <c r="A54" s="178"/>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80"/>
    </row>
    <row r="55" spans="1:29" s="181" customFormat="1" ht="25.5" customHeight="1" thickTop="1"/>
    <row r="56" spans="1:29" ht="13.5" customHeight="1">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row>
    <row r="57" spans="1:29">
      <c r="A57" s="182"/>
      <c r="AC57" s="182"/>
    </row>
  </sheetData>
  <sheetProtection password="CC4D" sheet="1" objects="1" scenarios="1" formatCells="0"/>
  <dataConsolidate/>
  <mergeCells count="176">
    <mergeCell ref="E33:G33"/>
    <mergeCell ref="K34:T34"/>
    <mergeCell ref="O27:T27"/>
    <mergeCell ref="O30:T30"/>
    <mergeCell ref="O33:T33"/>
    <mergeCell ref="H27:M27"/>
    <mergeCell ref="H30:M30"/>
    <mergeCell ref="H33:M33"/>
    <mergeCell ref="X27:AC27"/>
    <mergeCell ref="X28:AC28"/>
    <mergeCell ref="X29:AC29"/>
    <mergeCell ref="X30:AC30"/>
    <mergeCell ref="X31:AC31"/>
    <mergeCell ref="X32:AC32"/>
    <mergeCell ref="X33:AC33"/>
    <mergeCell ref="X34:AC34"/>
    <mergeCell ref="U34:W34"/>
    <mergeCell ref="U33:W33"/>
    <mergeCell ref="X35:AC35"/>
    <mergeCell ref="F45:H45"/>
    <mergeCell ref="Q45:S45"/>
    <mergeCell ref="T45:Z45"/>
    <mergeCell ref="A38:D38"/>
    <mergeCell ref="E38:G38"/>
    <mergeCell ref="H38:W38"/>
    <mergeCell ref="X38:AC38"/>
    <mergeCell ref="E39:AC39"/>
    <mergeCell ref="W37:AC37"/>
    <mergeCell ref="U35:W35"/>
    <mergeCell ref="H35:T35"/>
    <mergeCell ref="E36:G36"/>
    <mergeCell ref="H36:N36"/>
    <mergeCell ref="T36:V36"/>
    <mergeCell ref="W36:AC36"/>
    <mergeCell ref="Q53:U53"/>
    <mergeCell ref="V53:Z53"/>
    <mergeCell ref="T49:Z49"/>
    <mergeCell ref="Q50:S50"/>
    <mergeCell ref="T50:Z50"/>
    <mergeCell ref="Q51:S51"/>
    <mergeCell ref="T51:Z51"/>
    <mergeCell ref="B48:E48"/>
    <mergeCell ref="F48:H48"/>
    <mergeCell ref="B49:E49"/>
    <mergeCell ref="F49:H49"/>
    <mergeCell ref="I49:J53"/>
    <mergeCell ref="Q49:S49"/>
    <mergeCell ref="A52:D52"/>
    <mergeCell ref="Q52:U52"/>
    <mergeCell ref="V52:Z52"/>
    <mergeCell ref="B46:E46"/>
    <mergeCell ref="E40:AC40"/>
    <mergeCell ref="A41:D41"/>
    <mergeCell ref="AA42:AC43"/>
    <mergeCell ref="I43:J47"/>
    <mergeCell ref="Q43:S43"/>
    <mergeCell ref="T43:Z43"/>
    <mergeCell ref="B44:E44"/>
    <mergeCell ref="F44:H44"/>
    <mergeCell ref="A39:D40"/>
    <mergeCell ref="F46:H46"/>
    <mergeCell ref="Q46:U46"/>
    <mergeCell ref="V46:Z46"/>
    <mergeCell ref="B47:E47"/>
    <mergeCell ref="F47:H47"/>
    <mergeCell ref="Q47:U47"/>
    <mergeCell ref="V47:Z47"/>
    <mergeCell ref="Q44:S44"/>
    <mergeCell ref="T44:Z44"/>
    <mergeCell ref="B45:E45"/>
    <mergeCell ref="A25:D25"/>
    <mergeCell ref="M25:N25"/>
    <mergeCell ref="E25:F25"/>
    <mergeCell ref="G25:L25"/>
    <mergeCell ref="O25:T25"/>
    <mergeCell ref="A37:D37"/>
    <mergeCell ref="E37:G37"/>
    <mergeCell ref="H37:O37"/>
    <mergeCell ref="P37:S37"/>
    <mergeCell ref="T37:V37"/>
    <mergeCell ref="A30:D32"/>
    <mergeCell ref="A33:D35"/>
    <mergeCell ref="E31:G31"/>
    <mergeCell ref="E34:G34"/>
    <mergeCell ref="E35:G35"/>
    <mergeCell ref="E32:G32"/>
    <mergeCell ref="U32:W32"/>
    <mergeCell ref="H32:T32"/>
    <mergeCell ref="P26:T26"/>
    <mergeCell ref="E30:G30"/>
    <mergeCell ref="E27:G27"/>
    <mergeCell ref="H31:J31"/>
    <mergeCell ref="K31:T31"/>
    <mergeCell ref="H34:J34"/>
    <mergeCell ref="A21:D21"/>
    <mergeCell ref="K21:L21"/>
    <mergeCell ref="E21:J21"/>
    <mergeCell ref="Z22:AB22"/>
    <mergeCell ref="A23:D23"/>
    <mergeCell ref="E23:F23"/>
    <mergeCell ref="H23:Y23"/>
    <mergeCell ref="AA23:AC23"/>
    <mergeCell ref="A22:D22"/>
    <mergeCell ref="O22:P22"/>
    <mergeCell ref="Q22:S22"/>
    <mergeCell ref="M22:N22"/>
    <mergeCell ref="E22:J22"/>
    <mergeCell ref="K22:L22"/>
    <mergeCell ref="M21:S21"/>
    <mergeCell ref="W22:X22"/>
    <mergeCell ref="T21:V21"/>
    <mergeCell ref="T22:V22"/>
    <mergeCell ref="W21:AC21"/>
    <mergeCell ref="A18:B19"/>
    <mergeCell ref="C18:E18"/>
    <mergeCell ref="C19:E19"/>
    <mergeCell ref="A20:D20"/>
    <mergeCell ref="Z14:AA15"/>
    <mergeCell ref="AB14:AC15"/>
    <mergeCell ref="A16:E17"/>
    <mergeCell ref="F16:M16"/>
    <mergeCell ref="N16:U16"/>
    <mergeCell ref="V16:AC16"/>
    <mergeCell ref="Q14:U15"/>
    <mergeCell ref="V14:W15"/>
    <mergeCell ref="X14:Y15"/>
    <mergeCell ref="A7:J8"/>
    <mergeCell ref="K7:U7"/>
    <mergeCell ref="V7:AC8"/>
    <mergeCell ref="K8:U8"/>
    <mergeCell ref="A12:H12"/>
    <mergeCell ref="I12:AC12"/>
    <mergeCell ref="A9:H9"/>
    <mergeCell ref="I9:R9"/>
    <mergeCell ref="S9:AC9"/>
    <mergeCell ref="A10:H11"/>
    <mergeCell ref="I10:R11"/>
    <mergeCell ref="S10:AC11"/>
    <mergeCell ref="A1:C2"/>
    <mergeCell ref="D1:F1"/>
    <mergeCell ref="Y1:Z1"/>
    <mergeCell ref="AA1:AC1"/>
    <mergeCell ref="A3:D3"/>
    <mergeCell ref="E3:J3"/>
    <mergeCell ref="O3:Q4"/>
    <mergeCell ref="R3:S4"/>
    <mergeCell ref="T3:U4"/>
    <mergeCell ref="V3:W4"/>
    <mergeCell ref="X3:Y4"/>
    <mergeCell ref="Z3:AA4"/>
    <mergeCell ref="AB3:AC4"/>
    <mergeCell ref="G1:X1"/>
    <mergeCell ref="A5:D5"/>
    <mergeCell ref="E5:W5"/>
    <mergeCell ref="X5:AC5"/>
    <mergeCell ref="A13:D13"/>
    <mergeCell ref="A14:E15"/>
    <mergeCell ref="F14:P15"/>
    <mergeCell ref="U28:W28"/>
    <mergeCell ref="U29:W29"/>
    <mergeCell ref="U31:W31"/>
    <mergeCell ref="U30:W30"/>
    <mergeCell ref="U27:W27"/>
    <mergeCell ref="H29:T29"/>
    <mergeCell ref="H28:J28"/>
    <mergeCell ref="K28:T28"/>
    <mergeCell ref="A26:D26"/>
    <mergeCell ref="E28:G28"/>
    <mergeCell ref="E29:G29"/>
    <mergeCell ref="M26:O26"/>
    <mergeCell ref="A27:D29"/>
    <mergeCell ref="E26:G26"/>
    <mergeCell ref="H26:L26"/>
    <mergeCell ref="A6:J6"/>
    <mergeCell ref="K6:U6"/>
    <mergeCell ref="V6:AC6"/>
  </mergeCells>
  <phoneticPr fontId="20"/>
  <conditionalFormatting sqref="D1 AA42">
    <cfRule type="cellIs" dxfId="16" priority="1" stopIfTrue="1" operator="equal">
      <formula>"科研費"</formula>
    </cfRule>
  </conditionalFormatting>
  <conditionalFormatting sqref="V7">
    <cfRule type="expression" dxfId="15" priority="2" stopIfTrue="1">
      <formula>ISERROR+$L$11</formula>
    </cfRule>
  </conditionalFormatting>
  <dataValidations count="20">
    <dataValidation type="list" allowBlank="1" showInputMessage="1"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8 JO65548 TK65548 ADG65548 ANC65548 AWY65548 BGU65548 BQQ65548 CAM65548 CKI65548 CUE65548 DEA65548 DNW65548 DXS65548 EHO65548 ERK65548 FBG65548 FLC65548 FUY65548 GEU65548 GOQ65548 GYM65548 HII65548 HSE65548 ICA65548 ILW65548 IVS65548 JFO65548 JPK65548 JZG65548 KJC65548 KSY65548 LCU65548 LMQ65548 LWM65548 MGI65548 MQE65548 NAA65548 NJW65548 NTS65548 ODO65548 ONK65548 OXG65548 PHC65548 PQY65548 QAU65548 QKQ65548 QUM65548 REI65548 ROE65548 RYA65548 SHW65548 SRS65548 TBO65548 TLK65548 TVG65548 UFC65548 UOY65548 UYU65548 VIQ65548 VSM65548 WCI65548 WME65548 WWA65548 S131084 JO131084 TK131084 ADG131084 ANC131084 AWY131084 BGU131084 BQQ131084 CAM131084 CKI131084 CUE131084 DEA131084 DNW131084 DXS131084 EHO131084 ERK131084 FBG131084 FLC131084 FUY131084 GEU131084 GOQ131084 GYM131084 HII131084 HSE131084 ICA131084 ILW131084 IVS131084 JFO131084 JPK131084 JZG131084 KJC131084 KSY131084 LCU131084 LMQ131084 LWM131084 MGI131084 MQE131084 NAA131084 NJW131084 NTS131084 ODO131084 ONK131084 OXG131084 PHC131084 PQY131084 QAU131084 QKQ131084 QUM131084 REI131084 ROE131084 RYA131084 SHW131084 SRS131084 TBO131084 TLK131084 TVG131084 UFC131084 UOY131084 UYU131084 VIQ131084 VSM131084 WCI131084 WME131084 WWA131084 S196620 JO196620 TK196620 ADG196620 ANC196620 AWY196620 BGU196620 BQQ196620 CAM196620 CKI196620 CUE196620 DEA196620 DNW196620 DXS196620 EHO196620 ERK196620 FBG196620 FLC196620 FUY196620 GEU196620 GOQ196620 GYM196620 HII196620 HSE196620 ICA196620 ILW196620 IVS196620 JFO196620 JPK196620 JZG196620 KJC196620 KSY196620 LCU196620 LMQ196620 LWM196620 MGI196620 MQE196620 NAA196620 NJW196620 NTS196620 ODO196620 ONK196620 OXG196620 PHC196620 PQY196620 QAU196620 QKQ196620 QUM196620 REI196620 ROE196620 RYA196620 SHW196620 SRS196620 TBO196620 TLK196620 TVG196620 UFC196620 UOY196620 UYU196620 VIQ196620 VSM196620 WCI196620 WME196620 WWA196620 S262156 JO262156 TK262156 ADG262156 ANC262156 AWY262156 BGU262156 BQQ262156 CAM262156 CKI262156 CUE262156 DEA262156 DNW262156 DXS262156 EHO262156 ERK262156 FBG262156 FLC262156 FUY262156 GEU262156 GOQ262156 GYM262156 HII262156 HSE262156 ICA262156 ILW262156 IVS262156 JFO262156 JPK262156 JZG262156 KJC262156 KSY262156 LCU262156 LMQ262156 LWM262156 MGI262156 MQE262156 NAA262156 NJW262156 NTS262156 ODO262156 ONK262156 OXG262156 PHC262156 PQY262156 QAU262156 QKQ262156 QUM262156 REI262156 ROE262156 RYA262156 SHW262156 SRS262156 TBO262156 TLK262156 TVG262156 UFC262156 UOY262156 UYU262156 VIQ262156 VSM262156 WCI262156 WME262156 WWA262156 S327692 JO327692 TK327692 ADG327692 ANC327692 AWY327692 BGU327692 BQQ327692 CAM327692 CKI327692 CUE327692 DEA327692 DNW327692 DXS327692 EHO327692 ERK327692 FBG327692 FLC327692 FUY327692 GEU327692 GOQ327692 GYM327692 HII327692 HSE327692 ICA327692 ILW327692 IVS327692 JFO327692 JPK327692 JZG327692 KJC327692 KSY327692 LCU327692 LMQ327692 LWM327692 MGI327692 MQE327692 NAA327692 NJW327692 NTS327692 ODO327692 ONK327692 OXG327692 PHC327692 PQY327692 QAU327692 QKQ327692 QUM327692 REI327692 ROE327692 RYA327692 SHW327692 SRS327692 TBO327692 TLK327692 TVG327692 UFC327692 UOY327692 UYU327692 VIQ327692 VSM327692 WCI327692 WME327692 WWA327692 S393228 JO393228 TK393228 ADG393228 ANC393228 AWY393228 BGU393228 BQQ393228 CAM393228 CKI393228 CUE393228 DEA393228 DNW393228 DXS393228 EHO393228 ERK393228 FBG393228 FLC393228 FUY393228 GEU393228 GOQ393228 GYM393228 HII393228 HSE393228 ICA393228 ILW393228 IVS393228 JFO393228 JPK393228 JZG393228 KJC393228 KSY393228 LCU393228 LMQ393228 LWM393228 MGI393228 MQE393228 NAA393228 NJW393228 NTS393228 ODO393228 ONK393228 OXG393228 PHC393228 PQY393228 QAU393228 QKQ393228 QUM393228 REI393228 ROE393228 RYA393228 SHW393228 SRS393228 TBO393228 TLK393228 TVG393228 UFC393228 UOY393228 UYU393228 VIQ393228 VSM393228 WCI393228 WME393228 WWA393228 S458764 JO458764 TK458764 ADG458764 ANC458764 AWY458764 BGU458764 BQQ458764 CAM458764 CKI458764 CUE458764 DEA458764 DNW458764 DXS458764 EHO458764 ERK458764 FBG458764 FLC458764 FUY458764 GEU458764 GOQ458764 GYM458764 HII458764 HSE458764 ICA458764 ILW458764 IVS458764 JFO458764 JPK458764 JZG458764 KJC458764 KSY458764 LCU458764 LMQ458764 LWM458764 MGI458764 MQE458764 NAA458764 NJW458764 NTS458764 ODO458764 ONK458764 OXG458764 PHC458764 PQY458764 QAU458764 QKQ458764 QUM458764 REI458764 ROE458764 RYA458764 SHW458764 SRS458764 TBO458764 TLK458764 TVG458764 UFC458764 UOY458764 UYU458764 VIQ458764 VSM458764 WCI458764 WME458764 WWA458764 S524300 JO524300 TK524300 ADG524300 ANC524300 AWY524300 BGU524300 BQQ524300 CAM524300 CKI524300 CUE524300 DEA524300 DNW524300 DXS524300 EHO524300 ERK524300 FBG524300 FLC524300 FUY524300 GEU524300 GOQ524300 GYM524300 HII524300 HSE524300 ICA524300 ILW524300 IVS524300 JFO524300 JPK524300 JZG524300 KJC524300 KSY524300 LCU524300 LMQ524300 LWM524300 MGI524300 MQE524300 NAA524300 NJW524300 NTS524300 ODO524300 ONK524300 OXG524300 PHC524300 PQY524300 QAU524300 QKQ524300 QUM524300 REI524300 ROE524300 RYA524300 SHW524300 SRS524300 TBO524300 TLK524300 TVG524300 UFC524300 UOY524300 UYU524300 VIQ524300 VSM524300 WCI524300 WME524300 WWA524300 S589836 JO589836 TK589836 ADG589836 ANC589836 AWY589836 BGU589836 BQQ589836 CAM589836 CKI589836 CUE589836 DEA589836 DNW589836 DXS589836 EHO589836 ERK589836 FBG589836 FLC589836 FUY589836 GEU589836 GOQ589836 GYM589836 HII589836 HSE589836 ICA589836 ILW589836 IVS589836 JFO589836 JPK589836 JZG589836 KJC589836 KSY589836 LCU589836 LMQ589836 LWM589836 MGI589836 MQE589836 NAA589836 NJW589836 NTS589836 ODO589836 ONK589836 OXG589836 PHC589836 PQY589836 QAU589836 QKQ589836 QUM589836 REI589836 ROE589836 RYA589836 SHW589836 SRS589836 TBO589836 TLK589836 TVG589836 UFC589836 UOY589836 UYU589836 VIQ589836 VSM589836 WCI589836 WME589836 WWA589836 S655372 JO655372 TK655372 ADG655372 ANC655372 AWY655372 BGU655372 BQQ655372 CAM655372 CKI655372 CUE655372 DEA655372 DNW655372 DXS655372 EHO655372 ERK655372 FBG655372 FLC655372 FUY655372 GEU655372 GOQ655372 GYM655372 HII655372 HSE655372 ICA655372 ILW655372 IVS655372 JFO655372 JPK655372 JZG655372 KJC655372 KSY655372 LCU655372 LMQ655372 LWM655372 MGI655372 MQE655372 NAA655372 NJW655372 NTS655372 ODO655372 ONK655372 OXG655372 PHC655372 PQY655372 QAU655372 QKQ655372 QUM655372 REI655372 ROE655372 RYA655372 SHW655372 SRS655372 TBO655372 TLK655372 TVG655372 UFC655372 UOY655372 UYU655372 VIQ655372 VSM655372 WCI655372 WME655372 WWA655372 S720908 JO720908 TK720908 ADG720908 ANC720908 AWY720908 BGU720908 BQQ720908 CAM720908 CKI720908 CUE720908 DEA720908 DNW720908 DXS720908 EHO720908 ERK720908 FBG720908 FLC720908 FUY720908 GEU720908 GOQ720908 GYM720908 HII720908 HSE720908 ICA720908 ILW720908 IVS720908 JFO720908 JPK720908 JZG720908 KJC720908 KSY720908 LCU720908 LMQ720908 LWM720908 MGI720908 MQE720908 NAA720908 NJW720908 NTS720908 ODO720908 ONK720908 OXG720908 PHC720908 PQY720908 QAU720908 QKQ720908 QUM720908 REI720908 ROE720908 RYA720908 SHW720908 SRS720908 TBO720908 TLK720908 TVG720908 UFC720908 UOY720908 UYU720908 VIQ720908 VSM720908 WCI720908 WME720908 WWA720908 S786444 JO786444 TK786444 ADG786444 ANC786444 AWY786444 BGU786444 BQQ786444 CAM786444 CKI786444 CUE786444 DEA786444 DNW786444 DXS786444 EHO786444 ERK786444 FBG786444 FLC786444 FUY786444 GEU786444 GOQ786444 GYM786444 HII786444 HSE786444 ICA786444 ILW786444 IVS786444 JFO786444 JPK786444 JZG786444 KJC786444 KSY786444 LCU786444 LMQ786444 LWM786444 MGI786444 MQE786444 NAA786444 NJW786444 NTS786444 ODO786444 ONK786444 OXG786444 PHC786444 PQY786444 QAU786444 QKQ786444 QUM786444 REI786444 ROE786444 RYA786444 SHW786444 SRS786444 TBO786444 TLK786444 TVG786444 UFC786444 UOY786444 UYU786444 VIQ786444 VSM786444 WCI786444 WME786444 WWA786444 S851980 JO851980 TK851980 ADG851980 ANC851980 AWY851980 BGU851980 BQQ851980 CAM851980 CKI851980 CUE851980 DEA851980 DNW851980 DXS851980 EHO851980 ERK851980 FBG851980 FLC851980 FUY851980 GEU851980 GOQ851980 GYM851980 HII851980 HSE851980 ICA851980 ILW851980 IVS851980 JFO851980 JPK851980 JZG851980 KJC851980 KSY851980 LCU851980 LMQ851980 LWM851980 MGI851980 MQE851980 NAA851980 NJW851980 NTS851980 ODO851980 ONK851980 OXG851980 PHC851980 PQY851980 QAU851980 QKQ851980 QUM851980 REI851980 ROE851980 RYA851980 SHW851980 SRS851980 TBO851980 TLK851980 TVG851980 UFC851980 UOY851980 UYU851980 VIQ851980 VSM851980 WCI851980 WME851980 WWA851980 S917516 JO917516 TK917516 ADG917516 ANC917516 AWY917516 BGU917516 BQQ917516 CAM917516 CKI917516 CUE917516 DEA917516 DNW917516 DXS917516 EHO917516 ERK917516 FBG917516 FLC917516 FUY917516 GEU917516 GOQ917516 GYM917516 HII917516 HSE917516 ICA917516 ILW917516 IVS917516 JFO917516 JPK917516 JZG917516 KJC917516 KSY917516 LCU917516 LMQ917516 LWM917516 MGI917516 MQE917516 NAA917516 NJW917516 NTS917516 ODO917516 ONK917516 OXG917516 PHC917516 PQY917516 QAU917516 QKQ917516 QUM917516 REI917516 ROE917516 RYA917516 SHW917516 SRS917516 TBO917516 TLK917516 TVG917516 UFC917516 UOY917516 UYU917516 VIQ917516 VSM917516 WCI917516 WME917516 WWA917516 S983052 JO983052 TK983052 ADG983052 ANC983052 AWY983052 BGU983052 BQQ983052 CAM983052 CKI983052 CUE983052 DEA983052 DNW983052 DXS983052 EHO983052 ERK983052 FBG983052 FLC983052 FUY983052 GEU983052 GOQ983052 GYM983052 HII983052 HSE983052 ICA983052 ILW983052 IVS983052 JFO983052 JPK983052 JZG983052 KJC983052 KSY983052 LCU983052 LMQ983052 LWM983052 MGI983052 MQE983052 NAA983052 NJW983052 NTS983052 ODO983052 ONK983052 OXG983052 PHC983052 PQY983052 QAU983052 QKQ983052 QUM983052 REI983052 ROE983052 RYA983052 SHW983052 SRS983052 TBO983052 TLK983052 TVG983052 UFC983052 UOY983052 UYU983052 VIQ983052 VSM983052 WCI983052 WME983052 WWA983052">
      <formula1>INDIRECT(A10)</formula1>
    </dataValidation>
    <dataValidation type="list" allowBlank="1" showInputMessage="1" sqref="E65560:N65560 JA65560:JJ65560 SW65560:TF65560 ACS65560:ADB65560 AMO65560:AMX65560 AWK65560:AWT65560 BGG65560:BGP65560 BQC65560:BQL65560 BZY65560:CAH65560 CJU65560:CKD65560 CTQ65560:CTZ65560 DDM65560:DDV65560 DNI65560:DNR65560 DXE65560:DXN65560 EHA65560:EHJ65560 EQW65560:ERF65560 FAS65560:FBB65560 FKO65560:FKX65560 FUK65560:FUT65560 GEG65560:GEP65560 GOC65560:GOL65560 GXY65560:GYH65560 HHU65560:HID65560 HRQ65560:HRZ65560 IBM65560:IBV65560 ILI65560:ILR65560 IVE65560:IVN65560 JFA65560:JFJ65560 JOW65560:JPF65560 JYS65560:JZB65560 KIO65560:KIX65560 KSK65560:KST65560 LCG65560:LCP65560 LMC65560:LML65560 LVY65560:LWH65560 MFU65560:MGD65560 MPQ65560:MPZ65560 MZM65560:MZV65560 NJI65560:NJR65560 NTE65560:NTN65560 ODA65560:ODJ65560 OMW65560:ONF65560 OWS65560:OXB65560 PGO65560:PGX65560 PQK65560:PQT65560 QAG65560:QAP65560 QKC65560:QKL65560 QTY65560:QUH65560 RDU65560:RED65560 RNQ65560:RNZ65560 RXM65560:RXV65560 SHI65560:SHR65560 SRE65560:SRN65560 TBA65560:TBJ65560 TKW65560:TLF65560 TUS65560:TVB65560 UEO65560:UEX65560 UOK65560:UOT65560 UYG65560:UYP65560 VIC65560:VIL65560 VRY65560:VSH65560 WBU65560:WCD65560 WLQ65560:WLZ65560 WVM65560:WVV65560 E131096:N131096 JA131096:JJ131096 SW131096:TF131096 ACS131096:ADB131096 AMO131096:AMX131096 AWK131096:AWT131096 BGG131096:BGP131096 BQC131096:BQL131096 BZY131096:CAH131096 CJU131096:CKD131096 CTQ131096:CTZ131096 DDM131096:DDV131096 DNI131096:DNR131096 DXE131096:DXN131096 EHA131096:EHJ131096 EQW131096:ERF131096 FAS131096:FBB131096 FKO131096:FKX131096 FUK131096:FUT131096 GEG131096:GEP131096 GOC131096:GOL131096 GXY131096:GYH131096 HHU131096:HID131096 HRQ131096:HRZ131096 IBM131096:IBV131096 ILI131096:ILR131096 IVE131096:IVN131096 JFA131096:JFJ131096 JOW131096:JPF131096 JYS131096:JZB131096 KIO131096:KIX131096 KSK131096:KST131096 LCG131096:LCP131096 LMC131096:LML131096 LVY131096:LWH131096 MFU131096:MGD131096 MPQ131096:MPZ131096 MZM131096:MZV131096 NJI131096:NJR131096 NTE131096:NTN131096 ODA131096:ODJ131096 OMW131096:ONF131096 OWS131096:OXB131096 PGO131096:PGX131096 PQK131096:PQT131096 QAG131096:QAP131096 QKC131096:QKL131096 QTY131096:QUH131096 RDU131096:RED131096 RNQ131096:RNZ131096 RXM131096:RXV131096 SHI131096:SHR131096 SRE131096:SRN131096 TBA131096:TBJ131096 TKW131096:TLF131096 TUS131096:TVB131096 UEO131096:UEX131096 UOK131096:UOT131096 UYG131096:UYP131096 VIC131096:VIL131096 VRY131096:VSH131096 WBU131096:WCD131096 WLQ131096:WLZ131096 WVM131096:WVV131096 E196632:N196632 JA196632:JJ196632 SW196632:TF196632 ACS196632:ADB196632 AMO196632:AMX196632 AWK196632:AWT196632 BGG196632:BGP196632 BQC196632:BQL196632 BZY196632:CAH196632 CJU196632:CKD196632 CTQ196632:CTZ196632 DDM196632:DDV196632 DNI196632:DNR196632 DXE196632:DXN196632 EHA196632:EHJ196632 EQW196632:ERF196632 FAS196632:FBB196632 FKO196632:FKX196632 FUK196632:FUT196632 GEG196632:GEP196632 GOC196632:GOL196632 GXY196632:GYH196632 HHU196632:HID196632 HRQ196632:HRZ196632 IBM196632:IBV196632 ILI196632:ILR196632 IVE196632:IVN196632 JFA196632:JFJ196632 JOW196632:JPF196632 JYS196632:JZB196632 KIO196632:KIX196632 KSK196632:KST196632 LCG196632:LCP196632 LMC196632:LML196632 LVY196632:LWH196632 MFU196632:MGD196632 MPQ196632:MPZ196632 MZM196632:MZV196632 NJI196632:NJR196632 NTE196632:NTN196632 ODA196632:ODJ196632 OMW196632:ONF196632 OWS196632:OXB196632 PGO196632:PGX196632 PQK196632:PQT196632 QAG196632:QAP196632 QKC196632:QKL196632 QTY196632:QUH196632 RDU196632:RED196632 RNQ196632:RNZ196632 RXM196632:RXV196632 SHI196632:SHR196632 SRE196632:SRN196632 TBA196632:TBJ196632 TKW196632:TLF196632 TUS196632:TVB196632 UEO196632:UEX196632 UOK196632:UOT196632 UYG196632:UYP196632 VIC196632:VIL196632 VRY196632:VSH196632 WBU196632:WCD196632 WLQ196632:WLZ196632 WVM196632:WVV196632 E262168:N262168 JA262168:JJ262168 SW262168:TF262168 ACS262168:ADB262168 AMO262168:AMX262168 AWK262168:AWT262168 BGG262168:BGP262168 BQC262168:BQL262168 BZY262168:CAH262168 CJU262168:CKD262168 CTQ262168:CTZ262168 DDM262168:DDV262168 DNI262168:DNR262168 DXE262168:DXN262168 EHA262168:EHJ262168 EQW262168:ERF262168 FAS262168:FBB262168 FKO262168:FKX262168 FUK262168:FUT262168 GEG262168:GEP262168 GOC262168:GOL262168 GXY262168:GYH262168 HHU262168:HID262168 HRQ262168:HRZ262168 IBM262168:IBV262168 ILI262168:ILR262168 IVE262168:IVN262168 JFA262168:JFJ262168 JOW262168:JPF262168 JYS262168:JZB262168 KIO262168:KIX262168 KSK262168:KST262168 LCG262168:LCP262168 LMC262168:LML262168 LVY262168:LWH262168 MFU262168:MGD262168 MPQ262168:MPZ262168 MZM262168:MZV262168 NJI262168:NJR262168 NTE262168:NTN262168 ODA262168:ODJ262168 OMW262168:ONF262168 OWS262168:OXB262168 PGO262168:PGX262168 PQK262168:PQT262168 QAG262168:QAP262168 QKC262168:QKL262168 QTY262168:QUH262168 RDU262168:RED262168 RNQ262168:RNZ262168 RXM262168:RXV262168 SHI262168:SHR262168 SRE262168:SRN262168 TBA262168:TBJ262168 TKW262168:TLF262168 TUS262168:TVB262168 UEO262168:UEX262168 UOK262168:UOT262168 UYG262168:UYP262168 VIC262168:VIL262168 VRY262168:VSH262168 WBU262168:WCD262168 WLQ262168:WLZ262168 WVM262168:WVV262168 E327704:N327704 JA327704:JJ327704 SW327704:TF327704 ACS327704:ADB327704 AMO327704:AMX327704 AWK327704:AWT327704 BGG327704:BGP327704 BQC327704:BQL327704 BZY327704:CAH327704 CJU327704:CKD327704 CTQ327704:CTZ327704 DDM327704:DDV327704 DNI327704:DNR327704 DXE327704:DXN327704 EHA327704:EHJ327704 EQW327704:ERF327704 FAS327704:FBB327704 FKO327704:FKX327704 FUK327704:FUT327704 GEG327704:GEP327704 GOC327704:GOL327704 GXY327704:GYH327704 HHU327704:HID327704 HRQ327704:HRZ327704 IBM327704:IBV327704 ILI327704:ILR327704 IVE327704:IVN327704 JFA327704:JFJ327704 JOW327704:JPF327704 JYS327704:JZB327704 KIO327704:KIX327704 KSK327704:KST327704 LCG327704:LCP327704 LMC327704:LML327704 LVY327704:LWH327704 MFU327704:MGD327704 MPQ327704:MPZ327704 MZM327704:MZV327704 NJI327704:NJR327704 NTE327704:NTN327704 ODA327704:ODJ327704 OMW327704:ONF327704 OWS327704:OXB327704 PGO327704:PGX327704 PQK327704:PQT327704 QAG327704:QAP327704 QKC327704:QKL327704 QTY327704:QUH327704 RDU327704:RED327704 RNQ327704:RNZ327704 RXM327704:RXV327704 SHI327704:SHR327704 SRE327704:SRN327704 TBA327704:TBJ327704 TKW327704:TLF327704 TUS327704:TVB327704 UEO327704:UEX327704 UOK327704:UOT327704 UYG327704:UYP327704 VIC327704:VIL327704 VRY327704:VSH327704 WBU327704:WCD327704 WLQ327704:WLZ327704 WVM327704:WVV327704 E393240:N393240 JA393240:JJ393240 SW393240:TF393240 ACS393240:ADB393240 AMO393240:AMX393240 AWK393240:AWT393240 BGG393240:BGP393240 BQC393240:BQL393240 BZY393240:CAH393240 CJU393240:CKD393240 CTQ393240:CTZ393240 DDM393240:DDV393240 DNI393240:DNR393240 DXE393240:DXN393240 EHA393240:EHJ393240 EQW393240:ERF393240 FAS393240:FBB393240 FKO393240:FKX393240 FUK393240:FUT393240 GEG393240:GEP393240 GOC393240:GOL393240 GXY393240:GYH393240 HHU393240:HID393240 HRQ393240:HRZ393240 IBM393240:IBV393240 ILI393240:ILR393240 IVE393240:IVN393240 JFA393240:JFJ393240 JOW393240:JPF393240 JYS393240:JZB393240 KIO393240:KIX393240 KSK393240:KST393240 LCG393240:LCP393240 LMC393240:LML393240 LVY393240:LWH393240 MFU393240:MGD393240 MPQ393240:MPZ393240 MZM393240:MZV393240 NJI393240:NJR393240 NTE393240:NTN393240 ODA393240:ODJ393240 OMW393240:ONF393240 OWS393240:OXB393240 PGO393240:PGX393240 PQK393240:PQT393240 QAG393240:QAP393240 QKC393240:QKL393240 QTY393240:QUH393240 RDU393240:RED393240 RNQ393240:RNZ393240 RXM393240:RXV393240 SHI393240:SHR393240 SRE393240:SRN393240 TBA393240:TBJ393240 TKW393240:TLF393240 TUS393240:TVB393240 UEO393240:UEX393240 UOK393240:UOT393240 UYG393240:UYP393240 VIC393240:VIL393240 VRY393240:VSH393240 WBU393240:WCD393240 WLQ393240:WLZ393240 WVM393240:WVV393240 E458776:N458776 JA458776:JJ458776 SW458776:TF458776 ACS458776:ADB458776 AMO458776:AMX458776 AWK458776:AWT458776 BGG458776:BGP458776 BQC458776:BQL458776 BZY458776:CAH458776 CJU458776:CKD458776 CTQ458776:CTZ458776 DDM458776:DDV458776 DNI458776:DNR458776 DXE458776:DXN458776 EHA458776:EHJ458776 EQW458776:ERF458776 FAS458776:FBB458776 FKO458776:FKX458776 FUK458776:FUT458776 GEG458776:GEP458776 GOC458776:GOL458776 GXY458776:GYH458776 HHU458776:HID458776 HRQ458776:HRZ458776 IBM458776:IBV458776 ILI458776:ILR458776 IVE458776:IVN458776 JFA458776:JFJ458776 JOW458776:JPF458776 JYS458776:JZB458776 KIO458776:KIX458776 KSK458776:KST458776 LCG458776:LCP458776 LMC458776:LML458776 LVY458776:LWH458776 MFU458776:MGD458776 MPQ458776:MPZ458776 MZM458776:MZV458776 NJI458776:NJR458776 NTE458776:NTN458776 ODA458776:ODJ458776 OMW458776:ONF458776 OWS458776:OXB458776 PGO458776:PGX458776 PQK458776:PQT458776 QAG458776:QAP458776 QKC458776:QKL458776 QTY458776:QUH458776 RDU458776:RED458776 RNQ458776:RNZ458776 RXM458776:RXV458776 SHI458776:SHR458776 SRE458776:SRN458776 TBA458776:TBJ458776 TKW458776:TLF458776 TUS458776:TVB458776 UEO458776:UEX458776 UOK458776:UOT458776 UYG458776:UYP458776 VIC458776:VIL458776 VRY458776:VSH458776 WBU458776:WCD458776 WLQ458776:WLZ458776 WVM458776:WVV458776 E524312:N524312 JA524312:JJ524312 SW524312:TF524312 ACS524312:ADB524312 AMO524312:AMX524312 AWK524312:AWT524312 BGG524312:BGP524312 BQC524312:BQL524312 BZY524312:CAH524312 CJU524312:CKD524312 CTQ524312:CTZ524312 DDM524312:DDV524312 DNI524312:DNR524312 DXE524312:DXN524312 EHA524312:EHJ524312 EQW524312:ERF524312 FAS524312:FBB524312 FKO524312:FKX524312 FUK524312:FUT524312 GEG524312:GEP524312 GOC524312:GOL524312 GXY524312:GYH524312 HHU524312:HID524312 HRQ524312:HRZ524312 IBM524312:IBV524312 ILI524312:ILR524312 IVE524312:IVN524312 JFA524312:JFJ524312 JOW524312:JPF524312 JYS524312:JZB524312 KIO524312:KIX524312 KSK524312:KST524312 LCG524312:LCP524312 LMC524312:LML524312 LVY524312:LWH524312 MFU524312:MGD524312 MPQ524312:MPZ524312 MZM524312:MZV524312 NJI524312:NJR524312 NTE524312:NTN524312 ODA524312:ODJ524312 OMW524312:ONF524312 OWS524312:OXB524312 PGO524312:PGX524312 PQK524312:PQT524312 QAG524312:QAP524312 QKC524312:QKL524312 QTY524312:QUH524312 RDU524312:RED524312 RNQ524312:RNZ524312 RXM524312:RXV524312 SHI524312:SHR524312 SRE524312:SRN524312 TBA524312:TBJ524312 TKW524312:TLF524312 TUS524312:TVB524312 UEO524312:UEX524312 UOK524312:UOT524312 UYG524312:UYP524312 VIC524312:VIL524312 VRY524312:VSH524312 WBU524312:WCD524312 WLQ524312:WLZ524312 WVM524312:WVV524312 E589848:N589848 JA589848:JJ589848 SW589848:TF589848 ACS589848:ADB589848 AMO589848:AMX589848 AWK589848:AWT589848 BGG589848:BGP589848 BQC589848:BQL589848 BZY589848:CAH589848 CJU589848:CKD589848 CTQ589848:CTZ589848 DDM589848:DDV589848 DNI589848:DNR589848 DXE589848:DXN589848 EHA589848:EHJ589848 EQW589848:ERF589848 FAS589848:FBB589848 FKO589848:FKX589848 FUK589848:FUT589848 GEG589848:GEP589848 GOC589848:GOL589848 GXY589848:GYH589848 HHU589848:HID589848 HRQ589848:HRZ589848 IBM589848:IBV589848 ILI589848:ILR589848 IVE589848:IVN589848 JFA589848:JFJ589848 JOW589848:JPF589848 JYS589848:JZB589848 KIO589848:KIX589848 KSK589848:KST589848 LCG589848:LCP589848 LMC589848:LML589848 LVY589848:LWH589848 MFU589848:MGD589848 MPQ589848:MPZ589848 MZM589848:MZV589848 NJI589848:NJR589848 NTE589848:NTN589848 ODA589848:ODJ589848 OMW589848:ONF589848 OWS589848:OXB589848 PGO589848:PGX589848 PQK589848:PQT589848 QAG589848:QAP589848 QKC589848:QKL589848 QTY589848:QUH589848 RDU589848:RED589848 RNQ589848:RNZ589848 RXM589848:RXV589848 SHI589848:SHR589848 SRE589848:SRN589848 TBA589848:TBJ589848 TKW589848:TLF589848 TUS589848:TVB589848 UEO589848:UEX589848 UOK589848:UOT589848 UYG589848:UYP589848 VIC589848:VIL589848 VRY589848:VSH589848 WBU589848:WCD589848 WLQ589848:WLZ589848 WVM589848:WVV589848 E655384:N655384 JA655384:JJ655384 SW655384:TF655384 ACS655384:ADB655384 AMO655384:AMX655384 AWK655384:AWT655384 BGG655384:BGP655384 BQC655384:BQL655384 BZY655384:CAH655384 CJU655384:CKD655384 CTQ655384:CTZ655384 DDM655384:DDV655384 DNI655384:DNR655384 DXE655384:DXN655384 EHA655384:EHJ655384 EQW655384:ERF655384 FAS655384:FBB655384 FKO655384:FKX655384 FUK655384:FUT655384 GEG655384:GEP655384 GOC655384:GOL655384 GXY655384:GYH655384 HHU655384:HID655384 HRQ655384:HRZ655384 IBM655384:IBV655384 ILI655384:ILR655384 IVE655384:IVN655384 JFA655384:JFJ655384 JOW655384:JPF655384 JYS655384:JZB655384 KIO655384:KIX655384 KSK655384:KST655384 LCG655384:LCP655384 LMC655384:LML655384 LVY655384:LWH655384 MFU655384:MGD655384 MPQ655384:MPZ655384 MZM655384:MZV655384 NJI655384:NJR655384 NTE655384:NTN655384 ODA655384:ODJ655384 OMW655384:ONF655384 OWS655384:OXB655384 PGO655384:PGX655384 PQK655384:PQT655384 QAG655384:QAP655384 QKC655384:QKL655384 QTY655384:QUH655384 RDU655384:RED655384 RNQ655384:RNZ655384 RXM655384:RXV655384 SHI655384:SHR655384 SRE655384:SRN655384 TBA655384:TBJ655384 TKW655384:TLF655384 TUS655384:TVB655384 UEO655384:UEX655384 UOK655384:UOT655384 UYG655384:UYP655384 VIC655384:VIL655384 VRY655384:VSH655384 WBU655384:WCD655384 WLQ655384:WLZ655384 WVM655384:WVV655384 E720920:N720920 JA720920:JJ720920 SW720920:TF720920 ACS720920:ADB720920 AMO720920:AMX720920 AWK720920:AWT720920 BGG720920:BGP720920 BQC720920:BQL720920 BZY720920:CAH720920 CJU720920:CKD720920 CTQ720920:CTZ720920 DDM720920:DDV720920 DNI720920:DNR720920 DXE720920:DXN720920 EHA720920:EHJ720920 EQW720920:ERF720920 FAS720920:FBB720920 FKO720920:FKX720920 FUK720920:FUT720920 GEG720920:GEP720920 GOC720920:GOL720920 GXY720920:GYH720920 HHU720920:HID720920 HRQ720920:HRZ720920 IBM720920:IBV720920 ILI720920:ILR720920 IVE720920:IVN720920 JFA720920:JFJ720920 JOW720920:JPF720920 JYS720920:JZB720920 KIO720920:KIX720920 KSK720920:KST720920 LCG720920:LCP720920 LMC720920:LML720920 LVY720920:LWH720920 MFU720920:MGD720920 MPQ720920:MPZ720920 MZM720920:MZV720920 NJI720920:NJR720920 NTE720920:NTN720920 ODA720920:ODJ720920 OMW720920:ONF720920 OWS720920:OXB720920 PGO720920:PGX720920 PQK720920:PQT720920 QAG720920:QAP720920 QKC720920:QKL720920 QTY720920:QUH720920 RDU720920:RED720920 RNQ720920:RNZ720920 RXM720920:RXV720920 SHI720920:SHR720920 SRE720920:SRN720920 TBA720920:TBJ720920 TKW720920:TLF720920 TUS720920:TVB720920 UEO720920:UEX720920 UOK720920:UOT720920 UYG720920:UYP720920 VIC720920:VIL720920 VRY720920:VSH720920 WBU720920:WCD720920 WLQ720920:WLZ720920 WVM720920:WVV720920 E786456:N786456 JA786456:JJ786456 SW786456:TF786456 ACS786456:ADB786456 AMO786456:AMX786456 AWK786456:AWT786456 BGG786456:BGP786456 BQC786456:BQL786456 BZY786456:CAH786456 CJU786456:CKD786456 CTQ786456:CTZ786456 DDM786456:DDV786456 DNI786456:DNR786456 DXE786456:DXN786456 EHA786456:EHJ786456 EQW786456:ERF786456 FAS786456:FBB786456 FKO786456:FKX786456 FUK786456:FUT786456 GEG786456:GEP786456 GOC786456:GOL786456 GXY786456:GYH786456 HHU786456:HID786456 HRQ786456:HRZ786456 IBM786456:IBV786456 ILI786456:ILR786456 IVE786456:IVN786456 JFA786456:JFJ786456 JOW786456:JPF786456 JYS786456:JZB786456 KIO786456:KIX786456 KSK786456:KST786456 LCG786456:LCP786456 LMC786456:LML786456 LVY786456:LWH786456 MFU786456:MGD786456 MPQ786456:MPZ786456 MZM786456:MZV786456 NJI786456:NJR786456 NTE786456:NTN786456 ODA786456:ODJ786456 OMW786456:ONF786456 OWS786456:OXB786456 PGO786456:PGX786456 PQK786456:PQT786456 QAG786456:QAP786456 QKC786456:QKL786456 QTY786456:QUH786456 RDU786456:RED786456 RNQ786456:RNZ786456 RXM786456:RXV786456 SHI786456:SHR786456 SRE786456:SRN786456 TBA786456:TBJ786456 TKW786456:TLF786456 TUS786456:TVB786456 UEO786456:UEX786456 UOK786456:UOT786456 UYG786456:UYP786456 VIC786456:VIL786456 VRY786456:VSH786456 WBU786456:WCD786456 WLQ786456:WLZ786456 WVM786456:WVV786456 E851992:N851992 JA851992:JJ851992 SW851992:TF851992 ACS851992:ADB851992 AMO851992:AMX851992 AWK851992:AWT851992 BGG851992:BGP851992 BQC851992:BQL851992 BZY851992:CAH851992 CJU851992:CKD851992 CTQ851992:CTZ851992 DDM851992:DDV851992 DNI851992:DNR851992 DXE851992:DXN851992 EHA851992:EHJ851992 EQW851992:ERF851992 FAS851992:FBB851992 FKO851992:FKX851992 FUK851992:FUT851992 GEG851992:GEP851992 GOC851992:GOL851992 GXY851992:GYH851992 HHU851992:HID851992 HRQ851992:HRZ851992 IBM851992:IBV851992 ILI851992:ILR851992 IVE851992:IVN851992 JFA851992:JFJ851992 JOW851992:JPF851992 JYS851992:JZB851992 KIO851992:KIX851992 KSK851992:KST851992 LCG851992:LCP851992 LMC851992:LML851992 LVY851992:LWH851992 MFU851992:MGD851992 MPQ851992:MPZ851992 MZM851992:MZV851992 NJI851992:NJR851992 NTE851992:NTN851992 ODA851992:ODJ851992 OMW851992:ONF851992 OWS851992:OXB851992 PGO851992:PGX851992 PQK851992:PQT851992 QAG851992:QAP851992 QKC851992:QKL851992 QTY851992:QUH851992 RDU851992:RED851992 RNQ851992:RNZ851992 RXM851992:RXV851992 SHI851992:SHR851992 SRE851992:SRN851992 TBA851992:TBJ851992 TKW851992:TLF851992 TUS851992:TVB851992 UEO851992:UEX851992 UOK851992:UOT851992 UYG851992:UYP851992 VIC851992:VIL851992 VRY851992:VSH851992 WBU851992:WCD851992 WLQ851992:WLZ851992 WVM851992:WVV851992 E917528:N917528 JA917528:JJ917528 SW917528:TF917528 ACS917528:ADB917528 AMO917528:AMX917528 AWK917528:AWT917528 BGG917528:BGP917528 BQC917528:BQL917528 BZY917528:CAH917528 CJU917528:CKD917528 CTQ917528:CTZ917528 DDM917528:DDV917528 DNI917528:DNR917528 DXE917528:DXN917528 EHA917528:EHJ917528 EQW917528:ERF917528 FAS917528:FBB917528 FKO917528:FKX917528 FUK917528:FUT917528 GEG917528:GEP917528 GOC917528:GOL917528 GXY917528:GYH917528 HHU917528:HID917528 HRQ917528:HRZ917528 IBM917528:IBV917528 ILI917528:ILR917528 IVE917528:IVN917528 JFA917528:JFJ917528 JOW917528:JPF917528 JYS917528:JZB917528 KIO917528:KIX917528 KSK917528:KST917528 LCG917528:LCP917528 LMC917528:LML917528 LVY917528:LWH917528 MFU917528:MGD917528 MPQ917528:MPZ917528 MZM917528:MZV917528 NJI917528:NJR917528 NTE917528:NTN917528 ODA917528:ODJ917528 OMW917528:ONF917528 OWS917528:OXB917528 PGO917528:PGX917528 PQK917528:PQT917528 QAG917528:QAP917528 QKC917528:QKL917528 QTY917528:QUH917528 RDU917528:RED917528 RNQ917528:RNZ917528 RXM917528:RXV917528 SHI917528:SHR917528 SRE917528:SRN917528 TBA917528:TBJ917528 TKW917528:TLF917528 TUS917528:TVB917528 UEO917528:UEX917528 UOK917528:UOT917528 UYG917528:UYP917528 VIC917528:VIL917528 VRY917528:VSH917528 WBU917528:WCD917528 WLQ917528:WLZ917528 WVM917528:WVV917528 E983064:N983064 JA983064:JJ983064 SW983064:TF983064 ACS983064:ADB983064 AMO983064:AMX983064 AWK983064:AWT983064 BGG983064:BGP983064 BQC983064:BQL983064 BZY983064:CAH983064 CJU983064:CKD983064 CTQ983064:CTZ983064 DDM983064:DDV983064 DNI983064:DNR983064 DXE983064:DXN983064 EHA983064:EHJ983064 EQW983064:ERF983064 FAS983064:FBB983064 FKO983064:FKX983064 FUK983064:FUT983064 GEG983064:GEP983064 GOC983064:GOL983064 GXY983064:GYH983064 HHU983064:HID983064 HRQ983064:HRZ983064 IBM983064:IBV983064 ILI983064:ILR983064 IVE983064:IVN983064 JFA983064:JFJ983064 JOW983064:JPF983064 JYS983064:JZB983064 KIO983064:KIX983064 KSK983064:KST983064 LCG983064:LCP983064 LMC983064:LML983064 LVY983064:LWH983064 MFU983064:MGD983064 MPQ983064:MPZ983064 MZM983064:MZV983064 NJI983064:NJR983064 NTE983064:NTN983064 ODA983064:ODJ983064 OMW983064:ONF983064 OWS983064:OXB983064 PGO983064:PGX983064 PQK983064:PQT983064 QAG983064:QAP983064 QKC983064:QKL983064 QTY983064:QUH983064 RDU983064:RED983064 RNQ983064:RNZ983064 RXM983064:RXV983064 SHI983064:SHR983064 SRE983064:SRN983064 TBA983064:TBJ983064 TKW983064:TLF983064 TUS983064:TVB983064 UEO983064:UEX983064 UOK983064:UOT983064 UYG983064:UYP983064 VIC983064:VIL983064 VRY983064:VSH983064 WBU983064:WCD983064 WLQ983064:WLZ983064 WVM983064:WVV983064">
      <formula1>INDIRECT(A65548)</formula1>
    </dataValidation>
    <dataValidation type="list" allowBlank="1" showInputMessage="1" sqref="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AA65568 JW65568 TS65568 ADO65568 ANK65568 AXG65568 BHC65568 BQY65568 CAU65568 CKQ65568 CUM65568 DEI65568 DOE65568 DYA65568 EHW65568 ERS65568 FBO65568 FLK65568 FVG65568 GFC65568 GOY65568 GYU65568 HIQ65568 HSM65568 ICI65568 IME65568 IWA65568 JFW65568 JPS65568 JZO65568 KJK65568 KTG65568 LDC65568 LMY65568 LWU65568 MGQ65568 MQM65568 NAI65568 NKE65568 NUA65568 ODW65568 ONS65568 OXO65568 PHK65568 PRG65568 QBC65568 QKY65568 QUU65568 REQ65568 ROM65568 RYI65568 SIE65568 SSA65568 TBW65568 TLS65568 TVO65568 UFK65568 UPG65568 UZC65568 VIY65568 VSU65568 WCQ65568 WMM65568 WWI65568 AA131104 JW131104 TS131104 ADO131104 ANK131104 AXG131104 BHC131104 BQY131104 CAU131104 CKQ131104 CUM131104 DEI131104 DOE131104 DYA131104 EHW131104 ERS131104 FBO131104 FLK131104 FVG131104 GFC131104 GOY131104 GYU131104 HIQ131104 HSM131104 ICI131104 IME131104 IWA131104 JFW131104 JPS131104 JZO131104 KJK131104 KTG131104 LDC131104 LMY131104 LWU131104 MGQ131104 MQM131104 NAI131104 NKE131104 NUA131104 ODW131104 ONS131104 OXO131104 PHK131104 PRG131104 QBC131104 QKY131104 QUU131104 REQ131104 ROM131104 RYI131104 SIE131104 SSA131104 TBW131104 TLS131104 TVO131104 UFK131104 UPG131104 UZC131104 VIY131104 VSU131104 WCQ131104 WMM131104 WWI131104 AA196640 JW196640 TS196640 ADO196640 ANK196640 AXG196640 BHC196640 BQY196640 CAU196640 CKQ196640 CUM196640 DEI196640 DOE196640 DYA196640 EHW196640 ERS196640 FBO196640 FLK196640 FVG196640 GFC196640 GOY196640 GYU196640 HIQ196640 HSM196640 ICI196640 IME196640 IWA196640 JFW196640 JPS196640 JZO196640 KJK196640 KTG196640 LDC196640 LMY196640 LWU196640 MGQ196640 MQM196640 NAI196640 NKE196640 NUA196640 ODW196640 ONS196640 OXO196640 PHK196640 PRG196640 QBC196640 QKY196640 QUU196640 REQ196640 ROM196640 RYI196640 SIE196640 SSA196640 TBW196640 TLS196640 TVO196640 UFK196640 UPG196640 UZC196640 VIY196640 VSU196640 WCQ196640 WMM196640 WWI196640 AA262176 JW262176 TS262176 ADO262176 ANK262176 AXG262176 BHC262176 BQY262176 CAU262176 CKQ262176 CUM262176 DEI262176 DOE262176 DYA262176 EHW262176 ERS262176 FBO262176 FLK262176 FVG262176 GFC262176 GOY262176 GYU262176 HIQ262176 HSM262176 ICI262176 IME262176 IWA262176 JFW262176 JPS262176 JZO262176 KJK262176 KTG262176 LDC262176 LMY262176 LWU262176 MGQ262176 MQM262176 NAI262176 NKE262176 NUA262176 ODW262176 ONS262176 OXO262176 PHK262176 PRG262176 QBC262176 QKY262176 QUU262176 REQ262176 ROM262176 RYI262176 SIE262176 SSA262176 TBW262176 TLS262176 TVO262176 UFK262176 UPG262176 UZC262176 VIY262176 VSU262176 WCQ262176 WMM262176 WWI262176 AA327712 JW327712 TS327712 ADO327712 ANK327712 AXG327712 BHC327712 BQY327712 CAU327712 CKQ327712 CUM327712 DEI327712 DOE327712 DYA327712 EHW327712 ERS327712 FBO327712 FLK327712 FVG327712 GFC327712 GOY327712 GYU327712 HIQ327712 HSM327712 ICI327712 IME327712 IWA327712 JFW327712 JPS327712 JZO327712 KJK327712 KTG327712 LDC327712 LMY327712 LWU327712 MGQ327712 MQM327712 NAI327712 NKE327712 NUA327712 ODW327712 ONS327712 OXO327712 PHK327712 PRG327712 QBC327712 QKY327712 QUU327712 REQ327712 ROM327712 RYI327712 SIE327712 SSA327712 TBW327712 TLS327712 TVO327712 UFK327712 UPG327712 UZC327712 VIY327712 VSU327712 WCQ327712 WMM327712 WWI327712 AA393248 JW393248 TS393248 ADO393248 ANK393248 AXG393248 BHC393248 BQY393248 CAU393248 CKQ393248 CUM393248 DEI393248 DOE393248 DYA393248 EHW393248 ERS393248 FBO393248 FLK393248 FVG393248 GFC393248 GOY393248 GYU393248 HIQ393248 HSM393248 ICI393248 IME393248 IWA393248 JFW393248 JPS393248 JZO393248 KJK393248 KTG393248 LDC393248 LMY393248 LWU393248 MGQ393248 MQM393248 NAI393248 NKE393248 NUA393248 ODW393248 ONS393248 OXO393248 PHK393248 PRG393248 QBC393248 QKY393248 QUU393248 REQ393248 ROM393248 RYI393248 SIE393248 SSA393248 TBW393248 TLS393248 TVO393248 UFK393248 UPG393248 UZC393248 VIY393248 VSU393248 WCQ393248 WMM393248 WWI393248 AA458784 JW458784 TS458784 ADO458784 ANK458784 AXG458784 BHC458784 BQY458784 CAU458784 CKQ458784 CUM458784 DEI458784 DOE458784 DYA458784 EHW458784 ERS458784 FBO458784 FLK458784 FVG458784 GFC458784 GOY458784 GYU458784 HIQ458784 HSM458784 ICI458784 IME458784 IWA458784 JFW458784 JPS458784 JZO458784 KJK458784 KTG458784 LDC458784 LMY458784 LWU458784 MGQ458784 MQM458784 NAI458784 NKE458784 NUA458784 ODW458784 ONS458784 OXO458784 PHK458784 PRG458784 QBC458784 QKY458784 QUU458784 REQ458784 ROM458784 RYI458784 SIE458784 SSA458784 TBW458784 TLS458784 TVO458784 UFK458784 UPG458784 UZC458784 VIY458784 VSU458784 WCQ458784 WMM458784 WWI458784 AA524320 JW524320 TS524320 ADO524320 ANK524320 AXG524320 BHC524320 BQY524320 CAU524320 CKQ524320 CUM524320 DEI524320 DOE524320 DYA524320 EHW524320 ERS524320 FBO524320 FLK524320 FVG524320 GFC524320 GOY524320 GYU524320 HIQ524320 HSM524320 ICI524320 IME524320 IWA524320 JFW524320 JPS524320 JZO524320 KJK524320 KTG524320 LDC524320 LMY524320 LWU524320 MGQ524320 MQM524320 NAI524320 NKE524320 NUA524320 ODW524320 ONS524320 OXO524320 PHK524320 PRG524320 QBC524320 QKY524320 QUU524320 REQ524320 ROM524320 RYI524320 SIE524320 SSA524320 TBW524320 TLS524320 TVO524320 UFK524320 UPG524320 UZC524320 VIY524320 VSU524320 WCQ524320 WMM524320 WWI524320 AA589856 JW589856 TS589856 ADO589856 ANK589856 AXG589856 BHC589856 BQY589856 CAU589856 CKQ589856 CUM589856 DEI589856 DOE589856 DYA589856 EHW589856 ERS589856 FBO589856 FLK589856 FVG589856 GFC589856 GOY589856 GYU589856 HIQ589856 HSM589856 ICI589856 IME589856 IWA589856 JFW589856 JPS589856 JZO589856 KJK589856 KTG589856 LDC589856 LMY589856 LWU589856 MGQ589856 MQM589856 NAI589856 NKE589856 NUA589856 ODW589856 ONS589856 OXO589856 PHK589856 PRG589856 QBC589856 QKY589856 QUU589856 REQ589856 ROM589856 RYI589856 SIE589856 SSA589856 TBW589856 TLS589856 TVO589856 UFK589856 UPG589856 UZC589856 VIY589856 VSU589856 WCQ589856 WMM589856 WWI589856 AA655392 JW655392 TS655392 ADO655392 ANK655392 AXG655392 BHC655392 BQY655392 CAU655392 CKQ655392 CUM655392 DEI655392 DOE655392 DYA655392 EHW655392 ERS655392 FBO655392 FLK655392 FVG655392 GFC655392 GOY655392 GYU655392 HIQ655392 HSM655392 ICI655392 IME655392 IWA655392 JFW655392 JPS655392 JZO655392 KJK655392 KTG655392 LDC655392 LMY655392 LWU655392 MGQ655392 MQM655392 NAI655392 NKE655392 NUA655392 ODW655392 ONS655392 OXO655392 PHK655392 PRG655392 QBC655392 QKY655392 QUU655392 REQ655392 ROM655392 RYI655392 SIE655392 SSA655392 TBW655392 TLS655392 TVO655392 UFK655392 UPG655392 UZC655392 VIY655392 VSU655392 WCQ655392 WMM655392 WWI655392 AA720928 JW720928 TS720928 ADO720928 ANK720928 AXG720928 BHC720928 BQY720928 CAU720928 CKQ720928 CUM720928 DEI720928 DOE720928 DYA720928 EHW720928 ERS720928 FBO720928 FLK720928 FVG720928 GFC720928 GOY720928 GYU720928 HIQ720928 HSM720928 ICI720928 IME720928 IWA720928 JFW720928 JPS720928 JZO720928 KJK720928 KTG720928 LDC720928 LMY720928 LWU720928 MGQ720928 MQM720928 NAI720928 NKE720928 NUA720928 ODW720928 ONS720928 OXO720928 PHK720928 PRG720928 QBC720928 QKY720928 QUU720928 REQ720928 ROM720928 RYI720928 SIE720928 SSA720928 TBW720928 TLS720928 TVO720928 UFK720928 UPG720928 UZC720928 VIY720928 VSU720928 WCQ720928 WMM720928 WWI720928 AA786464 JW786464 TS786464 ADO786464 ANK786464 AXG786464 BHC786464 BQY786464 CAU786464 CKQ786464 CUM786464 DEI786464 DOE786464 DYA786464 EHW786464 ERS786464 FBO786464 FLK786464 FVG786464 GFC786464 GOY786464 GYU786464 HIQ786464 HSM786464 ICI786464 IME786464 IWA786464 JFW786464 JPS786464 JZO786464 KJK786464 KTG786464 LDC786464 LMY786464 LWU786464 MGQ786464 MQM786464 NAI786464 NKE786464 NUA786464 ODW786464 ONS786464 OXO786464 PHK786464 PRG786464 QBC786464 QKY786464 QUU786464 REQ786464 ROM786464 RYI786464 SIE786464 SSA786464 TBW786464 TLS786464 TVO786464 UFK786464 UPG786464 UZC786464 VIY786464 VSU786464 WCQ786464 WMM786464 WWI786464 AA852000 JW852000 TS852000 ADO852000 ANK852000 AXG852000 BHC852000 BQY852000 CAU852000 CKQ852000 CUM852000 DEI852000 DOE852000 DYA852000 EHW852000 ERS852000 FBO852000 FLK852000 FVG852000 GFC852000 GOY852000 GYU852000 HIQ852000 HSM852000 ICI852000 IME852000 IWA852000 JFW852000 JPS852000 JZO852000 KJK852000 KTG852000 LDC852000 LMY852000 LWU852000 MGQ852000 MQM852000 NAI852000 NKE852000 NUA852000 ODW852000 ONS852000 OXO852000 PHK852000 PRG852000 QBC852000 QKY852000 QUU852000 REQ852000 ROM852000 RYI852000 SIE852000 SSA852000 TBW852000 TLS852000 TVO852000 UFK852000 UPG852000 UZC852000 VIY852000 VSU852000 WCQ852000 WMM852000 WWI852000 AA917536 JW917536 TS917536 ADO917536 ANK917536 AXG917536 BHC917536 BQY917536 CAU917536 CKQ917536 CUM917536 DEI917536 DOE917536 DYA917536 EHW917536 ERS917536 FBO917536 FLK917536 FVG917536 GFC917536 GOY917536 GYU917536 HIQ917536 HSM917536 ICI917536 IME917536 IWA917536 JFW917536 JPS917536 JZO917536 KJK917536 KTG917536 LDC917536 LMY917536 LWU917536 MGQ917536 MQM917536 NAI917536 NKE917536 NUA917536 ODW917536 ONS917536 OXO917536 PHK917536 PRG917536 QBC917536 QKY917536 QUU917536 REQ917536 ROM917536 RYI917536 SIE917536 SSA917536 TBW917536 TLS917536 TVO917536 UFK917536 UPG917536 UZC917536 VIY917536 VSU917536 WCQ917536 WMM917536 WWI917536 AA983072 JW983072 TS983072 ADO983072 ANK983072 AXG983072 BHC983072 BQY983072 CAU983072 CKQ983072 CUM983072 DEI983072 DOE983072 DYA983072 EHW983072 ERS983072 FBO983072 FLK983072 FVG983072 GFC983072 GOY983072 GYU983072 HIQ983072 HSM983072 ICI983072 IME983072 IWA983072 JFW983072 JPS983072 JZO983072 KJK983072 KTG983072 LDC983072 LMY983072 LWU983072 MGQ983072 MQM983072 NAI983072 NKE983072 NUA983072 ODW983072 ONS983072 OXO983072 PHK983072 PRG983072 QBC983072 QKY983072 QUU983072 REQ983072 ROM983072 RYI983072 SIE983072 SSA983072 TBW983072 TLS983072 TVO983072 UFK983072 UPG983072 UZC983072 VIY983072 VSU983072 WCQ983072 WMM983072 WWI983072 P26 H26">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70:V65570 JP65570:JR65570 TL65570:TN65570 ADH65570:ADJ65570 AND65570:ANF65570 AWZ65570:AXB65570 BGV65570:BGX65570 BQR65570:BQT65570 CAN65570:CAP65570 CKJ65570:CKL65570 CUF65570:CUH65570 DEB65570:DED65570 DNX65570:DNZ65570 DXT65570:DXV65570 EHP65570:EHR65570 ERL65570:ERN65570 FBH65570:FBJ65570 FLD65570:FLF65570 FUZ65570:FVB65570 GEV65570:GEX65570 GOR65570:GOT65570 GYN65570:GYP65570 HIJ65570:HIL65570 HSF65570:HSH65570 ICB65570:ICD65570 ILX65570:ILZ65570 IVT65570:IVV65570 JFP65570:JFR65570 JPL65570:JPN65570 JZH65570:JZJ65570 KJD65570:KJF65570 KSZ65570:KTB65570 LCV65570:LCX65570 LMR65570:LMT65570 LWN65570:LWP65570 MGJ65570:MGL65570 MQF65570:MQH65570 NAB65570:NAD65570 NJX65570:NJZ65570 NTT65570:NTV65570 ODP65570:ODR65570 ONL65570:ONN65570 OXH65570:OXJ65570 PHD65570:PHF65570 PQZ65570:PRB65570 QAV65570:QAX65570 QKR65570:QKT65570 QUN65570:QUP65570 REJ65570:REL65570 ROF65570:ROH65570 RYB65570:RYD65570 SHX65570:SHZ65570 SRT65570:SRV65570 TBP65570:TBR65570 TLL65570:TLN65570 TVH65570:TVJ65570 UFD65570:UFF65570 UOZ65570:UPB65570 UYV65570:UYX65570 VIR65570:VIT65570 VSN65570:VSP65570 WCJ65570:WCL65570 WMF65570:WMH65570 WWB65570:WWD65570 T131106:V131106 JP131106:JR131106 TL131106:TN131106 ADH131106:ADJ131106 AND131106:ANF131106 AWZ131106:AXB131106 BGV131106:BGX131106 BQR131106:BQT131106 CAN131106:CAP131106 CKJ131106:CKL131106 CUF131106:CUH131106 DEB131106:DED131106 DNX131106:DNZ131106 DXT131106:DXV131106 EHP131106:EHR131106 ERL131106:ERN131106 FBH131106:FBJ131106 FLD131106:FLF131106 FUZ131106:FVB131106 GEV131106:GEX131106 GOR131106:GOT131106 GYN131106:GYP131106 HIJ131106:HIL131106 HSF131106:HSH131106 ICB131106:ICD131106 ILX131106:ILZ131106 IVT131106:IVV131106 JFP131106:JFR131106 JPL131106:JPN131106 JZH131106:JZJ131106 KJD131106:KJF131106 KSZ131106:KTB131106 LCV131106:LCX131106 LMR131106:LMT131106 LWN131106:LWP131106 MGJ131106:MGL131106 MQF131106:MQH131106 NAB131106:NAD131106 NJX131106:NJZ131106 NTT131106:NTV131106 ODP131106:ODR131106 ONL131106:ONN131106 OXH131106:OXJ131106 PHD131106:PHF131106 PQZ131106:PRB131106 QAV131106:QAX131106 QKR131106:QKT131106 QUN131106:QUP131106 REJ131106:REL131106 ROF131106:ROH131106 RYB131106:RYD131106 SHX131106:SHZ131106 SRT131106:SRV131106 TBP131106:TBR131106 TLL131106:TLN131106 TVH131106:TVJ131106 UFD131106:UFF131106 UOZ131106:UPB131106 UYV131106:UYX131106 VIR131106:VIT131106 VSN131106:VSP131106 WCJ131106:WCL131106 WMF131106:WMH131106 WWB131106:WWD131106 T196642:V196642 JP196642:JR196642 TL196642:TN196642 ADH196642:ADJ196642 AND196642:ANF196642 AWZ196642:AXB196642 BGV196642:BGX196642 BQR196642:BQT196642 CAN196642:CAP196642 CKJ196642:CKL196642 CUF196642:CUH196642 DEB196642:DED196642 DNX196642:DNZ196642 DXT196642:DXV196642 EHP196642:EHR196642 ERL196642:ERN196642 FBH196642:FBJ196642 FLD196642:FLF196642 FUZ196642:FVB196642 GEV196642:GEX196642 GOR196642:GOT196642 GYN196642:GYP196642 HIJ196642:HIL196642 HSF196642:HSH196642 ICB196642:ICD196642 ILX196642:ILZ196642 IVT196642:IVV196642 JFP196642:JFR196642 JPL196642:JPN196642 JZH196642:JZJ196642 KJD196642:KJF196642 KSZ196642:KTB196642 LCV196642:LCX196642 LMR196642:LMT196642 LWN196642:LWP196642 MGJ196642:MGL196642 MQF196642:MQH196642 NAB196642:NAD196642 NJX196642:NJZ196642 NTT196642:NTV196642 ODP196642:ODR196642 ONL196642:ONN196642 OXH196642:OXJ196642 PHD196642:PHF196642 PQZ196642:PRB196642 QAV196642:QAX196642 QKR196642:QKT196642 QUN196642:QUP196642 REJ196642:REL196642 ROF196642:ROH196642 RYB196642:RYD196642 SHX196642:SHZ196642 SRT196642:SRV196642 TBP196642:TBR196642 TLL196642:TLN196642 TVH196642:TVJ196642 UFD196642:UFF196642 UOZ196642:UPB196642 UYV196642:UYX196642 VIR196642:VIT196642 VSN196642:VSP196642 WCJ196642:WCL196642 WMF196642:WMH196642 WWB196642:WWD196642 T262178:V262178 JP262178:JR262178 TL262178:TN262178 ADH262178:ADJ262178 AND262178:ANF262178 AWZ262178:AXB262178 BGV262178:BGX262178 BQR262178:BQT262178 CAN262178:CAP262178 CKJ262178:CKL262178 CUF262178:CUH262178 DEB262178:DED262178 DNX262178:DNZ262178 DXT262178:DXV262178 EHP262178:EHR262178 ERL262178:ERN262178 FBH262178:FBJ262178 FLD262178:FLF262178 FUZ262178:FVB262178 GEV262178:GEX262178 GOR262178:GOT262178 GYN262178:GYP262178 HIJ262178:HIL262178 HSF262178:HSH262178 ICB262178:ICD262178 ILX262178:ILZ262178 IVT262178:IVV262178 JFP262178:JFR262178 JPL262178:JPN262178 JZH262178:JZJ262178 KJD262178:KJF262178 KSZ262178:KTB262178 LCV262178:LCX262178 LMR262178:LMT262178 LWN262178:LWP262178 MGJ262178:MGL262178 MQF262178:MQH262178 NAB262178:NAD262178 NJX262178:NJZ262178 NTT262178:NTV262178 ODP262178:ODR262178 ONL262178:ONN262178 OXH262178:OXJ262178 PHD262178:PHF262178 PQZ262178:PRB262178 QAV262178:QAX262178 QKR262178:QKT262178 QUN262178:QUP262178 REJ262178:REL262178 ROF262178:ROH262178 RYB262178:RYD262178 SHX262178:SHZ262178 SRT262178:SRV262178 TBP262178:TBR262178 TLL262178:TLN262178 TVH262178:TVJ262178 UFD262178:UFF262178 UOZ262178:UPB262178 UYV262178:UYX262178 VIR262178:VIT262178 VSN262178:VSP262178 WCJ262178:WCL262178 WMF262178:WMH262178 WWB262178:WWD262178 T327714:V327714 JP327714:JR327714 TL327714:TN327714 ADH327714:ADJ327714 AND327714:ANF327714 AWZ327714:AXB327714 BGV327714:BGX327714 BQR327714:BQT327714 CAN327714:CAP327714 CKJ327714:CKL327714 CUF327714:CUH327714 DEB327714:DED327714 DNX327714:DNZ327714 DXT327714:DXV327714 EHP327714:EHR327714 ERL327714:ERN327714 FBH327714:FBJ327714 FLD327714:FLF327714 FUZ327714:FVB327714 GEV327714:GEX327714 GOR327714:GOT327714 GYN327714:GYP327714 HIJ327714:HIL327714 HSF327714:HSH327714 ICB327714:ICD327714 ILX327714:ILZ327714 IVT327714:IVV327714 JFP327714:JFR327714 JPL327714:JPN327714 JZH327714:JZJ327714 KJD327714:KJF327714 KSZ327714:KTB327714 LCV327714:LCX327714 LMR327714:LMT327714 LWN327714:LWP327714 MGJ327714:MGL327714 MQF327714:MQH327714 NAB327714:NAD327714 NJX327714:NJZ327714 NTT327714:NTV327714 ODP327714:ODR327714 ONL327714:ONN327714 OXH327714:OXJ327714 PHD327714:PHF327714 PQZ327714:PRB327714 QAV327714:QAX327714 QKR327714:QKT327714 QUN327714:QUP327714 REJ327714:REL327714 ROF327714:ROH327714 RYB327714:RYD327714 SHX327714:SHZ327714 SRT327714:SRV327714 TBP327714:TBR327714 TLL327714:TLN327714 TVH327714:TVJ327714 UFD327714:UFF327714 UOZ327714:UPB327714 UYV327714:UYX327714 VIR327714:VIT327714 VSN327714:VSP327714 WCJ327714:WCL327714 WMF327714:WMH327714 WWB327714:WWD327714 T393250:V393250 JP393250:JR393250 TL393250:TN393250 ADH393250:ADJ393250 AND393250:ANF393250 AWZ393250:AXB393250 BGV393250:BGX393250 BQR393250:BQT393250 CAN393250:CAP393250 CKJ393250:CKL393250 CUF393250:CUH393250 DEB393250:DED393250 DNX393250:DNZ393250 DXT393250:DXV393250 EHP393250:EHR393250 ERL393250:ERN393250 FBH393250:FBJ393250 FLD393250:FLF393250 FUZ393250:FVB393250 GEV393250:GEX393250 GOR393250:GOT393250 GYN393250:GYP393250 HIJ393250:HIL393250 HSF393250:HSH393250 ICB393250:ICD393250 ILX393250:ILZ393250 IVT393250:IVV393250 JFP393250:JFR393250 JPL393250:JPN393250 JZH393250:JZJ393250 KJD393250:KJF393250 KSZ393250:KTB393250 LCV393250:LCX393250 LMR393250:LMT393250 LWN393250:LWP393250 MGJ393250:MGL393250 MQF393250:MQH393250 NAB393250:NAD393250 NJX393250:NJZ393250 NTT393250:NTV393250 ODP393250:ODR393250 ONL393250:ONN393250 OXH393250:OXJ393250 PHD393250:PHF393250 PQZ393250:PRB393250 QAV393250:QAX393250 QKR393250:QKT393250 QUN393250:QUP393250 REJ393250:REL393250 ROF393250:ROH393250 RYB393250:RYD393250 SHX393250:SHZ393250 SRT393250:SRV393250 TBP393250:TBR393250 TLL393250:TLN393250 TVH393250:TVJ393250 UFD393250:UFF393250 UOZ393250:UPB393250 UYV393250:UYX393250 VIR393250:VIT393250 VSN393250:VSP393250 WCJ393250:WCL393250 WMF393250:WMH393250 WWB393250:WWD393250 T458786:V458786 JP458786:JR458786 TL458786:TN458786 ADH458786:ADJ458786 AND458786:ANF458786 AWZ458786:AXB458786 BGV458786:BGX458786 BQR458786:BQT458786 CAN458786:CAP458786 CKJ458786:CKL458786 CUF458786:CUH458786 DEB458786:DED458786 DNX458786:DNZ458786 DXT458786:DXV458786 EHP458786:EHR458786 ERL458786:ERN458786 FBH458786:FBJ458786 FLD458786:FLF458786 FUZ458786:FVB458786 GEV458786:GEX458786 GOR458786:GOT458786 GYN458786:GYP458786 HIJ458786:HIL458786 HSF458786:HSH458786 ICB458786:ICD458786 ILX458786:ILZ458786 IVT458786:IVV458786 JFP458786:JFR458786 JPL458786:JPN458786 JZH458786:JZJ458786 KJD458786:KJF458786 KSZ458786:KTB458786 LCV458786:LCX458786 LMR458786:LMT458786 LWN458786:LWP458786 MGJ458786:MGL458786 MQF458786:MQH458786 NAB458786:NAD458786 NJX458786:NJZ458786 NTT458786:NTV458786 ODP458786:ODR458786 ONL458786:ONN458786 OXH458786:OXJ458786 PHD458786:PHF458786 PQZ458786:PRB458786 QAV458786:QAX458786 QKR458786:QKT458786 QUN458786:QUP458786 REJ458786:REL458786 ROF458786:ROH458786 RYB458786:RYD458786 SHX458786:SHZ458786 SRT458786:SRV458786 TBP458786:TBR458786 TLL458786:TLN458786 TVH458786:TVJ458786 UFD458786:UFF458786 UOZ458786:UPB458786 UYV458786:UYX458786 VIR458786:VIT458786 VSN458786:VSP458786 WCJ458786:WCL458786 WMF458786:WMH458786 WWB458786:WWD458786 T524322:V524322 JP524322:JR524322 TL524322:TN524322 ADH524322:ADJ524322 AND524322:ANF524322 AWZ524322:AXB524322 BGV524322:BGX524322 BQR524322:BQT524322 CAN524322:CAP524322 CKJ524322:CKL524322 CUF524322:CUH524322 DEB524322:DED524322 DNX524322:DNZ524322 DXT524322:DXV524322 EHP524322:EHR524322 ERL524322:ERN524322 FBH524322:FBJ524322 FLD524322:FLF524322 FUZ524322:FVB524322 GEV524322:GEX524322 GOR524322:GOT524322 GYN524322:GYP524322 HIJ524322:HIL524322 HSF524322:HSH524322 ICB524322:ICD524322 ILX524322:ILZ524322 IVT524322:IVV524322 JFP524322:JFR524322 JPL524322:JPN524322 JZH524322:JZJ524322 KJD524322:KJF524322 KSZ524322:KTB524322 LCV524322:LCX524322 LMR524322:LMT524322 LWN524322:LWP524322 MGJ524322:MGL524322 MQF524322:MQH524322 NAB524322:NAD524322 NJX524322:NJZ524322 NTT524322:NTV524322 ODP524322:ODR524322 ONL524322:ONN524322 OXH524322:OXJ524322 PHD524322:PHF524322 PQZ524322:PRB524322 QAV524322:QAX524322 QKR524322:QKT524322 QUN524322:QUP524322 REJ524322:REL524322 ROF524322:ROH524322 RYB524322:RYD524322 SHX524322:SHZ524322 SRT524322:SRV524322 TBP524322:TBR524322 TLL524322:TLN524322 TVH524322:TVJ524322 UFD524322:UFF524322 UOZ524322:UPB524322 UYV524322:UYX524322 VIR524322:VIT524322 VSN524322:VSP524322 WCJ524322:WCL524322 WMF524322:WMH524322 WWB524322:WWD524322 T589858:V589858 JP589858:JR589858 TL589858:TN589858 ADH589858:ADJ589858 AND589858:ANF589858 AWZ589858:AXB589858 BGV589858:BGX589858 BQR589858:BQT589858 CAN589858:CAP589858 CKJ589858:CKL589858 CUF589858:CUH589858 DEB589858:DED589858 DNX589858:DNZ589858 DXT589858:DXV589858 EHP589858:EHR589858 ERL589858:ERN589858 FBH589858:FBJ589858 FLD589858:FLF589858 FUZ589858:FVB589858 GEV589858:GEX589858 GOR589858:GOT589858 GYN589858:GYP589858 HIJ589858:HIL589858 HSF589858:HSH589858 ICB589858:ICD589858 ILX589858:ILZ589858 IVT589858:IVV589858 JFP589858:JFR589858 JPL589858:JPN589858 JZH589858:JZJ589858 KJD589858:KJF589858 KSZ589858:KTB589858 LCV589858:LCX589858 LMR589858:LMT589858 LWN589858:LWP589858 MGJ589858:MGL589858 MQF589858:MQH589858 NAB589858:NAD589858 NJX589858:NJZ589858 NTT589858:NTV589858 ODP589858:ODR589858 ONL589858:ONN589858 OXH589858:OXJ589858 PHD589858:PHF589858 PQZ589858:PRB589858 QAV589858:QAX589858 QKR589858:QKT589858 QUN589858:QUP589858 REJ589858:REL589858 ROF589858:ROH589858 RYB589858:RYD589858 SHX589858:SHZ589858 SRT589858:SRV589858 TBP589858:TBR589858 TLL589858:TLN589858 TVH589858:TVJ589858 UFD589858:UFF589858 UOZ589858:UPB589858 UYV589858:UYX589858 VIR589858:VIT589858 VSN589858:VSP589858 WCJ589858:WCL589858 WMF589858:WMH589858 WWB589858:WWD589858 T655394:V655394 JP655394:JR655394 TL655394:TN655394 ADH655394:ADJ655394 AND655394:ANF655394 AWZ655394:AXB655394 BGV655394:BGX655394 BQR655394:BQT655394 CAN655394:CAP655394 CKJ655394:CKL655394 CUF655394:CUH655394 DEB655394:DED655394 DNX655394:DNZ655394 DXT655394:DXV655394 EHP655394:EHR655394 ERL655394:ERN655394 FBH655394:FBJ655394 FLD655394:FLF655394 FUZ655394:FVB655394 GEV655394:GEX655394 GOR655394:GOT655394 GYN655394:GYP655394 HIJ655394:HIL655394 HSF655394:HSH655394 ICB655394:ICD655394 ILX655394:ILZ655394 IVT655394:IVV655394 JFP655394:JFR655394 JPL655394:JPN655394 JZH655394:JZJ655394 KJD655394:KJF655394 KSZ655394:KTB655394 LCV655394:LCX655394 LMR655394:LMT655394 LWN655394:LWP655394 MGJ655394:MGL655394 MQF655394:MQH655394 NAB655394:NAD655394 NJX655394:NJZ655394 NTT655394:NTV655394 ODP655394:ODR655394 ONL655394:ONN655394 OXH655394:OXJ655394 PHD655394:PHF655394 PQZ655394:PRB655394 QAV655394:QAX655394 QKR655394:QKT655394 QUN655394:QUP655394 REJ655394:REL655394 ROF655394:ROH655394 RYB655394:RYD655394 SHX655394:SHZ655394 SRT655394:SRV655394 TBP655394:TBR655394 TLL655394:TLN655394 TVH655394:TVJ655394 UFD655394:UFF655394 UOZ655394:UPB655394 UYV655394:UYX655394 VIR655394:VIT655394 VSN655394:VSP655394 WCJ655394:WCL655394 WMF655394:WMH655394 WWB655394:WWD655394 T720930:V720930 JP720930:JR720930 TL720930:TN720930 ADH720930:ADJ720930 AND720930:ANF720930 AWZ720930:AXB720930 BGV720930:BGX720930 BQR720930:BQT720930 CAN720930:CAP720930 CKJ720930:CKL720930 CUF720930:CUH720930 DEB720930:DED720930 DNX720930:DNZ720930 DXT720930:DXV720930 EHP720930:EHR720930 ERL720930:ERN720930 FBH720930:FBJ720930 FLD720930:FLF720930 FUZ720930:FVB720930 GEV720930:GEX720930 GOR720930:GOT720930 GYN720930:GYP720930 HIJ720930:HIL720930 HSF720930:HSH720930 ICB720930:ICD720930 ILX720930:ILZ720930 IVT720930:IVV720930 JFP720930:JFR720930 JPL720930:JPN720930 JZH720930:JZJ720930 KJD720930:KJF720930 KSZ720930:KTB720930 LCV720930:LCX720930 LMR720930:LMT720930 LWN720930:LWP720930 MGJ720930:MGL720930 MQF720930:MQH720930 NAB720930:NAD720930 NJX720930:NJZ720930 NTT720930:NTV720930 ODP720930:ODR720930 ONL720930:ONN720930 OXH720930:OXJ720930 PHD720930:PHF720930 PQZ720930:PRB720930 QAV720930:QAX720930 QKR720930:QKT720930 QUN720930:QUP720930 REJ720930:REL720930 ROF720930:ROH720930 RYB720930:RYD720930 SHX720930:SHZ720930 SRT720930:SRV720930 TBP720930:TBR720930 TLL720930:TLN720930 TVH720930:TVJ720930 UFD720930:UFF720930 UOZ720930:UPB720930 UYV720930:UYX720930 VIR720930:VIT720930 VSN720930:VSP720930 WCJ720930:WCL720930 WMF720930:WMH720930 WWB720930:WWD720930 T786466:V786466 JP786466:JR786466 TL786466:TN786466 ADH786466:ADJ786466 AND786466:ANF786466 AWZ786466:AXB786466 BGV786466:BGX786466 BQR786466:BQT786466 CAN786466:CAP786466 CKJ786466:CKL786466 CUF786466:CUH786466 DEB786466:DED786466 DNX786466:DNZ786466 DXT786466:DXV786466 EHP786466:EHR786466 ERL786466:ERN786466 FBH786466:FBJ786466 FLD786466:FLF786466 FUZ786466:FVB786466 GEV786466:GEX786466 GOR786466:GOT786466 GYN786466:GYP786466 HIJ786466:HIL786466 HSF786466:HSH786466 ICB786466:ICD786466 ILX786466:ILZ786466 IVT786466:IVV786466 JFP786466:JFR786466 JPL786466:JPN786466 JZH786466:JZJ786466 KJD786466:KJF786466 KSZ786466:KTB786466 LCV786466:LCX786466 LMR786466:LMT786466 LWN786466:LWP786466 MGJ786466:MGL786466 MQF786466:MQH786466 NAB786466:NAD786466 NJX786466:NJZ786466 NTT786466:NTV786466 ODP786466:ODR786466 ONL786466:ONN786466 OXH786466:OXJ786466 PHD786466:PHF786466 PQZ786466:PRB786466 QAV786466:QAX786466 QKR786466:QKT786466 QUN786466:QUP786466 REJ786466:REL786466 ROF786466:ROH786466 RYB786466:RYD786466 SHX786466:SHZ786466 SRT786466:SRV786466 TBP786466:TBR786466 TLL786466:TLN786466 TVH786466:TVJ786466 UFD786466:UFF786466 UOZ786466:UPB786466 UYV786466:UYX786466 VIR786466:VIT786466 VSN786466:VSP786466 WCJ786466:WCL786466 WMF786466:WMH786466 WWB786466:WWD786466 T852002:V852002 JP852002:JR852002 TL852002:TN852002 ADH852002:ADJ852002 AND852002:ANF852002 AWZ852002:AXB852002 BGV852002:BGX852002 BQR852002:BQT852002 CAN852002:CAP852002 CKJ852002:CKL852002 CUF852002:CUH852002 DEB852002:DED852002 DNX852002:DNZ852002 DXT852002:DXV852002 EHP852002:EHR852002 ERL852002:ERN852002 FBH852002:FBJ852002 FLD852002:FLF852002 FUZ852002:FVB852002 GEV852002:GEX852002 GOR852002:GOT852002 GYN852002:GYP852002 HIJ852002:HIL852002 HSF852002:HSH852002 ICB852002:ICD852002 ILX852002:ILZ852002 IVT852002:IVV852002 JFP852002:JFR852002 JPL852002:JPN852002 JZH852002:JZJ852002 KJD852002:KJF852002 KSZ852002:KTB852002 LCV852002:LCX852002 LMR852002:LMT852002 LWN852002:LWP852002 MGJ852002:MGL852002 MQF852002:MQH852002 NAB852002:NAD852002 NJX852002:NJZ852002 NTT852002:NTV852002 ODP852002:ODR852002 ONL852002:ONN852002 OXH852002:OXJ852002 PHD852002:PHF852002 PQZ852002:PRB852002 QAV852002:QAX852002 QKR852002:QKT852002 QUN852002:QUP852002 REJ852002:REL852002 ROF852002:ROH852002 RYB852002:RYD852002 SHX852002:SHZ852002 SRT852002:SRV852002 TBP852002:TBR852002 TLL852002:TLN852002 TVH852002:TVJ852002 UFD852002:UFF852002 UOZ852002:UPB852002 UYV852002:UYX852002 VIR852002:VIT852002 VSN852002:VSP852002 WCJ852002:WCL852002 WMF852002:WMH852002 WWB852002:WWD852002 T917538:V917538 JP917538:JR917538 TL917538:TN917538 ADH917538:ADJ917538 AND917538:ANF917538 AWZ917538:AXB917538 BGV917538:BGX917538 BQR917538:BQT917538 CAN917538:CAP917538 CKJ917538:CKL917538 CUF917538:CUH917538 DEB917538:DED917538 DNX917538:DNZ917538 DXT917538:DXV917538 EHP917538:EHR917538 ERL917538:ERN917538 FBH917538:FBJ917538 FLD917538:FLF917538 FUZ917538:FVB917538 GEV917538:GEX917538 GOR917538:GOT917538 GYN917538:GYP917538 HIJ917538:HIL917538 HSF917538:HSH917538 ICB917538:ICD917538 ILX917538:ILZ917538 IVT917538:IVV917538 JFP917538:JFR917538 JPL917538:JPN917538 JZH917538:JZJ917538 KJD917538:KJF917538 KSZ917538:KTB917538 LCV917538:LCX917538 LMR917538:LMT917538 LWN917538:LWP917538 MGJ917538:MGL917538 MQF917538:MQH917538 NAB917538:NAD917538 NJX917538:NJZ917538 NTT917538:NTV917538 ODP917538:ODR917538 ONL917538:ONN917538 OXH917538:OXJ917538 PHD917538:PHF917538 PQZ917538:PRB917538 QAV917538:QAX917538 QKR917538:QKT917538 QUN917538:QUP917538 REJ917538:REL917538 ROF917538:ROH917538 RYB917538:RYD917538 SHX917538:SHZ917538 SRT917538:SRV917538 TBP917538:TBR917538 TLL917538:TLN917538 TVH917538:TVJ917538 UFD917538:UFF917538 UOZ917538:UPB917538 UYV917538:UYX917538 VIR917538:VIT917538 VSN917538:VSP917538 WCJ917538:WCL917538 WMF917538:WMH917538 WWB917538:WWD917538 T983074:V983074 JP983074:JR983074 TL983074:TN983074 ADH983074:ADJ983074 AND983074:ANF983074 AWZ983074:AXB983074 BGV983074:BGX983074 BQR983074:BQT983074 CAN983074:CAP983074 CKJ983074:CKL983074 CUF983074:CUH983074 DEB983074:DED983074 DNX983074:DNZ983074 DXT983074:DXV983074 EHP983074:EHR983074 ERL983074:ERN983074 FBH983074:FBJ983074 FLD983074:FLF983074 FUZ983074:FVB983074 GEV983074:GEX983074 GOR983074:GOT983074 GYN983074:GYP983074 HIJ983074:HIL983074 HSF983074:HSH983074 ICB983074:ICD983074 ILX983074:ILZ983074 IVT983074:IVV983074 JFP983074:JFR983074 JPL983074:JPN983074 JZH983074:JZJ983074 KJD983074:KJF983074 KSZ983074:KTB983074 LCV983074:LCX983074 LMR983074:LMT983074 LWN983074:LWP983074 MGJ983074:MGL983074 MQF983074:MQH983074 NAB983074:NAD983074 NJX983074:NJZ983074 NTT983074:NTV983074 ODP983074:ODR983074 ONL983074:ONN983074 OXH983074:OXJ983074 PHD983074:PHF983074 PQZ983074:PRB983074 QAV983074:QAX983074 QKR983074:QKT983074 QUN983074:QUP983074 REJ983074:REL983074 ROF983074:ROH983074 RYB983074:RYD983074 SHX983074:SHZ983074 SRT983074:SRV983074 TBP983074:TBR983074 TLL983074:TLN983074 TVH983074:TVJ983074 UFD983074:UFF983074 UOZ983074:UPB983074 UYV983074:UYX983074 VIR983074:VIT983074 VSN983074:VSP983074 WCJ983074:WCL983074 WMF983074:WMH983074 WWB983074:WWD983074 T37:V37">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70:G65570 JA65570:JC65570 SW65570:SY65570 ACS65570:ACU65570 AMO65570:AMQ65570 AWK65570:AWM65570 BGG65570:BGI65570 BQC65570:BQE65570 BZY65570:CAA65570 CJU65570:CJW65570 CTQ65570:CTS65570 DDM65570:DDO65570 DNI65570:DNK65570 DXE65570:DXG65570 EHA65570:EHC65570 EQW65570:EQY65570 FAS65570:FAU65570 FKO65570:FKQ65570 FUK65570:FUM65570 GEG65570:GEI65570 GOC65570:GOE65570 GXY65570:GYA65570 HHU65570:HHW65570 HRQ65570:HRS65570 IBM65570:IBO65570 ILI65570:ILK65570 IVE65570:IVG65570 JFA65570:JFC65570 JOW65570:JOY65570 JYS65570:JYU65570 KIO65570:KIQ65570 KSK65570:KSM65570 LCG65570:LCI65570 LMC65570:LME65570 LVY65570:LWA65570 MFU65570:MFW65570 MPQ65570:MPS65570 MZM65570:MZO65570 NJI65570:NJK65570 NTE65570:NTG65570 ODA65570:ODC65570 OMW65570:OMY65570 OWS65570:OWU65570 PGO65570:PGQ65570 PQK65570:PQM65570 QAG65570:QAI65570 QKC65570:QKE65570 QTY65570:QUA65570 RDU65570:RDW65570 RNQ65570:RNS65570 RXM65570:RXO65570 SHI65570:SHK65570 SRE65570:SRG65570 TBA65570:TBC65570 TKW65570:TKY65570 TUS65570:TUU65570 UEO65570:UEQ65570 UOK65570:UOM65570 UYG65570:UYI65570 VIC65570:VIE65570 VRY65570:VSA65570 WBU65570:WBW65570 WLQ65570:WLS65570 WVM65570:WVO65570 E131106:G131106 JA131106:JC131106 SW131106:SY131106 ACS131106:ACU131106 AMO131106:AMQ131106 AWK131106:AWM131106 BGG131106:BGI131106 BQC131106:BQE131106 BZY131106:CAA131106 CJU131106:CJW131106 CTQ131106:CTS131106 DDM131106:DDO131106 DNI131106:DNK131106 DXE131106:DXG131106 EHA131106:EHC131106 EQW131106:EQY131106 FAS131106:FAU131106 FKO131106:FKQ131106 FUK131106:FUM131106 GEG131106:GEI131106 GOC131106:GOE131106 GXY131106:GYA131106 HHU131106:HHW131106 HRQ131106:HRS131106 IBM131106:IBO131106 ILI131106:ILK131106 IVE131106:IVG131106 JFA131106:JFC131106 JOW131106:JOY131106 JYS131106:JYU131106 KIO131106:KIQ131106 KSK131106:KSM131106 LCG131106:LCI131106 LMC131106:LME131106 LVY131106:LWA131106 MFU131106:MFW131106 MPQ131106:MPS131106 MZM131106:MZO131106 NJI131106:NJK131106 NTE131106:NTG131106 ODA131106:ODC131106 OMW131106:OMY131106 OWS131106:OWU131106 PGO131106:PGQ131106 PQK131106:PQM131106 QAG131106:QAI131106 QKC131106:QKE131106 QTY131106:QUA131106 RDU131106:RDW131106 RNQ131106:RNS131106 RXM131106:RXO131106 SHI131106:SHK131106 SRE131106:SRG131106 TBA131106:TBC131106 TKW131106:TKY131106 TUS131106:TUU131106 UEO131106:UEQ131106 UOK131106:UOM131106 UYG131106:UYI131106 VIC131106:VIE131106 VRY131106:VSA131106 WBU131106:WBW131106 WLQ131106:WLS131106 WVM131106:WVO131106 E196642:G196642 JA196642:JC196642 SW196642:SY196642 ACS196642:ACU196642 AMO196642:AMQ196642 AWK196642:AWM196642 BGG196642:BGI196642 BQC196642:BQE196642 BZY196642:CAA196642 CJU196642:CJW196642 CTQ196642:CTS196642 DDM196642:DDO196642 DNI196642:DNK196642 DXE196642:DXG196642 EHA196642:EHC196642 EQW196642:EQY196642 FAS196642:FAU196642 FKO196642:FKQ196642 FUK196642:FUM196642 GEG196642:GEI196642 GOC196642:GOE196642 GXY196642:GYA196642 HHU196642:HHW196642 HRQ196642:HRS196642 IBM196642:IBO196642 ILI196642:ILK196642 IVE196642:IVG196642 JFA196642:JFC196642 JOW196642:JOY196642 JYS196642:JYU196642 KIO196642:KIQ196642 KSK196642:KSM196642 LCG196642:LCI196642 LMC196642:LME196642 LVY196642:LWA196642 MFU196642:MFW196642 MPQ196642:MPS196642 MZM196642:MZO196642 NJI196642:NJK196642 NTE196642:NTG196642 ODA196642:ODC196642 OMW196642:OMY196642 OWS196642:OWU196642 PGO196642:PGQ196642 PQK196642:PQM196642 QAG196642:QAI196642 QKC196642:QKE196642 QTY196642:QUA196642 RDU196642:RDW196642 RNQ196642:RNS196642 RXM196642:RXO196642 SHI196642:SHK196642 SRE196642:SRG196642 TBA196642:TBC196642 TKW196642:TKY196642 TUS196642:TUU196642 UEO196642:UEQ196642 UOK196642:UOM196642 UYG196642:UYI196642 VIC196642:VIE196642 VRY196642:VSA196642 WBU196642:WBW196642 WLQ196642:WLS196642 WVM196642:WVO196642 E262178:G262178 JA262178:JC262178 SW262178:SY262178 ACS262178:ACU262178 AMO262178:AMQ262178 AWK262178:AWM262178 BGG262178:BGI262178 BQC262178:BQE262178 BZY262178:CAA262178 CJU262178:CJW262178 CTQ262178:CTS262178 DDM262178:DDO262178 DNI262178:DNK262178 DXE262178:DXG262178 EHA262178:EHC262178 EQW262178:EQY262178 FAS262178:FAU262178 FKO262178:FKQ262178 FUK262178:FUM262178 GEG262178:GEI262178 GOC262178:GOE262178 GXY262178:GYA262178 HHU262178:HHW262178 HRQ262178:HRS262178 IBM262178:IBO262178 ILI262178:ILK262178 IVE262178:IVG262178 JFA262178:JFC262178 JOW262178:JOY262178 JYS262178:JYU262178 KIO262178:KIQ262178 KSK262178:KSM262178 LCG262178:LCI262178 LMC262178:LME262178 LVY262178:LWA262178 MFU262178:MFW262178 MPQ262178:MPS262178 MZM262178:MZO262178 NJI262178:NJK262178 NTE262178:NTG262178 ODA262178:ODC262178 OMW262178:OMY262178 OWS262178:OWU262178 PGO262178:PGQ262178 PQK262178:PQM262178 QAG262178:QAI262178 QKC262178:QKE262178 QTY262178:QUA262178 RDU262178:RDW262178 RNQ262178:RNS262178 RXM262178:RXO262178 SHI262178:SHK262178 SRE262178:SRG262178 TBA262178:TBC262178 TKW262178:TKY262178 TUS262178:TUU262178 UEO262178:UEQ262178 UOK262178:UOM262178 UYG262178:UYI262178 VIC262178:VIE262178 VRY262178:VSA262178 WBU262178:WBW262178 WLQ262178:WLS262178 WVM262178:WVO262178 E327714:G327714 JA327714:JC327714 SW327714:SY327714 ACS327714:ACU327714 AMO327714:AMQ327714 AWK327714:AWM327714 BGG327714:BGI327714 BQC327714:BQE327714 BZY327714:CAA327714 CJU327714:CJW327714 CTQ327714:CTS327714 DDM327714:DDO327714 DNI327714:DNK327714 DXE327714:DXG327714 EHA327714:EHC327714 EQW327714:EQY327714 FAS327714:FAU327714 FKO327714:FKQ327714 FUK327714:FUM327714 GEG327714:GEI327714 GOC327714:GOE327714 GXY327714:GYA327714 HHU327714:HHW327714 HRQ327714:HRS327714 IBM327714:IBO327714 ILI327714:ILK327714 IVE327714:IVG327714 JFA327714:JFC327714 JOW327714:JOY327714 JYS327714:JYU327714 KIO327714:KIQ327714 KSK327714:KSM327714 LCG327714:LCI327714 LMC327714:LME327714 LVY327714:LWA327714 MFU327714:MFW327714 MPQ327714:MPS327714 MZM327714:MZO327714 NJI327714:NJK327714 NTE327714:NTG327714 ODA327714:ODC327714 OMW327714:OMY327714 OWS327714:OWU327714 PGO327714:PGQ327714 PQK327714:PQM327714 QAG327714:QAI327714 QKC327714:QKE327714 QTY327714:QUA327714 RDU327714:RDW327714 RNQ327714:RNS327714 RXM327714:RXO327714 SHI327714:SHK327714 SRE327714:SRG327714 TBA327714:TBC327714 TKW327714:TKY327714 TUS327714:TUU327714 UEO327714:UEQ327714 UOK327714:UOM327714 UYG327714:UYI327714 VIC327714:VIE327714 VRY327714:VSA327714 WBU327714:WBW327714 WLQ327714:WLS327714 WVM327714:WVO327714 E393250:G393250 JA393250:JC393250 SW393250:SY393250 ACS393250:ACU393250 AMO393250:AMQ393250 AWK393250:AWM393250 BGG393250:BGI393250 BQC393250:BQE393250 BZY393250:CAA393250 CJU393250:CJW393250 CTQ393250:CTS393250 DDM393250:DDO393250 DNI393250:DNK393250 DXE393250:DXG393250 EHA393250:EHC393250 EQW393250:EQY393250 FAS393250:FAU393250 FKO393250:FKQ393250 FUK393250:FUM393250 GEG393250:GEI393250 GOC393250:GOE393250 GXY393250:GYA393250 HHU393250:HHW393250 HRQ393250:HRS393250 IBM393250:IBO393250 ILI393250:ILK393250 IVE393250:IVG393250 JFA393250:JFC393250 JOW393250:JOY393250 JYS393250:JYU393250 KIO393250:KIQ393250 KSK393250:KSM393250 LCG393250:LCI393250 LMC393250:LME393250 LVY393250:LWA393250 MFU393250:MFW393250 MPQ393250:MPS393250 MZM393250:MZO393250 NJI393250:NJK393250 NTE393250:NTG393250 ODA393250:ODC393250 OMW393250:OMY393250 OWS393250:OWU393250 PGO393250:PGQ393250 PQK393250:PQM393250 QAG393250:QAI393250 QKC393250:QKE393250 QTY393250:QUA393250 RDU393250:RDW393250 RNQ393250:RNS393250 RXM393250:RXO393250 SHI393250:SHK393250 SRE393250:SRG393250 TBA393250:TBC393250 TKW393250:TKY393250 TUS393250:TUU393250 UEO393250:UEQ393250 UOK393250:UOM393250 UYG393250:UYI393250 VIC393250:VIE393250 VRY393250:VSA393250 WBU393250:WBW393250 WLQ393250:WLS393250 WVM393250:WVO393250 E458786:G458786 JA458786:JC458786 SW458786:SY458786 ACS458786:ACU458786 AMO458786:AMQ458786 AWK458786:AWM458786 BGG458786:BGI458786 BQC458786:BQE458786 BZY458786:CAA458786 CJU458786:CJW458786 CTQ458786:CTS458786 DDM458786:DDO458786 DNI458786:DNK458786 DXE458786:DXG458786 EHA458786:EHC458786 EQW458786:EQY458786 FAS458786:FAU458786 FKO458786:FKQ458786 FUK458786:FUM458786 GEG458786:GEI458786 GOC458786:GOE458786 GXY458786:GYA458786 HHU458786:HHW458786 HRQ458786:HRS458786 IBM458786:IBO458786 ILI458786:ILK458786 IVE458786:IVG458786 JFA458786:JFC458786 JOW458786:JOY458786 JYS458786:JYU458786 KIO458786:KIQ458786 KSK458786:KSM458786 LCG458786:LCI458786 LMC458786:LME458786 LVY458786:LWA458786 MFU458786:MFW458786 MPQ458786:MPS458786 MZM458786:MZO458786 NJI458786:NJK458786 NTE458786:NTG458786 ODA458786:ODC458786 OMW458786:OMY458786 OWS458786:OWU458786 PGO458786:PGQ458786 PQK458786:PQM458786 QAG458786:QAI458786 QKC458786:QKE458786 QTY458786:QUA458786 RDU458786:RDW458786 RNQ458786:RNS458786 RXM458786:RXO458786 SHI458786:SHK458786 SRE458786:SRG458786 TBA458786:TBC458786 TKW458786:TKY458786 TUS458786:TUU458786 UEO458786:UEQ458786 UOK458786:UOM458786 UYG458786:UYI458786 VIC458786:VIE458786 VRY458786:VSA458786 WBU458786:WBW458786 WLQ458786:WLS458786 WVM458786:WVO458786 E524322:G524322 JA524322:JC524322 SW524322:SY524322 ACS524322:ACU524322 AMO524322:AMQ524322 AWK524322:AWM524322 BGG524322:BGI524322 BQC524322:BQE524322 BZY524322:CAA524322 CJU524322:CJW524322 CTQ524322:CTS524322 DDM524322:DDO524322 DNI524322:DNK524322 DXE524322:DXG524322 EHA524322:EHC524322 EQW524322:EQY524322 FAS524322:FAU524322 FKO524322:FKQ524322 FUK524322:FUM524322 GEG524322:GEI524322 GOC524322:GOE524322 GXY524322:GYA524322 HHU524322:HHW524322 HRQ524322:HRS524322 IBM524322:IBO524322 ILI524322:ILK524322 IVE524322:IVG524322 JFA524322:JFC524322 JOW524322:JOY524322 JYS524322:JYU524322 KIO524322:KIQ524322 KSK524322:KSM524322 LCG524322:LCI524322 LMC524322:LME524322 LVY524322:LWA524322 MFU524322:MFW524322 MPQ524322:MPS524322 MZM524322:MZO524322 NJI524322:NJK524322 NTE524322:NTG524322 ODA524322:ODC524322 OMW524322:OMY524322 OWS524322:OWU524322 PGO524322:PGQ524322 PQK524322:PQM524322 QAG524322:QAI524322 QKC524322:QKE524322 QTY524322:QUA524322 RDU524322:RDW524322 RNQ524322:RNS524322 RXM524322:RXO524322 SHI524322:SHK524322 SRE524322:SRG524322 TBA524322:TBC524322 TKW524322:TKY524322 TUS524322:TUU524322 UEO524322:UEQ524322 UOK524322:UOM524322 UYG524322:UYI524322 VIC524322:VIE524322 VRY524322:VSA524322 WBU524322:WBW524322 WLQ524322:WLS524322 WVM524322:WVO524322 E589858:G589858 JA589858:JC589858 SW589858:SY589858 ACS589858:ACU589858 AMO589858:AMQ589858 AWK589858:AWM589858 BGG589858:BGI589858 BQC589858:BQE589858 BZY589858:CAA589858 CJU589858:CJW589858 CTQ589858:CTS589858 DDM589858:DDO589858 DNI589858:DNK589858 DXE589858:DXG589858 EHA589858:EHC589858 EQW589858:EQY589858 FAS589858:FAU589858 FKO589858:FKQ589858 FUK589858:FUM589858 GEG589858:GEI589858 GOC589858:GOE589858 GXY589858:GYA589858 HHU589858:HHW589858 HRQ589858:HRS589858 IBM589858:IBO589858 ILI589858:ILK589858 IVE589858:IVG589858 JFA589858:JFC589858 JOW589858:JOY589858 JYS589858:JYU589858 KIO589858:KIQ589858 KSK589858:KSM589858 LCG589858:LCI589858 LMC589858:LME589858 LVY589858:LWA589858 MFU589858:MFW589858 MPQ589858:MPS589858 MZM589858:MZO589858 NJI589858:NJK589858 NTE589858:NTG589858 ODA589858:ODC589858 OMW589858:OMY589858 OWS589858:OWU589858 PGO589858:PGQ589858 PQK589858:PQM589858 QAG589858:QAI589858 QKC589858:QKE589858 QTY589858:QUA589858 RDU589858:RDW589858 RNQ589858:RNS589858 RXM589858:RXO589858 SHI589858:SHK589858 SRE589858:SRG589858 TBA589858:TBC589858 TKW589858:TKY589858 TUS589858:TUU589858 UEO589858:UEQ589858 UOK589858:UOM589858 UYG589858:UYI589858 VIC589858:VIE589858 VRY589858:VSA589858 WBU589858:WBW589858 WLQ589858:WLS589858 WVM589858:WVO589858 E655394:G655394 JA655394:JC655394 SW655394:SY655394 ACS655394:ACU655394 AMO655394:AMQ655394 AWK655394:AWM655394 BGG655394:BGI655394 BQC655394:BQE655394 BZY655394:CAA655394 CJU655394:CJW655394 CTQ655394:CTS655394 DDM655394:DDO655394 DNI655394:DNK655394 DXE655394:DXG655394 EHA655394:EHC655394 EQW655394:EQY655394 FAS655394:FAU655394 FKO655394:FKQ655394 FUK655394:FUM655394 GEG655394:GEI655394 GOC655394:GOE655394 GXY655394:GYA655394 HHU655394:HHW655394 HRQ655394:HRS655394 IBM655394:IBO655394 ILI655394:ILK655394 IVE655394:IVG655394 JFA655394:JFC655394 JOW655394:JOY655394 JYS655394:JYU655394 KIO655394:KIQ655394 KSK655394:KSM655394 LCG655394:LCI655394 LMC655394:LME655394 LVY655394:LWA655394 MFU655394:MFW655394 MPQ655394:MPS655394 MZM655394:MZO655394 NJI655394:NJK655394 NTE655394:NTG655394 ODA655394:ODC655394 OMW655394:OMY655394 OWS655394:OWU655394 PGO655394:PGQ655394 PQK655394:PQM655394 QAG655394:QAI655394 QKC655394:QKE655394 QTY655394:QUA655394 RDU655394:RDW655394 RNQ655394:RNS655394 RXM655394:RXO655394 SHI655394:SHK655394 SRE655394:SRG655394 TBA655394:TBC655394 TKW655394:TKY655394 TUS655394:TUU655394 UEO655394:UEQ655394 UOK655394:UOM655394 UYG655394:UYI655394 VIC655394:VIE655394 VRY655394:VSA655394 WBU655394:WBW655394 WLQ655394:WLS655394 WVM655394:WVO655394 E720930:G720930 JA720930:JC720930 SW720930:SY720930 ACS720930:ACU720930 AMO720930:AMQ720930 AWK720930:AWM720930 BGG720930:BGI720930 BQC720930:BQE720930 BZY720930:CAA720930 CJU720930:CJW720930 CTQ720930:CTS720930 DDM720930:DDO720930 DNI720930:DNK720930 DXE720930:DXG720930 EHA720930:EHC720930 EQW720930:EQY720930 FAS720930:FAU720930 FKO720930:FKQ720930 FUK720930:FUM720930 GEG720930:GEI720930 GOC720930:GOE720930 GXY720930:GYA720930 HHU720930:HHW720930 HRQ720930:HRS720930 IBM720930:IBO720930 ILI720930:ILK720930 IVE720930:IVG720930 JFA720930:JFC720930 JOW720930:JOY720930 JYS720930:JYU720930 KIO720930:KIQ720930 KSK720930:KSM720930 LCG720930:LCI720930 LMC720930:LME720930 LVY720930:LWA720930 MFU720930:MFW720930 MPQ720930:MPS720930 MZM720930:MZO720930 NJI720930:NJK720930 NTE720930:NTG720930 ODA720930:ODC720930 OMW720930:OMY720930 OWS720930:OWU720930 PGO720930:PGQ720930 PQK720930:PQM720930 QAG720930:QAI720930 QKC720930:QKE720930 QTY720930:QUA720930 RDU720930:RDW720930 RNQ720930:RNS720930 RXM720930:RXO720930 SHI720930:SHK720930 SRE720930:SRG720930 TBA720930:TBC720930 TKW720930:TKY720930 TUS720930:TUU720930 UEO720930:UEQ720930 UOK720930:UOM720930 UYG720930:UYI720930 VIC720930:VIE720930 VRY720930:VSA720930 WBU720930:WBW720930 WLQ720930:WLS720930 WVM720930:WVO720930 E786466:G786466 JA786466:JC786466 SW786466:SY786466 ACS786466:ACU786466 AMO786466:AMQ786466 AWK786466:AWM786466 BGG786466:BGI786466 BQC786466:BQE786466 BZY786466:CAA786466 CJU786466:CJW786466 CTQ786466:CTS786466 DDM786466:DDO786466 DNI786466:DNK786466 DXE786466:DXG786466 EHA786466:EHC786466 EQW786466:EQY786466 FAS786466:FAU786466 FKO786466:FKQ786466 FUK786466:FUM786466 GEG786466:GEI786466 GOC786466:GOE786466 GXY786466:GYA786466 HHU786466:HHW786466 HRQ786466:HRS786466 IBM786466:IBO786466 ILI786466:ILK786466 IVE786466:IVG786466 JFA786466:JFC786466 JOW786466:JOY786466 JYS786466:JYU786466 KIO786466:KIQ786466 KSK786466:KSM786466 LCG786466:LCI786466 LMC786466:LME786466 LVY786466:LWA786466 MFU786466:MFW786466 MPQ786466:MPS786466 MZM786466:MZO786466 NJI786466:NJK786466 NTE786466:NTG786466 ODA786466:ODC786466 OMW786466:OMY786466 OWS786466:OWU786466 PGO786466:PGQ786466 PQK786466:PQM786466 QAG786466:QAI786466 QKC786466:QKE786466 QTY786466:QUA786466 RDU786466:RDW786466 RNQ786466:RNS786466 RXM786466:RXO786466 SHI786466:SHK786466 SRE786466:SRG786466 TBA786466:TBC786466 TKW786466:TKY786466 TUS786466:TUU786466 UEO786466:UEQ786466 UOK786466:UOM786466 UYG786466:UYI786466 VIC786466:VIE786466 VRY786466:VSA786466 WBU786466:WBW786466 WLQ786466:WLS786466 WVM786466:WVO786466 E852002:G852002 JA852002:JC852002 SW852002:SY852002 ACS852002:ACU852002 AMO852002:AMQ852002 AWK852002:AWM852002 BGG852002:BGI852002 BQC852002:BQE852002 BZY852002:CAA852002 CJU852002:CJW852002 CTQ852002:CTS852002 DDM852002:DDO852002 DNI852002:DNK852002 DXE852002:DXG852002 EHA852002:EHC852002 EQW852002:EQY852002 FAS852002:FAU852002 FKO852002:FKQ852002 FUK852002:FUM852002 GEG852002:GEI852002 GOC852002:GOE852002 GXY852002:GYA852002 HHU852002:HHW852002 HRQ852002:HRS852002 IBM852002:IBO852002 ILI852002:ILK852002 IVE852002:IVG852002 JFA852002:JFC852002 JOW852002:JOY852002 JYS852002:JYU852002 KIO852002:KIQ852002 KSK852002:KSM852002 LCG852002:LCI852002 LMC852002:LME852002 LVY852002:LWA852002 MFU852002:MFW852002 MPQ852002:MPS852002 MZM852002:MZO852002 NJI852002:NJK852002 NTE852002:NTG852002 ODA852002:ODC852002 OMW852002:OMY852002 OWS852002:OWU852002 PGO852002:PGQ852002 PQK852002:PQM852002 QAG852002:QAI852002 QKC852002:QKE852002 QTY852002:QUA852002 RDU852002:RDW852002 RNQ852002:RNS852002 RXM852002:RXO852002 SHI852002:SHK852002 SRE852002:SRG852002 TBA852002:TBC852002 TKW852002:TKY852002 TUS852002:TUU852002 UEO852002:UEQ852002 UOK852002:UOM852002 UYG852002:UYI852002 VIC852002:VIE852002 VRY852002:VSA852002 WBU852002:WBW852002 WLQ852002:WLS852002 WVM852002:WVO852002 E917538:G917538 JA917538:JC917538 SW917538:SY917538 ACS917538:ACU917538 AMO917538:AMQ917538 AWK917538:AWM917538 BGG917538:BGI917538 BQC917538:BQE917538 BZY917538:CAA917538 CJU917538:CJW917538 CTQ917538:CTS917538 DDM917538:DDO917538 DNI917538:DNK917538 DXE917538:DXG917538 EHA917538:EHC917538 EQW917538:EQY917538 FAS917538:FAU917538 FKO917538:FKQ917538 FUK917538:FUM917538 GEG917538:GEI917538 GOC917538:GOE917538 GXY917538:GYA917538 HHU917538:HHW917538 HRQ917538:HRS917538 IBM917538:IBO917538 ILI917538:ILK917538 IVE917538:IVG917538 JFA917538:JFC917538 JOW917538:JOY917538 JYS917538:JYU917538 KIO917538:KIQ917538 KSK917538:KSM917538 LCG917538:LCI917538 LMC917538:LME917538 LVY917538:LWA917538 MFU917538:MFW917538 MPQ917538:MPS917538 MZM917538:MZO917538 NJI917538:NJK917538 NTE917538:NTG917538 ODA917538:ODC917538 OMW917538:OMY917538 OWS917538:OWU917538 PGO917538:PGQ917538 PQK917538:PQM917538 QAG917538:QAI917538 QKC917538:QKE917538 QTY917538:QUA917538 RDU917538:RDW917538 RNQ917538:RNS917538 RXM917538:RXO917538 SHI917538:SHK917538 SRE917538:SRG917538 TBA917538:TBC917538 TKW917538:TKY917538 TUS917538:TUU917538 UEO917538:UEQ917538 UOK917538:UOM917538 UYG917538:UYI917538 VIC917538:VIE917538 VRY917538:VSA917538 WBU917538:WBW917538 WLQ917538:WLS917538 WVM917538:WVO917538 E983074:G983074 JA983074:JC983074 SW983074:SY983074 ACS983074:ACU983074 AMO983074:AMQ983074 AWK983074:AWM983074 BGG983074:BGI983074 BQC983074:BQE983074 BZY983074:CAA983074 CJU983074:CJW983074 CTQ983074:CTS983074 DDM983074:DDO983074 DNI983074:DNK983074 DXE983074:DXG983074 EHA983074:EHC983074 EQW983074:EQY983074 FAS983074:FAU983074 FKO983074:FKQ983074 FUK983074:FUM983074 GEG983074:GEI983074 GOC983074:GOE983074 GXY983074:GYA983074 HHU983074:HHW983074 HRQ983074:HRS983074 IBM983074:IBO983074 ILI983074:ILK983074 IVE983074:IVG983074 JFA983074:JFC983074 JOW983074:JOY983074 JYS983074:JYU983074 KIO983074:KIQ983074 KSK983074:KSM983074 LCG983074:LCI983074 LMC983074:LME983074 LVY983074:LWA983074 MFU983074:MFW983074 MPQ983074:MPS983074 MZM983074:MZO983074 NJI983074:NJK983074 NTE983074:NTG983074 ODA983074:ODC983074 OMW983074:OMY983074 OWS983074:OWU983074 PGO983074:PGQ983074 PQK983074:PQM983074 QAG983074:QAI983074 QKC983074:QKE983074 QTY983074:QUA983074 RDU983074:RDW983074 RNQ983074:RNS983074 RXM983074:RXO983074 SHI983074:SHK983074 SRE983074:SRG983074 TBA983074:TBC983074 TKW983074:TKY983074 TUS983074:TUU983074 UEO983074:UEQ983074 UOK983074:UOM983074 UYG983074:UYI983074 VIC983074:VIE983074 VRY983074:VSA983074 WBU983074:WBW983074 WLQ983074:WLS983074 WVM983074:WVO983074 E37:G37">
      <formula1>"定額,減額,不支給"</formula1>
    </dataValidation>
    <dataValidation type="list" allowBlank="1" showInputMessage="1" showErrorMessage="1" sqref="AF65569 KB65569 TX65569 ADT65569 ANP65569 AXL65569 BHH65569 BRD65569 CAZ65569 CKV65569 CUR65569 DEN65569 DOJ65569 DYF65569 EIB65569 ERX65569 FBT65569 FLP65569 FVL65569 GFH65569 GPD65569 GYZ65569 HIV65569 HSR65569 ICN65569 IMJ65569 IWF65569 JGB65569 JPX65569 JZT65569 KJP65569 KTL65569 LDH65569 LND65569 LWZ65569 MGV65569 MQR65569 NAN65569 NKJ65569 NUF65569 OEB65569 ONX65569 OXT65569 PHP65569 PRL65569 QBH65569 QLD65569 QUZ65569 REV65569 ROR65569 RYN65569 SIJ65569 SSF65569 TCB65569 TLX65569 TVT65569 UFP65569 UPL65569 UZH65569 VJD65569 VSZ65569 WCV65569 WMR65569 WWN65569 AF131105 KB131105 TX131105 ADT131105 ANP131105 AXL131105 BHH131105 BRD131105 CAZ131105 CKV131105 CUR131105 DEN131105 DOJ131105 DYF131105 EIB131105 ERX131105 FBT131105 FLP131105 FVL131105 GFH131105 GPD131105 GYZ131105 HIV131105 HSR131105 ICN131105 IMJ131105 IWF131105 JGB131105 JPX131105 JZT131105 KJP131105 KTL131105 LDH131105 LND131105 LWZ131105 MGV131105 MQR131105 NAN131105 NKJ131105 NUF131105 OEB131105 ONX131105 OXT131105 PHP131105 PRL131105 QBH131105 QLD131105 QUZ131105 REV131105 ROR131105 RYN131105 SIJ131105 SSF131105 TCB131105 TLX131105 TVT131105 UFP131105 UPL131105 UZH131105 VJD131105 VSZ131105 WCV131105 WMR131105 WWN131105 AF196641 KB196641 TX196641 ADT196641 ANP196641 AXL196641 BHH196641 BRD196641 CAZ196641 CKV196641 CUR196641 DEN196641 DOJ196641 DYF196641 EIB196641 ERX196641 FBT196641 FLP196641 FVL196641 GFH196641 GPD196641 GYZ196641 HIV196641 HSR196641 ICN196641 IMJ196641 IWF196641 JGB196641 JPX196641 JZT196641 KJP196641 KTL196641 LDH196641 LND196641 LWZ196641 MGV196641 MQR196641 NAN196641 NKJ196641 NUF196641 OEB196641 ONX196641 OXT196641 PHP196641 PRL196641 QBH196641 QLD196641 QUZ196641 REV196641 ROR196641 RYN196641 SIJ196641 SSF196641 TCB196641 TLX196641 TVT196641 UFP196641 UPL196641 UZH196641 VJD196641 VSZ196641 WCV196641 WMR196641 WWN196641 AF262177 KB262177 TX262177 ADT262177 ANP262177 AXL262177 BHH262177 BRD262177 CAZ262177 CKV262177 CUR262177 DEN262177 DOJ262177 DYF262177 EIB262177 ERX262177 FBT262177 FLP262177 FVL262177 GFH262177 GPD262177 GYZ262177 HIV262177 HSR262177 ICN262177 IMJ262177 IWF262177 JGB262177 JPX262177 JZT262177 KJP262177 KTL262177 LDH262177 LND262177 LWZ262177 MGV262177 MQR262177 NAN262177 NKJ262177 NUF262177 OEB262177 ONX262177 OXT262177 PHP262177 PRL262177 QBH262177 QLD262177 QUZ262177 REV262177 ROR262177 RYN262177 SIJ262177 SSF262177 TCB262177 TLX262177 TVT262177 UFP262177 UPL262177 UZH262177 VJD262177 VSZ262177 WCV262177 WMR262177 WWN262177 AF327713 KB327713 TX327713 ADT327713 ANP327713 AXL327713 BHH327713 BRD327713 CAZ327713 CKV327713 CUR327713 DEN327713 DOJ327713 DYF327713 EIB327713 ERX327713 FBT327713 FLP327713 FVL327713 GFH327713 GPD327713 GYZ327713 HIV327713 HSR327713 ICN327713 IMJ327713 IWF327713 JGB327713 JPX327713 JZT327713 KJP327713 KTL327713 LDH327713 LND327713 LWZ327713 MGV327713 MQR327713 NAN327713 NKJ327713 NUF327713 OEB327713 ONX327713 OXT327713 PHP327713 PRL327713 QBH327713 QLD327713 QUZ327713 REV327713 ROR327713 RYN327713 SIJ327713 SSF327713 TCB327713 TLX327713 TVT327713 UFP327713 UPL327713 UZH327713 VJD327713 VSZ327713 WCV327713 WMR327713 WWN327713 AF393249 KB393249 TX393249 ADT393249 ANP393249 AXL393249 BHH393249 BRD393249 CAZ393249 CKV393249 CUR393249 DEN393249 DOJ393249 DYF393249 EIB393249 ERX393249 FBT393249 FLP393249 FVL393249 GFH393249 GPD393249 GYZ393249 HIV393249 HSR393249 ICN393249 IMJ393249 IWF393249 JGB393249 JPX393249 JZT393249 KJP393249 KTL393249 LDH393249 LND393249 LWZ393249 MGV393249 MQR393249 NAN393249 NKJ393249 NUF393249 OEB393249 ONX393249 OXT393249 PHP393249 PRL393249 QBH393249 QLD393249 QUZ393249 REV393249 ROR393249 RYN393249 SIJ393249 SSF393249 TCB393249 TLX393249 TVT393249 UFP393249 UPL393249 UZH393249 VJD393249 VSZ393249 WCV393249 WMR393249 WWN393249 AF458785 KB458785 TX458785 ADT458785 ANP458785 AXL458785 BHH458785 BRD458785 CAZ458785 CKV458785 CUR458785 DEN458785 DOJ458785 DYF458785 EIB458785 ERX458785 FBT458785 FLP458785 FVL458785 GFH458785 GPD458785 GYZ458785 HIV458785 HSR458785 ICN458785 IMJ458785 IWF458785 JGB458785 JPX458785 JZT458785 KJP458785 KTL458785 LDH458785 LND458785 LWZ458785 MGV458785 MQR458785 NAN458785 NKJ458785 NUF458785 OEB458785 ONX458785 OXT458785 PHP458785 PRL458785 QBH458785 QLD458785 QUZ458785 REV458785 ROR458785 RYN458785 SIJ458785 SSF458785 TCB458785 TLX458785 TVT458785 UFP458785 UPL458785 UZH458785 VJD458785 VSZ458785 WCV458785 WMR458785 WWN458785 AF524321 KB524321 TX524321 ADT524321 ANP524321 AXL524321 BHH524321 BRD524321 CAZ524321 CKV524321 CUR524321 DEN524321 DOJ524321 DYF524321 EIB524321 ERX524321 FBT524321 FLP524321 FVL524321 GFH524321 GPD524321 GYZ524321 HIV524321 HSR524321 ICN524321 IMJ524321 IWF524321 JGB524321 JPX524321 JZT524321 KJP524321 KTL524321 LDH524321 LND524321 LWZ524321 MGV524321 MQR524321 NAN524321 NKJ524321 NUF524321 OEB524321 ONX524321 OXT524321 PHP524321 PRL524321 QBH524321 QLD524321 QUZ524321 REV524321 ROR524321 RYN524321 SIJ524321 SSF524321 TCB524321 TLX524321 TVT524321 UFP524321 UPL524321 UZH524321 VJD524321 VSZ524321 WCV524321 WMR524321 WWN524321 AF589857 KB589857 TX589857 ADT589857 ANP589857 AXL589857 BHH589857 BRD589857 CAZ589857 CKV589857 CUR589857 DEN589857 DOJ589857 DYF589857 EIB589857 ERX589857 FBT589857 FLP589857 FVL589857 GFH589857 GPD589857 GYZ589857 HIV589857 HSR589857 ICN589857 IMJ589857 IWF589857 JGB589857 JPX589857 JZT589857 KJP589857 KTL589857 LDH589857 LND589857 LWZ589857 MGV589857 MQR589857 NAN589857 NKJ589857 NUF589857 OEB589857 ONX589857 OXT589857 PHP589857 PRL589857 QBH589857 QLD589857 QUZ589857 REV589857 ROR589857 RYN589857 SIJ589857 SSF589857 TCB589857 TLX589857 TVT589857 UFP589857 UPL589857 UZH589857 VJD589857 VSZ589857 WCV589857 WMR589857 WWN589857 AF655393 KB655393 TX655393 ADT655393 ANP655393 AXL655393 BHH655393 BRD655393 CAZ655393 CKV655393 CUR655393 DEN655393 DOJ655393 DYF655393 EIB655393 ERX655393 FBT655393 FLP655393 FVL655393 GFH655393 GPD655393 GYZ655393 HIV655393 HSR655393 ICN655393 IMJ655393 IWF655393 JGB655393 JPX655393 JZT655393 KJP655393 KTL655393 LDH655393 LND655393 LWZ655393 MGV655393 MQR655393 NAN655393 NKJ655393 NUF655393 OEB655393 ONX655393 OXT655393 PHP655393 PRL655393 QBH655393 QLD655393 QUZ655393 REV655393 ROR655393 RYN655393 SIJ655393 SSF655393 TCB655393 TLX655393 TVT655393 UFP655393 UPL655393 UZH655393 VJD655393 VSZ655393 WCV655393 WMR655393 WWN655393 AF720929 KB720929 TX720929 ADT720929 ANP720929 AXL720929 BHH720929 BRD720929 CAZ720929 CKV720929 CUR720929 DEN720929 DOJ720929 DYF720929 EIB720929 ERX720929 FBT720929 FLP720929 FVL720929 GFH720929 GPD720929 GYZ720929 HIV720929 HSR720929 ICN720929 IMJ720929 IWF720929 JGB720929 JPX720929 JZT720929 KJP720929 KTL720929 LDH720929 LND720929 LWZ720929 MGV720929 MQR720929 NAN720929 NKJ720929 NUF720929 OEB720929 ONX720929 OXT720929 PHP720929 PRL720929 QBH720929 QLD720929 QUZ720929 REV720929 ROR720929 RYN720929 SIJ720929 SSF720929 TCB720929 TLX720929 TVT720929 UFP720929 UPL720929 UZH720929 VJD720929 VSZ720929 WCV720929 WMR720929 WWN720929 AF786465 KB786465 TX786465 ADT786465 ANP786465 AXL786465 BHH786465 BRD786465 CAZ786465 CKV786465 CUR786465 DEN786465 DOJ786465 DYF786465 EIB786465 ERX786465 FBT786465 FLP786465 FVL786465 GFH786465 GPD786465 GYZ786465 HIV786465 HSR786465 ICN786465 IMJ786465 IWF786465 JGB786465 JPX786465 JZT786465 KJP786465 KTL786465 LDH786465 LND786465 LWZ786465 MGV786465 MQR786465 NAN786465 NKJ786465 NUF786465 OEB786465 ONX786465 OXT786465 PHP786465 PRL786465 QBH786465 QLD786465 QUZ786465 REV786465 ROR786465 RYN786465 SIJ786465 SSF786465 TCB786465 TLX786465 TVT786465 UFP786465 UPL786465 UZH786465 VJD786465 VSZ786465 WCV786465 WMR786465 WWN786465 AF852001 KB852001 TX852001 ADT852001 ANP852001 AXL852001 BHH852001 BRD852001 CAZ852001 CKV852001 CUR852001 DEN852001 DOJ852001 DYF852001 EIB852001 ERX852001 FBT852001 FLP852001 FVL852001 GFH852001 GPD852001 GYZ852001 HIV852001 HSR852001 ICN852001 IMJ852001 IWF852001 JGB852001 JPX852001 JZT852001 KJP852001 KTL852001 LDH852001 LND852001 LWZ852001 MGV852001 MQR852001 NAN852001 NKJ852001 NUF852001 OEB852001 ONX852001 OXT852001 PHP852001 PRL852001 QBH852001 QLD852001 QUZ852001 REV852001 ROR852001 RYN852001 SIJ852001 SSF852001 TCB852001 TLX852001 TVT852001 UFP852001 UPL852001 UZH852001 VJD852001 VSZ852001 WCV852001 WMR852001 WWN852001 AF917537 KB917537 TX917537 ADT917537 ANP917537 AXL917537 BHH917537 BRD917537 CAZ917537 CKV917537 CUR917537 DEN917537 DOJ917537 DYF917537 EIB917537 ERX917537 FBT917537 FLP917537 FVL917537 GFH917537 GPD917537 GYZ917537 HIV917537 HSR917537 ICN917537 IMJ917537 IWF917537 JGB917537 JPX917537 JZT917537 KJP917537 KTL917537 LDH917537 LND917537 LWZ917537 MGV917537 MQR917537 NAN917537 NKJ917537 NUF917537 OEB917537 ONX917537 OXT917537 PHP917537 PRL917537 QBH917537 QLD917537 QUZ917537 REV917537 ROR917537 RYN917537 SIJ917537 SSF917537 TCB917537 TLX917537 TVT917537 UFP917537 UPL917537 UZH917537 VJD917537 VSZ917537 WCV917537 WMR917537 WWN917537 AF983073 KB983073 TX983073 ADT983073 ANP983073 AXL983073 BHH983073 BRD983073 CAZ983073 CKV983073 CUR983073 DEN983073 DOJ983073 DYF983073 EIB983073 ERX983073 FBT983073 FLP983073 FVL983073 GFH983073 GPD983073 GYZ983073 HIV983073 HSR983073 ICN983073 IMJ983073 IWF983073 JGB983073 JPX983073 JZT983073 KJP983073 KTL983073 LDH983073 LND983073 LWZ983073 MGV983073 MQR983073 NAN983073 NKJ983073 NUF983073 OEB983073 ONX983073 OXT983073 PHP983073 PRL983073 QBH983073 QLD983073 QUZ983073 REV983073 ROR983073 RYN983073 SIJ983073 SSF983073 TCB983073 TLX983073 TVT983073 UFP983073 UPL983073 UZH983073 VJD983073 VSZ983073 WCV983073 WMR983073 WWN983073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63 KB65563 TX65563 ADT65563 ANP65563 AXL65563 BHH65563 BRD65563 CAZ65563 CKV65563 CUR65563 DEN65563 DOJ65563 DYF65563 EIB65563 ERX65563 FBT65563 FLP65563 FVL65563 GFH65563 GPD65563 GYZ65563 HIV65563 HSR65563 ICN65563 IMJ65563 IWF65563 JGB65563 JPX65563 JZT65563 KJP65563 KTL65563 LDH65563 LND65563 LWZ65563 MGV65563 MQR65563 NAN65563 NKJ65563 NUF65563 OEB65563 ONX65563 OXT65563 PHP65563 PRL65563 QBH65563 QLD65563 QUZ65563 REV65563 ROR65563 RYN65563 SIJ65563 SSF65563 TCB65563 TLX65563 TVT65563 UFP65563 UPL65563 UZH65563 VJD65563 VSZ65563 WCV65563 WMR65563 WWN65563 AF131099 KB131099 TX131099 ADT131099 ANP131099 AXL131099 BHH131099 BRD131099 CAZ131099 CKV131099 CUR131099 DEN131099 DOJ131099 DYF131099 EIB131099 ERX131099 FBT131099 FLP131099 FVL131099 GFH131099 GPD131099 GYZ131099 HIV131099 HSR131099 ICN131099 IMJ131099 IWF131099 JGB131099 JPX131099 JZT131099 KJP131099 KTL131099 LDH131099 LND131099 LWZ131099 MGV131099 MQR131099 NAN131099 NKJ131099 NUF131099 OEB131099 ONX131099 OXT131099 PHP131099 PRL131099 QBH131099 QLD131099 QUZ131099 REV131099 ROR131099 RYN131099 SIJ131099 SSF131099 TCB131099 TLX131099 TVT131099 UFP131099 UPL131099 UZH131099 VJD131099 VSZ131099 WCV131099 WMR131099 WWN131099 AF196635 KB196635 TX196635 ADT196635 ANP196635 AXL196635 BHH196635 BRD196635 CAZ196635 CKV196635 CUR196635 DEN196635 DOJ196635 DYF196635 EIB196635 ERX196635 FBT196635 FLP196635 FVL196635 GFH196635 GPD196635 GYZ196635 HIV196635 HSR196635 ICN196635 IMJ196635 IWF196635 JGB196635 JPX196635 JZT196635 KJP196635 KTL196635 LDH196635 LND196635 LWZ196635 MGV196635 MQR196635 NAN196635 NKJ196635 NUF196635 OEB196635 ONX196635 OXT196635 PHP196635 PRL196635 QBH196635 QLD196635 QUZ196635 REV196635 ROR196635 RYN196635 SIJ196635 SSF196635 TCB196635 TLX196635 TVT196635 UFP196635 UPL196635 UZH196635 VJD196635 VSZ196635 WCV196635 WMR196635 WWN196635 AF262171 KB262171 TX262171 ADT262171 ANP262171 AXL262171 BHH262171 BRD262171 CAZ262171 CKV262171 CUR262171 DEN262171 DOJ262171 DYF262171 EIB262171 ERX262171 FBT262171 FLP262171 FVL262171 GFH262171 GPD262171 GYZ262171 HIV262171 HSR262171 ICN262171 IMJ262171 IWF262171 JGB262171 JPX262171 JZT262171 KJP262171 KTL262171 LDH262171 LND262171 LWZ262171 MGV262171 MQR262171 NAN262171 NKJ262171 NUF262171 OEB262171 ONX262171 OXT262171 PHP262171 PRL262171 QBH262171 QLD262171 QUZ262171 REV262171 ROR262171 RYN262171 SIJ262171 SSF262171 TCB262171 TLX262171 TVT262171 UFP262171 UPL262171 UZH262171 VJD262171 VSZ262171 WCV262171 WMR262171 WWN262171 AF327707 KB327707 TX327707 ADT327707 ANP327707 AXL327707 BHH327707 BRD327707 CAZ327707 CKV327707 CUR327707 DEN327707 DOJ327707 DYF327707 EIB327707 ERX327707 FBT327707 FLP327707 FVL327707 GFH327707 GPD327707 GYZ327707 HIV327707 HSR327707 ICN327707 IMJ327707 IWF327707 JGB327707 JPX327707 JZT327707 KJP327707 KTL327707 LDH327707 LND327707 LWZ327707 MGV327707 MQR327707 NAN327707 NKJ327707 NUF327707 OEB327707 ONX327707 OXT327707 PHP327707 PRL327707 QBH327707 QLD327707 QUZ327707 REV327707 ROR327707 RYN327707 SIJ327707 SSF327707 TCB327707 TLX327707 TVT327707 UFP327707 UPL327707 UZH327707 VJD327707 VSZ327707 WCV327707 WMR327707 WWN327707 AF393243 KB393243 TX393243 ADT393243 ANP393243 AXL393243 BHH393243 BRD393243 CAZ393243 CKV393243 CUR393243 DEN393243 DOJ393243 DYF393243 EIB393243 ERX393243 FBT393243 FLP393243 FVL393243 GFH393243 GPD393243 GYZ393243 HIV393243 HSR393243 ICN393243 IMJ393243 IWF393243 JGB393243 JPX393243 JZT393243 KJP393243 KTL393243 LDH393243 LND393243 LWZ393243 MGV393243 MQR393243 NAN393243 NKJ393243 NUF393243 OEB393243 ONX393243 OXT393243 PHP393243 PRL393243 QBH393243 QLD393243 QUZ393243 REV393243 ROR393243 RYN393243 SIJ393243 SSF393243 TCB393243 TLX393243 TVT393243 UFP393243 UPL393243 UZH393243 VJD393243 VSZ393243 WCV393243 WMR393243 WWN393243 AF458779 KB458779 TX458779 ADT458779 ANP458779 AXL458779 BHH458779 BRD458779 CAZ458779 CKV458779 CUR458779 DEN458779 DOJ458779 DYF458779 EIB458779 ERX458779 FBT458779 FLP458779 FVL458779 GFH458779 GPD458779 GYZ458779 HIV458779 HSR458779 ICN458779 IMJ458779 IWF458779 JGB458779 JPX458779 JZT458779 KJP458779 KTL458779 LDH458779 LND458779 LWZ458779 MGV458779 MQR458779 NAN458779 NKJ458779 NUF458779 OEB458779 ONX458779 OXT458779 PHP458779 PRL458779 QBH458779 QLD458779 QUZ458779 REV458779 ROR458779 RYN458779 SIJ458779 SSF458779 TCB458779 TLX458779 TVT458779 UFP458779 UPL458779 UZH458779 VJD458779 VSZ458779 WCV458779 WMR458779 WWN458779 AF524315 KB524315 TX524315 ADT524315 ANP524315 AXL524315 BHH524315 BRD524315 CAZ524315 CKV524315 CUR524315 DEN524315 DOJ524315 DYF524315 EIB524315 ERX524315 FBT524315 FLP524315 FVL524315 GFH524315 GPD524315 GYZ524315 HIV524315 HSR524315 ICN524315 IMJ524315 IWF524315 JGB524315 JPX524315 JZT524315 KJP524315 KTL524315 LDH524315 LND524315 LWZ524315 MGV524315 MQR524315 NAN524315 NKJ524315 NUF524315 OEB524315 ONX524315 OXT524315 PHP524315 PRL524315 QBH524315 QLD524315 QUZ524315 REV524315 ROR524315 RYN524315 SIJ524315 SSF524315 TCB524315 TLX524315 TVT524315 UFP524315 UPL524315 UZH524315 VJD524315 VSZ524315 WCV524315 WMR524315 WWN524315 AF589851 KB589851 TX589851 ADT589851 ANP589851 AXL589851 BHH589851 BRD589851 CAZ589851 CKV589851 CUR589851 DEN589851 DOJ589851 DYF589851 EIB589851 ERX589851 FBT589851 FLP589851 FVL589851 GFH589851 GPD589851 GYZ589851 HIV589851 HSR589851 ICN589851 IMJ589851 IWF589851 JGB589851 JPX589851 JZT589851 KJP589851 KTL589851 LDH589851 LND589851 LWZ589851 MGV589851 MQR589851 NAN589851 NKJ589851 NUF589851 OEB589851 ONX589851 OXT589851 PHP589851 PRL589851 QBH589851 QLD589851 QUZ589851 REV589851 ROR589851 RYN589851 SIJ589851 SSF589851 TCB589851 TLX589851 TVT589851 UFP589851 UPL589851 UZH589851 VJD589851 VSZ589851 WCV589851 WMR589851 WWN589851 AF655387 KB655387 TX655387 ADT655387 ANP655387 AXL655387 BHH655387 BRD655387 CAZ655387 CKV655387 CUR655387 DEN655387 DOJ655387 DYF655387 EIB655387 ERX655387 FBT655387 FLP655387 FVL655387 GFH655387 GPD655387 GYZ655387 HIV655387 HSR655387 ICN655387 IMJ655387 IWF655387 JGB655387 JPX655387 JZT655387 KJP655387 KTL655387 LDH655387 LND655387 LWZ655387 MGV655387 MQR655387 NAN655387 NKJ655387 NUF655387 OEB655387 ONX655387 OXT655387 PHP655387 PRL655387 QBH655387 QLD655387 QUZ655387 REV655387 ROR655387 RYN655387 SIJ655387 SSF655387 TCB655387 TLX655387 TVT655387 UFP655387 UPL655387 UZH655387 VJD655387 VSZ655387 WCV655387 WMR655387 WWN655387 AF720923 KB720923 TX720923 ADT720923 ANP720923 AXL720923 BHH720923 BRD720923 CAZ720923 CKV720923 CUR720923 DEN720923 DOJ720923 DYF720923 EIB720923 ERX720923 FBT720923 FLP720923 FVL720923 GFH720923 GPD720923 GYZ720923 HIV720923 HSR720923 ICN720923 IMJ720923 IWF720923 JGB720923 JPX720923 JZT720923 KJP720923 KTL720923 LDH720923 LND720923 LWZ720923 MGV720923 MQR720923 NAN720923 NKJ720923 NUF720923 OEB720923 ONX720923 OXT720923 PHP720923 PRL720923 QBH720923 QLD720923 QUZ720923 REV720923 ROR720923 RYN720923 SIJ720923 SSF720923 TCB720923 TLX720923 TVT720923 UFP720923 UPL720923 UZH720923 VJD720923 VSZ720923 WCV720923 WMR720923 WWN720923 AF786459 KB786459 TX786459 ADT786459 ANP786459 AXL786459 BHH786459 BRD786459 CAZ786459 CKV786459 CUR786459 DEN786459 DOJ786459 DYF786459 EIB786459 ERX786459 FBT786459 FLP786459 FVL786459 GFH786459 GPD786459 GYZ786459 HIV786459 HSR786459 ICN786459 IMJ786459 IWF786459 JGB786459 JPX786459 JZT786459 KJP786459 KTL786459 LDH786459 LND786459 LWZ786459 MGV786459 MQR786459 NAN786459 NKJ786459 NUF786459 OEB786459 ONX786459 OXT786459 PHP786459 PRL786459 QBH786459 QLD786459 QUZ786459 REV786459 ROR786459 RYN786459 SIJ786459 SSF786459 TCB786459 TLX786459 TVT786459 UFP786459 UPL786459 UZH786459 VJD786459 VSZ786459 WCV786459 WMR786459 WWN786459 AF851995 KB851995 TX851995 ADT851995 ANP851995 AXL851995 BHH851995 BRD851995 CAZ851995 CKV851995 CUR851995 DEN851995 DOJ851995 DYF851995 EIB851995 ERX851995 FBT851995 FLP851995 FVL851995 GFH851995 GPD851995 GYZ851995 HIV851995 HSR851995 ICN851995 IMJ851995 IWF851995 JGB851995 JPX851995 JZT851995 KJP851995 KTL851995 LDH851995 LND851995 LWZ851995 MGV851995 MQR851995 NAN851995 NKJ851995 NUF851995 OEB851995 ONX851995 OXT851995 PHP851995 PRL851995 QBH851995 QLD851995 QUZ851995 REV851995 ROR851995 RYN851995 SIJ851995 SSF851995 TCB851995 TLX851995 TVT851995 UFP851995 UPL851995 UZH851995 VJD851995 VSZ851995 WCV851995 WMR851995 WWN851995 AF917531 KB917531 TX917531 ADT917531 ANP917531 AXL917531 BHH917531 BRD917531 CAZ917531 CKV917531 CUR917531 DEN917531 DOJ917531 DYF917531 EIB917531 ERX917531 FBT917531 FLP917531 FVL917531 GFH917531 GPD917531 GYZ917531 HIV917531 HSR917531 ICN917531 IMJ917531 IWF917531 JGB917531 JPX917531 JZT917531 KJP917531 KTL917531 LDH917531 LND917531 LWZ917531 MGV917531 MQR917531 NAN917531 NKJ917531 NUF917531 OEB917531 ONX917531 OXT917531 PHP917531 PRL917531 QBH917531 QLD917531 QUZ917531 REV917531 ROR917531 RYN917531 SIJ917531 SSF917531 TCB917531 TLX917531 TVT917531 UFP917531 UPL917531 UZH917531 VJD917531 VSZ917531 WCV917531 WMR917531 WWN917531 AF983067 KB983067 TX983067 ADT983067 ANP983067 AXL983067 BHH983067 BRD983067 CAZ983067 CKV983067 CUR983067 DEN983067 DOJ983067 DYF983067 EIB983067 ERX983067 FBT983067 FLP983067 FVL983067 GFH983067 GPD983067 GYZ983067 HIV983067 HSR983067 ICN983067 IMJ983067 IWF983067 JGB983067 JPX983067 JZT983067 KJP983067 KTL983067 LDH983067 LND983067 LWZ983067 MGV983067 MQR983067 NAN983067 NKJ983067 NUF983067 OEB983067 ONX983067 OXT983067 PHP983067 PRL983067 QBH983067 QLD983067 QUZ983067 REV983067 ROR983067 RYN983067 SIJ983067 SSF983067 TCB983067 TLX983067 TVT983067 UFP983067 UPL983067 UZH983067 VJD983067 VSZ983067 WCV983067 WMR983067 WWN983067">
      <formula1>"現金等による立替払い,法人カード(個人決裁型）"</formula1>
    </dataValidation>
    <dataValidation imeMode="halfAlpha" allowBlank="1" showInputMessage="1" showErrorMessage="1" sqref="F65564:L65564 JB65564:JH65564 SX65564:TD65564 ACT65564:ACZ65564 AMP65564:AMV65564 AWL65564:AWR65564 BGH65564:BGN65564 BQD65564:BQJ65564 BZZ65564:CAF65564 CJV65564:CKB65564 CTR65564:CTX65564 DDN65564:DDT65564 DNJ65564:DNP65564 DXF65564:DXL65564 EHB65564:EHH65564 EQX65564:ERD65564 FAT65564:FAZ65564 FKP65564:FKV65564 FUL65564:FUR65564 GEH65564:GEN65564 GOD65564:GOJ65564 GXZ65564:GYF65564 HHV65564:HIB65564 HRR65564:HRX65564 IBN65564:IBT65564 ILJ65564:ILP65564 IVF65564:IVL65564 JFB65564:JFH65564 JOX65564:JPD65564 JYT65564:JYZ65564 KIP65564:KIV65564 KSL65564:KSR65564 LCH65564:LCN65564 LMD65564:LMJ65564 LVZ65564:LWF65564 MFV65564:MGB65564 MPR65564:MPX65564 MZN65564:MZT65564 NJJ65564:NJP65564 NTF65564:NTL65564 ODB65564:ODH65564 OMX65564:OND65564 OWT65564:OWZ65564 PGP65564:PGV65564 PQL65564:PQR65564 QAH65564:QAN65564 QKD65564:QKJ65564 QTZ65564:QUF65564 RDV65564:REB65564 RNR65564:RNX65564 RXN65564:RXT65564 SHJ65564:SHP65564 SRF65564:SRL65564 TBB65564:TBH65564 TKX65564:TLD65564 TUT65564:TUZ65564 UEP65564:UEV65564 UOL65564:UOR65564 UYH65564:UYN65564 VID65564:VIJ65564 VRZ65564:VSF65564 WBV65564:WCB65564 WLR65564:WLX65564 WVN65564:WVT65564 F131100:L131100 JB131100:JH131100 SX131100:TD131100 ACT131100:ACZ131100 AMP131100:AMV131100 AWL131100:AWR131100 BGH131100:BGN131100 BQD131100:BQJ131100 BZZ131100:CAF131100 CJV131100:CKB131100 CTR131100:CTX131100 DDN131100:DDT131100 DNJ131100:DNP131100 DXF131100:DXL131100 EHB131100:EHH131100 EQX131100:ERD131100 FAT131100:FAZ131100 FKP131100:FKV131100 FUL131100:FUR131100 GEH131100:GEN131100 GOD131100:GOJ131100 GXZ131100:GYF131100 HHV131100:HIB131100 HRR131100:HRX131100 IBN131100:IBT131100 ILJ131100:ILP131100 IVF131100:IVL131100 JFB131100:JFH131100 JOX131100:JPD131100 JYT131100:JYZ131100 KIP131100:KIV131100 KSL131100:KSR131100 LCH131100:LCN131100 LMD131100:LMJ131100 LVZ131100:LWF131100 MFV131100:MGB131100 MPR131100:MPX131100 MZN131100:MZT131100 NJJ131100:NJP131100 NTF131100:NTL131100 ODB131100:ODH131100 OMX131100:OND131100 OWT131100:OWZ131100 PGP131100:PGV131100 PQL131100:PQR131100 QAH131100:QAN131100 QKD131100:QKJ131100 QTZ131100:QUF131100 RDV131100:REB131100 RNR131100:RNX131100 RXN131100:RXT131100 SHJ131100:SHP131100 SRF131100:SRL131100 TBB131100:TBH131100 TKX131100:TLD131100 TUT131100:TUZ131100 UEP131100:UEV131100 UOL131100:UOR131100 UYH131100:UYN131100 VID131100:VIJ131100 VRZ131100:VSF131100 WBV131100:WCB131100 WLR131100:WLX131100 WVN131100:WVT131100 F196636:L196636 JB196636:JH196636 SX196636:TD196636 ACT196636:ACZ196636 AMP196636:AMV196636 AWL196636:AWR196636 BGH196636:BGN196636 BQD196636:BQJ196636 BZZ196636:CAF196636 CJV196636:CKB196636 CTR196636:CTX196636 DDN196636:DDT196636 DNJ196636:DNP196636 DXF196636:DXL196636 EHB196636:EHH196636 EQX196636:ERD196636 FAT196636:FAZ196636 FKP196636:FKV196636 FUL196636:FUR196636 GEH196636:GEN196636 GOD196636:GOJ196636 GXZ196636:GYF196636 HHV196636:HIB196636 HRR196636:HRX196636 IBN196636:IBT196636 ILJ196636:ILP196636 IVF196636:IVL196636 JFB196636:JFH196636 JOX196636:JPD196636 JYT196636:JYZ196636 KIP196636:KIV196636 KSL196636:KSR196636 LCH196636:LCN196636 LMD196636:LMJ196636 LVZ196636:LWF196636 MFV196636:MGB196636 MPR196636:MPX196636 MZN196636:MZT196636 NJJ196636:NJP196636 NTF196636:NTL196636 ODB196636:ODH196636 OMX196636:OND196636 OWT196636:OWZ196636 PGP196636:PGV196636 PQL196636:PQR196636 QAH196636:QAN196636 QKD196636:QKJ196636 QTZ196636:QUF196636 RDV196636:REB196636 RNR196636:RNX196636 RXN196636:RXT196636 SHJ196636:SHP196636 SRF196636:SRL196636 TBB196636:TBH196636 TKX196636:TLD196636 TUT196636:TUZ196636 UEP196636:UEV196636 UOL196636:UOR196636 UYH196636:UYN196636 VID196636:VIJ196636 VRZ196636:VSF196636 WBV196636:WCB196636 WLR196636:WLX196636 WVN196636:WVT196636 F262172:L262172 JB262172:JH262172 SX262172:TD262172 ACT262172:ACZ262172 AMP262172:AMV262172 AWL262172:AWR262172 BGH262172:BGN262172 BQD262172:BQJ262172 BZZ262172:CAF262172 CJV262172:CKB262172 CTR262172:CTX262172 DDN262172:DDT262172 DNJ262172:DNP262172 DXF262172:DXL262172 EHB262172:EHH262172 EQX262172:ERD262172 FAT262172:FAZ262172 FKP262172:FKV262172 FUL262172:FUR262172 GEH262172:GEN262172 GOD262172:GOJ262172 GXZ262172:GYF262172 HHV262172:HIB262172 HRR262172:HRX262172 IBN262172:IBT262172 ILJ262172:ILP262172 IVF262172:IVL262172 JFB262172:JFH262172 JOX262172:JPD262172 JYT262172:JYZ262172 KIP262172:KIV262172 KSL262172:KSR262172 LCH262172:LCN262172 LMD262172:LMJ262172 LVZ262172:LWF262172 MFV262172:MGB262172 MPR262172:MPX262172 MZN262172:MZT262172 NJJ262172:NJP262172 NTF262172:NTL262172 ODB262172:ODH262172 OMX262172:OND262172 OWT262172:OWZ262172 PGP262172:PGV262172 PQL262172:PQR262172 QAH262172:QAN262172 QKD262172:QKJ262172 QTZ262172:QUF262172 RDV262172:REB262172 RNR262172:RNX262172 RXN262172:RXT262172 SHJ262172:SHP262172 SRF262172:SRL262172 TBB262172:TBH262172 TKX262172:TLD262172 TUT262172:TUZ262172 UEP262172:UEV262172 UOL262172:UOR262172 UYH262172:UYN262172 VID262172:VIJ262172 VRZ262172:VSF262172 WBV262172:WCB262172 WLR262172:WLX262172 WVN262172:WVT262172 F327708:L327708 JB327708:JH327708 SX327708:TD327708 ACT327708:ACZ327708 AMP327708:AMV327708 AWL327708:AWR327708 BGH327708:BGN327708 BQD327708:BQJ327708 BZZ327708:CAF327708 CJV327708:CKB327708 CTR327708:CTX327708 DDN327708:DDT327708 DNJ327708:DNP327708 DXF327708:DXL327708 EHB327708:EHH327708 EQX327708:ERD327708 FAT327708:FAZ327708 FKP327708:FKV327708 FUL327708:FUR327708 GEH327708:GEN327708 GOD327708:GOJ327708 GXZ327708:GYF327708 HHV327708:HIB327708 HRR327708:HRX327708 IBN327708:IBT327708 ILJ327708:ILP327708 IVF327708:IVL327708 JFB327708:JFH327708 JOX327708:JPD327708 JYT327708:JYZ327708 KIP327708:KIV327708 KSL327708:KSR327708 LCH327708:LCN327708 LMD327708:LMJ327708 LVZ327708:LWF327708 MFV327708:MGB327708 MPR327708:MPX327708 MZN327708:MZT327708 NJJ327708:NJP327708 NTF327708:NTL327708 ODB327708:ODH327708 OMX327708:OND327708 OWT327708:OWZ327708 PGP327708:PGV327708 PQL327708:PQR327708 QAH327708:QAN327708 QKD327708:QKJ327708 QTZ327708:QUF327708 RDV327708:REB327708 RNR327708:RNX327708 RXN327708:RXT327708 SHJ327708:SHP327708 SRF327708:SRL327708 TBB327708:TBH327708 TKX327708:TLD327708 TUT327708:TUZ327708 UEP327708:UEV327708 UOL327708:UOR327708 UYH327708:UYN327708 VID327708:VIJ327708 VRZ327708:VSF327708 WBV327708:WCB327708 WLR327708:WLX327708 WVN327708:WVT327708 F393244:L393244 JB393244:JH393244 SX393244:TD393244 ACT393244:ACZ393244 AMP393244:AMV393244 AWL393244:AWR393244 BGH393244:BGN393244 BQD393244:BQJ393244 BZZ393244:CAF393244 CJV393244:CKB393244 CTR393244:CTX393244 DDN393244:DDT393244 DNJ393244:DNP393244 DXF393244:DXL393244 EHB393244:EHH393244 EQX393244:ERD393244 FAT393244:FAZ393244 FKP393244:FKV393244 FUL393244:FUR393244 GEH393244:GEN393244 GOD393244:GOJ393244 GXZ393244:GYF393244 HHV393244:HIB393244 HRR393244:HRX393244 IBN393244:IBT393244 ILJ393244:ILP393244 IVF393244:IVL393244 JFB393244:JFH393244 JOX393244:JPD393244 JYT393244:JYZ393244 KIP393244:KIV393244 KSL393244:KSR393244 LCH393244:LCN393244 LMD393244:LMJ393244 LVZ393244:LWF393244 MFV393244:MGB393244 MPR393244:MPX393244 MZN393244:MZT393244 NJJ393244:NJP393244 NTF393244:NTL393244 ODB393244:ODH393244 OMX393244:OND393244 OWT393244:OWZ393244 PGP393244:PGV393244 PQL393244:PQR393244 QAH393244:QAN393244 QKD393244:QKJ393244 QTZ393244:QUF393244 RDV393244:REB393244 RNR393244:RNX393244 RXN393244:RXT393244 SHJ393244:SHP393244 SRF393244:SRL393244 TBB393244:TBH393244 TKX393244:TLD393244 TUT393244:TUZ393244 UEP393244:UEV393244 UOL393244:UOR393244 UYH393244:UYN393244 VID393244:VIJ393244 VRZ393244:VSF393244 WBV393244:WCB393244 WLR393244:WLX393244 WVN393244:WVT393244 F458780:L458780 JB458780:JH458780 SX458780:TD458780 ACT458780:ACZ458780 AMP458780:AMV458780 AWL458780:AWR458780 BGH458780:BGN458780 BQD458780:BQJ458780 BZZ458780:CAF458780 CJV458780:CKB458780 CTR458780:CTX458780 DDN458780:DDT458780 DNJ458780:DNP458780 DXF458780:DXL458780 EHB458780:EHH458780 EQX458780:ERD458780 FAT458780:FAZ458780 FKP458780:FKV458780 FUL458780:FUR458780 GEH458780:GEN458780 GOD458780:GOJ458780 GXZ458780:GYF458780 HHV458780:HIB458780 HRR458780:HRX458780 IBN458780:IBT458780 ILJ458780:ILP458780 IVF458780:IVL458780 JFB458780:JFH458780 JOX458780:JPD458780 JYT458780:JYZ458780 KIP458780:KIV458780 KSL458780:KSR458780 LCH458780:LCN458780 LMD458780:LMJ458780 LVZ458780:LWF458780 MFV458780:MGB458780 MPR458780:MPX458780 MZN458780:MZT458780 NJJ458780:NJP458780 NTF458780:NTL458780 ODB458780:ODH458780 OMX458780:OND458780 OWT458780:OWZ458780 PGP458780:PGV458780 PQL458780:PQR458780 QAH458780:QAN458780 QKD458780:QKJ458780 QTZ458780:QUF458780 RDV458780:REB458780 RNR458780:RNX458780 RXN458780:RXT458780 SHJ458780:SHP458780 SRF458780:SRL458780 TBB458780:TBH458780 TKX458780:TLD458780 TUT458780:TUZ458780 UEP458780:UEV458780 UOL458780:UOR458780 UYH458780:UYN458780 VID458780:VIJ458780 VRZ458780:VSF458780 WBV458780:WCB458780 WLR458780:WLX458780 WVN458780:WVT458780 F524316:L524316 JB524316:JH524316 SX524316:TD524316 ACT524316:ACZ524316 AMP524316:AMV524316 AWL524316:AWR524316 BGH524316:BGN524316 BQD524316:BQJ524316 BZZ524316:CAF524316 CJV524316:CKB524316 CTR524316:CTX524316 DDN524316:DDT524316 DNJ524316:DNP524316 DXF524316:DXL524316 EHB524316:EHH524316 EQX524316:ERD524316 FAT524316:FAZ524316 FKP524316:FKV524316 FUL524316:FUR524316 GEH524316:GEN524316 GOD524316:GOJ524316 GXZ524316:GYF524316 HHV524316:HIB524316 HRR524316:HRX524316 IBN524316:IBT524316 ILJ524316:ILP524316 IVF524316:IVL524316 JFB524316:JFH524316 JOX524316:JPD524316 JYT524316:JYZ524316 KIP524316:KIV524316 KSL524316:KSR524316 LCH524316:LCN524316 LMD524316:LMJ524316 LVZ524316:LWF524316 MFV524316:MGB524316 MPR524316:MPX524316 MZN524316:MZT524316 NJJ524316:NJP524316 NTF524316:NTL524316 ODB524316:ODH524316 OMX524316:OND524316 OWT524316:OWZ524316 PGP524316:PGV524316 PQL524316:PQR524316 QAH524316:QAN524316 QKD524316:QKJ524316 QTZ524316:QUF524316 RDV524316:REB524316 RNR524316:RNX524316 RXN524316:RXT524316 SHJ524316:SHP524316 SRF524316:SRL524316 TBB524316:TBH524316 TKX524316:TLD524316 TUT524316:TUZ524316 UEP524316:UEV524316 UOL524316:UOR524316 UYH524316:UYN524316 VID524316:VIJ524316 VRZ524316:VSF524316 WBV524316:WCB524316 WLR524316:WLX524316 WVN524316:WVT524316 F589852:L589852 JB589852:JH589852 SX589852:TD589852 ACT589852:ACZ589852 AMP589852:AMV589852 AWL589852:AWR589852 BGH589852:BGN589852 BQD589852:BQJ589852 BZZ589852:CAF589852 CJV589852:CKB589852 CTR589852:CTX589852 DDN589852:DDT589852 DNJ589852:DNP589852 DXF589852:DXL589852 EHB589852:EHH589852 EQX589852:ERD589852 FAT589852:FAZ589852 FKP589852:FKV589852 FUL589852:FUR589852 GEH589852:GEN589852 GOD589852:GOJ589852 GXZ589852:GYF589852 HHV589852:HIB589852 HRR589852:HRX589852 IBN589852:IBT589852 ILJ589852:ILP589852 IVF589852:IVL589852 JFB589852:JFH589852 JOX589852:JPD589852 JYT589852:JYZ589852 KIP589852:KIV589852 KSL589852:KSR589852 LCH589852:LCN589852 LMD589852:LMJ589852 LVZ589852:LWF589852 MFV589852:MGB589852 MPR589852:MPX589852 MZN589852:MZT589852 NJJ589852:NJP589852 NTF589852:NTL589852 ODB589852:ODH589852 OMX589852:OND589852 OWT589852:OWZ589852 PGP589852:PGV589852 PQL589852:PQR589852 QAH589852:QAN589852 QKD589852:QKJ589852 QTZ589852:QUF589852 RDV589852:REB589852 RNR589852:RNX589852 RXN589852:RXT589852 SHJ589852:SHP589852 SRF589852:SRL589852 TBB589852:TBH589852 TKX589852:TLD589852 TUT589852:TUZ589852 UEP589852:UEV589852 UOL589852:UOR589852 UYH589852:UYN589852 VID589852:VIJ589852 VRZ589852:VSF589852 WBV589852:WCB589852 WLR589852:WLX589852 WVN589852:WVT589852 F655388:L655388 JB655388:JH655388 SX655388:TD655388 ACT655388:ACZ655388 AMP655388:AMV655388 AWL655388:AWR655388 BGH655388:BGN655388 BQD655388:BQJ655388 BZZ655388:CAF655388 CJV655388:CKB655388 CTR655388:CTX655388 DDN655388:DDT655388 DNJ655388:DNP655388 DXF655388:DXL655388 EHB655388:EHH655388 EQX655388:ERD655388 FAT655388:FAZ655388 FKP655388:FKV655388 FUL655388:FUR655388 GEH655388:GEN655388 GOD655388:GOJ655388 GXZ655388:GYF655388 HHV655388:HIB655388 HRR655388:HRX655388 IBN655388:IBT655388 ILJ655388:ILP655388 IVF655388:IVL655388 JFB655388:JFH655388 JOX655388:JPD655388 JYT655388:JYZ655388 KIP655388:KIV655388 KSL655388:KSR655388 LCH655388:LCN655388 LMD655388:LMJ655388 LVZ655388:LWF655388 MFV655388:MGB655388 MPR655388:MPX655388 MZN655388:MZT655388 NJJ655388:NJP655388 NTF655388:NTL655388 ODB655388:ODH655388 OMX655388:OND655388 OWT655388:OWZ655388 PGP655388:PGV655388 PQL655388:PQR655388 QAH655388:QAN655388 QKD655388:QKJ655388 QTZ655388:QUF655388 RDV655388:REB655388 RNR655388:RNX655388 RXN655388:RXT655388 SHJ655388:SHP655388 SRF655388:SRL655388 TBB655388:TBH655388 TKX655388:TLD655388 TUT655388:TUZ655388 UEP655388:UEV655388 UOL655388:UOR655388 UYH655388:UYN655388 VID655388:VIJ655388 VRZ655388:VSF655388 WBV655388:WCB655388 WLR655388:WLX655388 WVN655388:WVT655388 F720924:L720924 JB720924:JH720924 SX720924:TD720924 ACT720924:ACZ720924 AMP720924:AMV720924 AWL720924:AWR720924 BGH720924:BGN720924 BQD720924:BQJ720924 BZZ720924:CAF720924 CJV720924:CKB720924 CTR720924:CTX720924 DDN720924:DDT720924 DNJ720924:DNP720924 DXF720924:DXL720924 EHB720924:EHH720924 EQX720924:ERD720924 FAT720924:FAZ720924 FKP720924:FKV720924 FUL720924:FUR720924 GEH720924:GEN720924 GOD720924:GOJ720924 GXZ720924:GYF720924 HHV720924:HIB720924 HRR720924:HRX720924 IBN720924:IBT720924 ILJ720924:ILP720924 IVF720924:IVL720924 JFB720924:JFH720924 JOX720924:JPD720924 JYT720924:JYZ720924 KIP720924:KIV720924 KSL720924:KSR720924 LCH720924:LCN720924 LMD720924:LMJ720924 LVZ720924:LWF720924 MFV720924:MGB720924 MPR720924:MPX720924 MZN720924:MZT720924 NJJ720924:NJP720924 NTF720924:NTL720924 ODB720924:ODH720924 OMX720924:OND720924 OWT720924:OWZ720924 PGP720924:PGV720924 PQL720924:PQR720924 QAH720924:QAN720924 QKD720924:QKJ720924 QTZ720924:QUF720924 RDV720924:REB720924 RNR720924:RNX720924 RXN720924:RXT720924 SHJ720924:SHP720924 SRF720924:SRL720924 TBB720924:TBH720924 TKX720924:TLD720924 TUT720924:TUZ720924 UEP720924:UEV720924 UOL720924:UOR720924 UYH720924:UYN720924 VID720924:VIJ720924 VRZ720924:VSF720924 WBV720924:WCB720924 WLR720924:WLX720924 WVN720924:WVT720924 F786460:L786460 JB786460:JH786460 SX786460:TD786460 ACT786460:ACZ786460 AMP786460:AMV786460 AWL786460:AWR786460 BGH786460:BGN786460 BQD786460:BQJ786460 BZZ786460:CAF786460 CJV786460:CKB786460 CTR786460:CTX786460 DDN786460:DDT786460 DNJ786460:DNP786460 DXF786460:DXL786460 EHB786460:EHH786460 EQX786460:ERD786460 FAT786460:FAZ786460 FKP786460:FKV786460 FUL786460:FUR786460 GEH786460:GEN786460 GOD786460:GOJ786460 GXZ786460:GYF786460 HHV786460:HIB786460 HRR786460:HRX786460 IBN786460:IBT786460 ILJ786460:ILP786460 IVF786460:IVL786460 JFB786460:JFH786460 JOX786460:JPD786460 JYT786460:JYZ786460 KIP786460:KIV786460 KSL786460:KSR786460 LCH786460:LCN786460 LMD786460:LMJ786460 LVZ786460:LWF786460 MFV786460:MGB786460 MPR786460:MPX786460 MZN786460:MZT786460 NJJ786460:NJP786460 NTF786460:NTL786460 ODB786460:ODH786460 OMX786460:OND786460 OWT786460:OWZ786460 PGP786460:PGV786460 PQL786460:PQR786460 QAH786460:QAN786460 QKD786460:QKJ786460 QTZ786460:QUF786460 RDV786460:REB786460 RNR786460:RNX786460 RXN786460:RXT786460 SHJ786460:SHP786460 SRF786460:SRL786460 TBB786460:TBH786460 TKX786460:TLD786460 TUT786460:TUZ786460 UEP786460:UEV786460 UOL786460:UOR786460 UYH786460:UYN786460 VID786460:VIJ786460 VRZ786460:VSF786460 WBV786460:WCB786460 WLR786460:WLX786460 WVN786460:WVT786460 F851996:L851996 JB851996:JH851996 SX851996:TD851996 ACT851996:ACZ851996 AMP851996:AMV851996 AWL851996:AWR851996 BGH851996:BGN851996 BQD851996:BQJ851996 BZZ851996:CAF851996 CJV851996:CKB851996 CTR851996:CTX851996 DDN851996:DDT851996 DNJ851996:DNP851996 DXF851996:DXL851996 EHB851996:EHH851996 EQX851996:ERD851996 FAT851996:FAZ851996 FKP851996:FKV851996 FUL851996:FUR851996 GEH851996:GEN851996 GOD851996:GOJ851996 GXZ851996:GYF851996 HHV851996:HIB851996 HRR851996:HRX851996 IBN851996:IBT851996 ILJ851996:ILP851996 IVF851996:IVL851996 JFB851996:JFH851996 JOX851996:JPD851996 JYT851996:JYZ851996 KIP851996:KIV851996 KSL851996:KSR851996 LCH851996:LCN851996 LMD851996:LMJ851996 LVZ851996:LWF851996 MFV851996:MGB851996 MPR851996:MPX851996 MZN851996:MZT851996 NJJ851996:NJP851996 NTF851996:NTL851996 ODB851996:ODH851996 OMX851996:OND851996 OWT851996:OWZ851996 PGP851996:PGV851996 PQL851996:PQR851996 QAH851996:QAN851996 QKD851996:QKJ851996 QTZ851996:QUF851996 RDV851996:REB851996 RNR851996:RNX851996 RXN851996:RXT851996 SHJ851996:SHP851996 SRF851996:SRL851996 TBB851996:TBH851996 TKX851996:TLD851996 TUT851996:TUZ851996 UEP851996:UEV851996 UOL851996:UOR851996 UYH851996:UYN851996 VID851996:VIJ851996 VRZ851996:VSF851996 WBV851996:WCB851996 WLR851996:WLX851996 WVN851996:WVT851996 F917532:L917532 JB917532:JH917532 SX917532:TD917532 ACT917532:ACZ917532 AMP917532:AMV917532 AWL917532:AWR917532 BGH917532:BGN917532 BQD917532:BQJ917532 BZZ917532:CAF917532 CJV917532:CKB917532 CTR917532:CTX917532 DDN917532:DDT917532 DNJ917532:DNP917532 DXF917532:DXL917532 EHB917532:EHH917532 EQX917532:ERD917532 FAT917532:FAZ917532 FKP917532:FKV917532 FUL917532:FUR917532 GEH917532:GEN917532 GOD917532:GOJ917532 GXZ917532:GYF917532 HHV917532:HIB917532 HRR917532:HRX917532 IBN917532:IBT917532 ILJ917532:ILP917532 IVF917532:IVL917532 JFB917532:JFH917532 JOX917532:JPD917532 JYT917532:JYZ917532 KIP917532:KIV917532 KSL917532:KSR917532 LCH917532:LCN917532 LMD917532:LMJ917532 LVZ917532:LWF917532 MFV917532:MGB917532 MPR917532:MPX917532 MZN917532:MZT917532 NJJ917532:NJP917532 NTF917532:NTL917532 ODB917532:ODH917532 OMX917532:OND917532 OWT917532:OWZ917532 PGP917532:PGV917532 PQL917532:PQR917532 QAH917532:QAN917532 QKD917532:QKJ917532 QTZ917532:QUF917532 RDV917532:REB917532 RNR917532:RNX917532 RXN917532:RXT917532 SHJ917532:SHP917532 SRF917532:SRL917532 TBB917532:TBH917532 TKX917532:TLD917532 TUT917532:TUZ917532 UEP917532:UEV917532 UOL917532:UOR917532 UYH917532:UYN917532 VID917532:VIJ917532 VRZ917532:VSF917532 WBV917532:WCB917532 WLR917532:WLX917532 WVN917532:WVT917532 F983068:L983068 JB983068:JH983068 SX983068:TD983068 ACT983068:ACZ983068 AMP983068:AMV983068 AWL983068:AWR983068 BGH983068:BGN983068 BQD983068:BQJ983068 BZZ983068:CAF983068 CJV983068:CKB983068 CTR983068:CTX983068 DDN983068:DDT983068 DNJ983068:DNP983068 DXF983068:DXL983068 EHB983068:EHH983068 EQX983068:ERD983068 FAT983068:FAZ983068 FKP983068:FKV983068 FUL983068:FUR983068 GEH983068:GEN983068 GOD983068:GOJ983068 GXZ983068:GYF983068 HHV983068:HIB983068 HRR983068:HRX983068 IBN983068:IBT983068 ILJ983068:ILP983068 IVF983068:IVL983068 JFB983068:JFH983068 JOX983068:JPD983068 JYT983068:JYZ983068 KIP983068:KIV983068 KSL983068:KSR983068 LCH983068:LCN983068 LMD983068:LMJ983068 LVZ983068:LWF983068 MFV983068:MGB983068 MPR983068:MPX983068 MZN983068:MZT983068 NJJ983068:NJP983068 NTF983068:NTL983068 ODB983068:ODH983068 OMX983068:OND983068 OWT983068:OWZ983068 PGP983068:PGV983068 PQL983068:PQR983068 QAH983068:QAN983068 QKD983068:QKJ983068 QTZ983068:QUF983068 RDV983068:REB983068 RNR983068:RNX983068 RXN983068:RXT983068 SHJ983068:SHP983068 SRF983068:SRL983068 TBB983068:TBH983068 TKX983068:TLD983068 TUT983068:TUZ983068 UEP983068:UEV983068 UOL983068:UOR983068 UYH983068:UYN983068 VID983068:VIJ983068 VRZ983068:VSF983068 WBV983068:WCB983068 WLR983068:WLX983068 WVN983068:WVT983068 A7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H27 O65564:V65564 JK65564:JR65564 TG65564:TN65564 ADC65564:ADJ65564 AMY65564:ANF65564 AWU65564:AXB65564 BGQ65564:BGX65564 BQM65564:BQT65564 CAI65564:CAP65564 CKE65564:CKL65564 CUA65564:CUH65564 DDW65564:DED65564 DNS65564:DNZ65564 DXO65564:DXV65564 EHK65564:EHR65564 ERG65564:ERN65564 FBC65564:FBJ65564 FKY65564:FLF65564 FUU65564:FVB65564 GEQ65564:GEX65564 GOM65564:GOT65564 GYI65564:GYP65564 HIE65564:HIL65564 HSA65564:HSH65564 IBW65564:ICD65564 ILS65564:ILZ65564 IVO65564:IVV65564 JFK65564:JFR65564 JPG65564:JPN65564 JZC65564:JZJ65564 KIY65564:KJF65564 KSU65564:KTB65564 LCQ65564:LCX65564 LMM65564:LMT65564 LWI65564:LWP65564 MGE65564:MGL65564 MQA65564:MQH65564 MZW65564:NAD65564 NJS65564:NJZ65564 NTO65564:NTV65564 ODK65564:ODR65564 ONG65564:ONN65564 OXC65564:OXJ65564 PGY65564:PHF65564 PQU65564:PRB65564 QAQ65564:QAX65564 QKM65564:QKT65564 QUI65564:QUP65564 REE65564:REL65564 ROA65564:ROH65564 RXW65564:RYD65564 SHS65564:SHZ65564 SRO65564:SRV65564 TBK65564:TBR65564 TLG65564:TLN65564 TVC65564:TVJ65564 UEY65564:UFF65564 UOU65564:UPB65564 UYQ65564:UYX65564 VIM65564:VIT65564 VSI65564:VSP65564 WCE65564:WCL65564 WMA65564:WMH65564 WVW65564:WWD65564 O131100:V131100 JK131100:JR131100 TG131100:TN131100 ADC131100:ADJ131100 AMY131100:ANF131100 AWU131100:AXB131100 BGQ131100:BGX131100 BQM131100:BQT131100 CAI131100:CAP131100 CKE131100:CKL131100 CUA131100:CUH131100 DDW131100:DED131100 DNS131100:DNZ131100 DXO131100:DXV131100 EHK131100:EHR131100 ERG131100:ERN131100 FBC131100:FBJ131100 FKY131100:FLF131100 FUU131100:FVB131100 GEQ131100:GEX131100 GOM131100:GOT131100 GYI131100:GYP131100 HIE131100:HIL131100 HSA131100:HSH131100 IBW131100:ICD131100 ILS131100:ILZ131100 IVO131100:IVV131100 JFK131100:JFR131100 JPG131100:JPN131100 JZC131100:JZJ131100 KIY131100:KJF131100 KSU131100:KTB131100 LCQ131100:LCX131100 LMM131100:LMT131100 LWI131100:LWP131100 MGE131100:MGL131100 MQA131100:MQH131100 MZW131100:NAD131100 NJS131100:NJZ131100 NTO131100:NTV131100 ODK131100:ODR131100 ONG131100:ONN131100 OXC131100:OXJ131100 PGY131100:PHF131100 PQU131100:PRB131100 QAQ131100:QAX131100 QKM131100:QKT131100 QUI131100:QUP131100 REE131100:REL131100 ROA131100:ROH131100 RXW131100:RYD131100 SHS131100:SHZ131100 SRO131100:SRV131100 TBK131100:TBR131100 TLG131100:TLN131100 TVC131100:TVJ131100 UEY131100:UFF131100 UOU131100:UPB131100 UYQ131100:UYX131100 VIM131100:VIT131100 VSI131100:VSP131100 WCE131100:WCL131100 WMA131100:WMH131100 WVW131100:WWD131100 O196636:V196636 JK196636:JR196636 TG196636:TN196636 ADC196636:ADJ196636 AMY196636:ANF196636 AWU196636:AXB196636 BGQ196636:BGX196636 BQM196636:BQT196636 CAI196636:CAP196636 CKE196636:CKL196636 CUA196636:CUH196636 DDW196636:DED196636 DNS196636:DNZ196636 DXO196636:DXV196636 EHK196636:EHR196636 ERG196636:ERN196636 FBC196636:FBJ196636 FKY196636:FLF196636 FUU196636:FVB196636 GEQ196636:GEX196636 GOM196636:GOT196636 GYI196636:GYP196636 HIE196636:HIL196636 HSA196636:HSH196636 IBW196636:ICD196636 ILS196636:ILZ196636 IVO196636:IVV196636 JFK196636:JFR196636 JPG196636:JPN196636 JZC196636:JZJ196636 KIY196636:KJF196636 KSU196636:KTB196636 LCQ196636:LCX196636 LMM196636:LMT196636 LWI196636:LWP196636 MGE196636:MGL196636 MQA196636:MQH196636 MZW196636:NAD196636 NJS196636:NJZ196636 NTO196636:NTV196636 ODK196636:ODR196636 ONG196636:ONN196636 OXC196636:OXJ196636 PGY196636:PHF196636 PQU196636:PRB196636 QAQ196636:QAX196636 QKM196636:QKT196636 QUI196636:QUP196636 REE196636:REL196636 ROA196636:ROH196636 RXW196636:RYD196636 SHS196636:SHZ196636 SRO196636:SRV196636 TBK196636:TBR196636 TLG196636:TLN196636 TVC196636:TVJ196636 UEY196636:UFF196636 UOU196636:UPB196636 UYQ196636:UYX196636 VIM196636:VIT196636 VSI196636:VSP196636 WCE196636:WCL196636 WMA196636:WMH196636 WVW196636:WWD196636 O262172:V262172 JK262172:JR262172 TG262172:TN262172 ADC262172:ADJ262172 AMY262172:ANF262172 AWU262172:AXB262172 BGQ262172:BGX262172 BQM262172:BQT262172 CAI262172:CAP262172 CKE262172:CKL262172 CUA262172:CUH262172 DDW262172:DED262172 DNS262172:DNZ262172 DXO262172:DXV262172 EHK262172:EHR262172 ERG262172:ERN262172 FBC262172:FBJ262172 FKY262172:FLF262172 FUU262172:FVB262172 GEQ262172:GEX262172 GOM262172:GOT262172 GYI262172:GYP262172 HIE262172:HIL262172 HSA262172:HSH262172 IBW262172:ICD262172 ILS262172:ILZ262172 IVO262172:IVV262172 JFK262172:JFR262172 JPG262172:JPN262172 JZC262172:JZJ262172 KIY262172:KJF262172 KSU262172:KTB262172 LCQ262172:LCX262172 LMM262172:LMT262172 LWI262172:LWP262172 MGE262172:MGL262172 MQA262172:MQH262172 MZW262172:NAD262172 NJS262172:NJZ262172 NTO262172:NTV262172 ODK262172:ODR262172 ONG262172:ONN262172 OXC262172:OXJ262172 PGY262172:PHF262172 PQU262172:PRB262172 QAQ262172:QAX262172 QKM262172:QKT262172 QUI262172:QUP262172 REE262172:REL262172 ROA262172:ROH262172 RXW262172:RYD262172 SHS262172:SHZ262172 SRO262172:SRV262172 TBK262172:TBR262172 TLG262172:TLN262172 TVC262172:TVJ262172 UEY262172:UFF262172 UOU262172:UPB262172 UYQ262172:UYX262172 VIM262172:VIT262172 VSI262172:VSP262172 WCE262172:WCL262172 WMA262172:WMH262172 WVW262172:WWD262172 O327708:V327708 JK327708:JR327708 TG327708:TN327708 ADC327708:ADJ327708 AMY327708:ANF327708 AWU327708:AXB327708 BGQ327708:BGX327708 BQM327708:BQT327708 CAI327708:CAP327708 CKE327708:CKL327708 CUA327708:CUH327708 DDW327708:DED327708 DNS327708:DNZ327708 DXO327708:DXV327708 EHK327708:EHR327708 ERG327708:ERN327708 FBC327708:FBJ327708 FKY327708:FLF327708 FUU327708:FVB327708 GEQ327708:GEX327708 GOM327708:GOT327708 GYI327708:GYP327708 HIE327708:HIL327708 HSA327708:HSH327708 IBW327708:ICD327708 ILS327708:ILZ327708 IVO327708:IVV327708 JFK327708:JFR327708 JPG327708:JPN327708 JZC327708:JZJ327708 KIY327708:KJF327708 KSU327708:KTB327708 LCQ327708:LCX327708 LMM327708:LMT327708 LWI327708:LWP327708 MGE327708:MGL327708 MQA327708:MQH327708 MZW327708:NAD327708 NJS327708:NJZ327708 NTO327708:NTV327708 ODK327708:ODR327708 ONG327708:ONN327708 OXC327708:OXJ327708 PGY327708:PHF327708 PQU327708:PRB327708 QAQ327708:QAX327708 QKM327708:QKT327708 QUI327708:QUP327708 REE327708:REL327708 ROA327708:ROH327708 RXW327708:RYD327708 SHS327708:SHZ327708 SRO327708:SRV327708 TBK327708:TBR327708 TLG327708:TLN327708 TVC327708:TVJ327708 UEY327708:UFF327708 UOU327708:UPB327708 UYQ327708:UYX327708 VIM327708:VIT327708 VSI327708:VSP327708 WCE327708:WCL327708 WMA327708:WMH327708 WVW327708:WWD327708 O393244:V393244 JK393244:JR393244 TG393244:TN393244 ADC393244:ADJ393244 AMY393244:ANF393244 AWU393244:AXB393244 BGQ393244:BGX393244 BQM393244:BQT393244 CAI393244:CAP393244 CKE393244:CKL393244 CUA393244:CUH393244 DDW393244:DED393244 DNS393244:DNZ393244 DXO393244:DXV393244 EHK393244:EHR393244 ERG393244:ERN393244 FBC393244:FBJ393244 FKY393244:FLF393244 FUU393244:FVB393244 GEQ393244:GEX393244 GOM393244:GOT393244 GYI393244:GYP393244 HIE393244:HIL393244 HSA393244:HSH393244 IBW393244:ICD393244 ILS393244:ILZ393244 IVO393244:IVV393244 JFK393244:JFR393244 JPG393244:JPN393244 JZC393244:JZJ393244 KIY393244:KJF393244 KSU393244:KTB393244 LCQ393244:LCX393244 LMM393244:LMT393244 LWI393244:LWP393244 MGE393244:MGL393244 MQA393244:MQH393244 MZW393244:NAD393244 NJS393244:NJZ393244 NTO393244:NTV393244 ODK393244:ODR393244 ONG393244:ONN393244 OXC393244:OXJ393244 PGY393244:PHF393244 PQU393244:PRB393244 QAQ393244:QAX393244 QKM393244:QKT393244 QUI393244:QUP393244 REE393244:REL393244 ROA393244:ROH393244 RXW393244:RYD393244 SHS393244:SHZ393244 SRO393244:SRV393244 TBK393244:TBR393244 TLG393244:TLN393244 TVC393244:TVJ393244 UEY393244:UFF393244 UOU393244:UPB393244 UYQ393244:UYX393244 VIM393244:VIT393244 VSI393244:VSP393244 WCE393244:WCL393244 WMA393244:WMH393244 WVW393244:WWD393244 O458780:V458780 JK458780:JR458780 TG458780:TN458780 ADC458780:ADJ458780 AMY458780:ANF458780 AWU458780:AXB458780 BGQ458780:BGX458780 BQM458780:BQT458780 CAI458780:CAP458780 CKE458780:CKL458780 CUA458780:CUH458780 DDW458780:DED458780 DNS458780:DNZ458780 DXO458780:DXV458780 EHK458780:EHR458780 ERG458780:ERN458780 FBC458780:FBJ458780 FKY458780:FLF458780 FUU458780:FVB458780 GEQ458780:GEX458780 GOM458780:GOT458780 GYI458780:GYP458780 HIE458780:HIL458780 HSA458780:HSH458780 IBW458780:ICD458780 ILS458780:ILZ458780 IVO458780:IVV458780 JFK458780:JFR458780 JPG458780:JPN458780 JZC458780:JZJ458780 KIY458780:KJF458780 KSU458780:KTB458780 LCQ458780:LCX458780 LMM458780:LMT458780 LWI458780:LWP458780 MGE458780:MGL458780 MQA458780:MQH458780 MZW458780:NAD458780 NJS458780:NJZ458780 NTO458780:NTV458780 ODK458780:ODR458780 ONG458780:ONN458780 OXC458780:OXJ458780 PGY458780:PHF458780 PQU458780:PRB458780 QAQ458780:QAX458780 QKM458780:QKT458780 QUI458780:QUP458780 REE458780:REL458780 ROA458780:ROH458780 RXW458780:RYD458780 SHS458780:SHZ458780 SRO458780:SRV458780 TBK458780:TBR458780 TLG458780:TLN458780 TVC458780:TVJ458780 UEY458780:UFF458780 UOU458780:UPB458780 UYQ458780:UYX458780 VIM458780:VIT458780 VSI458780:VSP458780 WCE458780:WCL458780 WMA458780:WMH458780 WVW458780:WWD458780 O524316:V524316 JK524316:JR524316 TG524316:TN524316 ADC524316:ADJ524316 AMY524316:ANF524316 AWU524316:AXB524316 BGQ524316:BGX524316 BQM524316:BQT524316 CAI524316:CAP524316 CKE524316:CKL524316 CUA524316:CUH524316 DDW524316:DED524316 DNS524316:DNZ524316 DXO524316:DXV524316 EHK524316:EHR524316 ERG524316:ERN524316 FBC524316:FBJ524316 FKY524316:FLF524316 FUU524316:FVB524316 GEQ524316:GEX524316 GOM524316:GOT524316 GYI524316:GYP524316 HIE524316:HIL524316 HSA524316:HSH524316 IBW524316:ICD524316 ILS524316:ILZ524316 IVO524316:IVV524316 JFK524316:JFR524316 JPG524316:JPN524316 JZC524316:JZJ524316 KIY524316:KJF524316 KSU524316:KTB524316 LCQ524316:LCX524316 LMM524316:LMT524316 LWI524316:LWP524316 MGE524316:MGL524316 MQA524316:MQH524316 MZW524316:NAD524316 NJS524316:NJZ524316 NTO524316:NTV524316 ODK524316:ODR524316 ONG524316:ONN524316 OXC524316:OXJ524316 PGY524316:PHF524316 PQU524316:PRB524316 QAQ524316:QAX524316 QKM524316:QKT524316 QUI524316:QUP524316 REE524316:REL524316 ROA524316:ROH524316 RXW524316:RYD524316 SHS524316:SHZ524316 SRO524316:SRV524316 TBK524316:TBR524316 TLG524316:TLN524316 TVC524316:TVJ524316 UEY524316:UFF524316 UOU524316:UPB524316 UYQ524316:UYX524316 VIM524316:VIT524316 VSI524316:VSP524316 WCE524316:WCL524316 WMA524316:WMH524316 WVW524316:WWD524316 O589852:V589852 JK589852:JR589852 TG589852:TN589852 ADC589852:ADJ589852 AMY589852:ANF589852 AWU589852:AXB589852 BGQ589852:BGX589852 BQM589852:BQT589852 CAI589852:CAP589852 CKE589852:CKL589852 CUA589852:CUH589852 DDW589852:DED589852 DNS589852:DNZ589852 DXO589852:DXV589852 EHK589852:EHR589852 ERG589852:ERN589852 FBC589852:FBJ589852 FKY589852:FLF589852 FUU589852:FVB589852 GEQ589852:GEX589852 GOM589852:GOT589852 GYI589852:GYP589852 HIE589852:HIL589852 HSA589852:HSH589852 IBW589852:ICD589852 ILS589852:ILZ589852 IVO589852:IVV589852 JFK589852:JFR589852 JPG589852:JPN589852 JZC589852:JZJ589852 KIY589852:KJF589852 KSU589852:KTB589852 LCQ589852:LCX589852 LMM589852:LMT589852 LWI589852:LWP589852 MGE589852:MGL589852 MQA589852:MQH589852 MZW589852:NAD589852 NJS589852:NJZ589852 NTO589852:NTV589852 ODK589852:ODR589852 ONG589852:ONN589852 OXC589852:OXJ589852 PGY589852:PHF589852 PQU589852:PRB589852 QAQ589852:QAX589852 QKM589852:QKT589852 QUI589852:QUP589852 REE589852:REL589852 ROA589852:ROH589852 RXW589852:RYD589852 SHS589852:SHZ589852 SRO589852:SRV589852 TBK589852:TBR589852 TLG589852:TLN589852 TVC589852:TVJ589852 UEY589852:UFF589852 UOU589852:UPB589852 UYQ589852:UYX589852 VIM589852:VIT589852 VSI589852:VSP589852 WCE589852:WCL589852 WMA589852:WMH589852 WVW589852:WWD589852 O655388:V655388 JK655388:JR655388 TG655388:TN655388 ADC655388:ADJ655388 AMY655388:ANF655388 AWU655388:AXB655388 BGQ655388:BGX655388 BQM655388:BQT655388 CAI655388:CAP655388 CKE655388:CKL655388 CUA655388:CUH655388 DDW655388:DED655388 DNS655388:DNZ655388 DXO655388:DXV655388 EHK655388:EHR655388 ERG655388:ERN655388 FBC655388:FBJ655388 FKY655388:FLF655388 FUU655388:FVB655388 GEQ655388:GEX655388 GOM655388:GOT655388 GYI655388:GYP655388 HIE655388:HIL655388 HSA655388:HSH655388 IBW655388:ICD655388 ILS655388:ILZ655388 IVO655388:IVV655388 JFK655388:JFR655388 JPG655388:JPN655388 JZC655388:JZJ655388 KIY655388:KJF655388 KSU655388:KTB655388 LCQ655388:LCX655388 LMM655388:LMT655388 LWI655388:LWP655388 MGE655388:MGL655388 MQA655388:MQH655388 MZW655388:NAD655388 NJS655388:NJZ655388 NTO655388:NTV655388 ODK655388:ODR655388 ONG655388:ONN655388 OXC655388:OXJ655388 PGY655388:PHF655388 PQU655388:PRB655388 QAQ655388:QAX655388 QKM655388:QKT655388 QUI655388:QUP655388 REE655388:REL655388 ROA655388:ROH655388 RXW655388:RYD655388 SHS655388:SHZ655388 SRO655388:SRV655388 TBK655388:TBR655388 TLG655388:TLN655388 TVC655388:TVJ655388 UEY655388:UFF655388 UOU655388:UPB655388 UYQ655388:UYX655388 VIM655388:VIT655388 VSI655388:VSP655388 WCE655388:WCL655388 WMA655388:WMH655388 WVW655388:WWD655388 O720924:V720924 JK720924:JR720924 TG720924:TN720924 ADC720924:ADJ720924 AMY720924:ANF720924 AWU720924:AXB720924 BGQ720924:BGX720924 BQM720924:BQT720924 CAI720924:CAP720924 CKE720924:CKL720924 CUA720924:CUH720924 DDW720924:DED720924 DNS720924:DNZ720924 DXO720924:DXV720924 EHK720924:EHR720924 ERG720924:ERN720924 FBC720924:FBJ720924 FKY720924:FLF720924 FUU720924:FVB720924 GEQ720924:GEX720924 GOM720924:GOT720924 GYI720924:GYP720924 HIE720924:HIL720924 HSA720924:HSH720924 IBW720924:ICD720924 ILS720924:ILZ720924 IVO720924:IVV720924 JFK720924:JFR720924 JPG720924:JPN720924 JZC720924:JZJ720924 KIY720924:KJF720924 KSU720924:KTB720924 LCQ720924:LCX720924 LMM720924:LMT720924 LWI720924:LWP720924 MGE720924:MGL720924 MQA720924:MQH720924 MZW720924:NAD720924 NJS720924:NJZ720924 NTO720924:NTV720924 ODK720924:ODR720924 ONG720924:ONN720924 OXC720924:OXJ720924 PGY720924:PHF720924 PQU720924:PRB720924 QAQ720924:QAX720924 QKM720924:QKT720924 QUI720924:QUP720924 REE720924:REL720924 ROA720924:ROH720924 RXW720924:RYD720924 SHS720924:SHZ720924 SRO720924:SRV720924 TBK720924:TBR720924 TLG720924:TLN720924 TVC720924:TVJ720924 UEY720924:UFF720924 UOU720924:UPB720924 UYQ720924:UYX720924 VIM720924:VIT720924 VSI720924:VSP720924 WCE720924:WCL720924 WMA720924:WMH720924 WVW720924:WWD720924 O786460:V786460 JK786460:JR786460 TG786460:TN786460 ADC786460:ADJ786460 AMY786460:ANF786460 AWU786460:AXB786460 BGQ786460:BGX786460 BQM786460:BQT786460 CAI786460:CAP786460 CKE786460:CKL786460 CUA786460:CUH786460 DDW786460:DED786460 DNS786460:DNZ786460 DXO786460:DXV786460 EHK786460:EHR786460 ERG786460:ERN786460 FBC786460:FBJ786460 FKY786460:FLF786460 FUU786460:FVB786460 GEQ786460:GEX786460 GOM786460:GOT786460 GYI786460:GYP786460 HIE786460:HIL786460 HSA786460:HSH786460 IBW786460:ICD786460 ILS786460:ILZ786460 IVO786460:IVV786460 JFK786460:JFR786460 JPG786460:JPN786460 JZC786460:JZJ786460 KIY786460:KJF786460 KSU786460:KTB786460 LCQ786460:LCX786460 LMM786460:LMT786460 LWI786460:LWP786460 MGE786460:MGL786460 MQA786460:MQH786460 MZW786460:NAD786460 NJS786460:NJZ786460 NTO786460:NTV786460 ODK786460:ODR786460 ONG786460:ONN786460 OXC786460:OXJ786460 PGY786460:PHF786460 PQU786460:PRB786460 QAQ786460:QAX786460 QKM786460:QKT786460 QUI786460:QUP786460 REE786460:REL786460 ROA786460:ROH786460 RXW786460:RYD786460 SHS786460:SHZ786460 SRO786460:SRV786460 TBK786460:TBR786460 TLG786460:TLN786460 TVC786460:TVJ786460 UEY786460:UFF786460 UOU786460:UPB786460 UYQ786460:UYX786460 VIM786460:VIT786460 VSI786460:VSP786460 WCE786460:WCL786460 WMA786460:WMH786460 WVW786460:WWD786460 O851996:V851996 JK851996:JR851996 TG851996:TN851996 ADC851996:ADJ851996 AMY851996:ANF851996 AWU851996:AXB851996 BGQ851996:BGX851996 BQM851996:BQT851996 CAI851996:CAP851996 CKE851996:CKL851996 CUA851996:CUH851996 DDW851996:DED851996 DNS851996:DNZ851996 DXO851996:DXV851996 EHK851996:EHR851996 ERG851996:ERN851996 FBC851996:FBJ851996 FKY851996:FLF851996 FUU851996:FVB851996 GEQ851996:GEX851996 GOM851996:GOT851996 GYI851996:GYP851996 HIE851996:HIL851996 HSA851996:HSH851996 IBW851996:ICD851996 ILS851996:ILZ851996 IVO851996:IVV851996 JFK851996:JFR851996 JPG851996:JPN851996 JZC851996:JZJ851996 KIY851996:KJF851996 KSU851996:KTB851996 LCQ851996:LCX851996 LMM851996:LMT851996 LWI851996:LWP851996 MGE851996:MGL851996 MQA851996:MQH851996 MZW851996:NAD851996 NJS851996:NJZ851996 NTO851996:NTV851996 ODK851996:ODR851996 ONG851996:ONN851996 OXC851996:OXJ851996 PGY851996:PHF851996 PQU851996:PRB851996 QAQ851996:QAX851996 QKM851996:QKT851996 QUI851996:QUP851996 REE851996:REL851996 ROA851996:ROH851996 RXW851996:RYD851996 SHS851996:SHZ851996 SRO851996:SRV851996 TBK851996:TBR851996 TLG851996:TLN851996 TVC851996:TVJ851996 UEY851996:UFF851996 UOU851996:UPB851996 UYQ851996:UYX851996 VIM851996:VIT851996 VSI851996:VSP851996 WCE851996:WCL851996 WMA851996:WMH851996 WVW851996:WWD851996 O917532:V917532 JK917532:JR917532 TG917532:TN917532 ADC917532:ADJ917532 AMY917532:ANF917532 AWU917532:AXB917532 BGQ917532:BGX917532 BQM917532:BQT917532 CAI917532:CAP917532 CKE917532:CKL917532 CUA917532:CUH917532 DDW917532:DED917532 DNS917532:DNZ917532 DXO917532:DXV917532 EHK917532:EHR917532 ERG917532:ERN917532 FBC917532:FBJ917532 FKY917532:FLF917532 FUU917532:FVB917532 GEQ917532:GEX917532 GOM917532:GOT917532 GYI917532:GYP917532 HIE917532:HIL917532 HSA917532:HSH917532 IBW917532:ICD917532 ILS917532:ILZ917532 IVO917532:IVV917532 JFK917532:JFR917532 JPG917532:JPN917532 JZC917532:JZJ917532 KIY917532:KJF917532 KSU917532:KTB917532 LCQ917532:LCX917532 LMM917532:LMT917532 LWI917532:LWP917532 MGE917532:MGL917532 MQA917532:MQH917532 MZW917532:NAD917532 NJS917532:NJZ917532 NTO917532:NTV917532 ODK917532:ODR917532 ONG917532:ONN917532 OXC917532:OXJ917532 PGY917532:PHF917532 PQU917532:PRB917532 QAQ917532:QAX917532 QKM917532:QKT917532 QUI917532:QUP917532 REE917532:REL917532 ROA917532:ROH917532 RXW917532:RYD917532 SHS917532:SHZ917532 SRO917532:SRV917532 TBK917532:TBR917532 TLG917532:TLN917532 TVC917532:TVJ917532 UEY917532:UFF917532 UOU917532:UPB917532 UYQ917532:UYX917532 VIM917532:VIT917532 VSI917532:VSP917532 WCE917532:WCL917532 WMA917532:WMH917532 WVW917532:WWD917532 O983068:V983068 JK983068:JR983068 TG983068:TN983068 ADC983068:ADJ983068 AMY983068:ANF983068 AWU983068:AXB983068 BGQ983068:BGX983068 BQM983068:BQT983068 CAI983068:CAP983068 CKE983068:CKL983068 CUA983068:CUH983068 DDW983068:DED983068 DNS983068:DNZ983068 DXO983068:DXV983068 EHK983068:EHR983068 ERG983068:ERN983068 FBC983068:FBJ983068 FKY983068:FLF983068 FUU983068:FVB983068 GEQ983068:GEX983068 GOM983068:GOT983068 GYI983068:GYP983068 HIE983068:HIL983068 HSA983068:HSH983068 IBW983068:ICD983068 ILS983068:ILZ983068 IVO983068:IVV983068 JFK983068:JFR983068 JPG983068:JPN983068 JZC983068:JZJ983068 KIY983068:KJF983068 KSU983068:KTB983068 LCQ983068:LCX983068 LMM983068:LMT983068 LWI983068:LWP983068 MGE983068:MGL983068 MQA983068:MQH983068 MZW983068:NAD983068 NJS983068:NJZ983068 NTO983068:NTV983068 ODK983068:ODR983068 ONG983068:ONN983068 OXC983068:OXJ983068 PGY983068:PHF983068 PQU983068:PRB983068 QAQ983068:QAX983068 QKM983068:QKT983068 QUI983068:QUP983068 REE983068:REL983068 ROA983068:ROH983068 RXW983068:RYD983068 SHS983068:SHZ983068 SRO983068:SRV983068 TBK983068:TBR983068 TLG983068:TLN983068 TVC983068:TVJ983068 UEY983068:UFF983068 UOU983068:UPB983068 UYQ983068:UYX983068 VIM983068:VIT983068 VSI983068:VSP983068 WCE983068:WCL983068 WMA983068:WMH983068 WVW983068:WWD983068 O33 O25 G25 U30 H30 O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O27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U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U33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41:J65541 JA65541:JF65541 SW65541:TB65541 ACS65541:ACX65541 AMO65541:AMT65541 AWK65541:AWP65541 BGG65541:BGL65541 BQC65541:BQH65541 BZY65541:CAD65541 CJU65541:CJZ65541 CTQ65541:CTV65541 DDM65541:DDR65541 DNI65541:DNN65541 DXE65541:DXJ65541 EHA65541:EHF65541 EQW65541:ERB65541 FAS65541:FAX65541 FKO65541:FKT65541 FUK65541:FUP65541 GEG65541:GEL65541 GOC65541:GOH65541 GXY65541:GYD65541 HHU65541:HHZ65541 HRQ65541:HRV65541 IBM65541:IBR65541 ILI65541:ILN65541 IVE65541:IVJ65541 JFA65541:JFF65541 JOW65541:JPB65541 JYS65541:JYX65541 KIO65541:KIT65541 KSK65541:KSP65541 LCG65541:LCL65541 LMC65541:LMH65541 LVY65541:LWD65541 MFU65541:MFZ65541 MPQ65541:MPV65541 MZM65541:MZR65541 NJI65541:NJN65541 NTE65541:NTJ65541 ODA65541:ODF65541 OMW65541:ONB65541 OWS65541:OWX65541 PGO65541:PGT65541 PQK65541:PQP65541 QAG65541:QAL65541 QKC65541:QKH65541 QTY65541:QUD65541 RDU65541:RDZ65541 RNQ65541:RNV65541 RXM65541:RXR65541 SHI65541:SHN65541 SRE65541:SRJ65541 TBA65541:TBF65541 TKW65541:TLB65541 TUS65541:TUX65541 UEO65541:UET65541 UOK65541:UOP65541 UYG65541:UYL65541 VIC65541:VIH65541 VRY65541:VSD65541 WBU65541:WBZ65541 WLQ65541:WLV65541 WVM65541:WVR65541 E131077:J131077 JA131077:JF131077 SW131077:TB131077 ACS131077:ACX131077 AMO131077:AMT131077 AWK131077:AWP131077 BGG131077:BGL131077 BQC131077:BQH131077 BZY131077:CAD131077 CJU131077:CJZ131077 CTQ131077:CTV131077 DDM131077:DDR131077 DNI131077:DNN131077 DXE131077:DXJ131077 EHA131077:EHF131077 EQW131077:ERB131077 FAS131077:FAX131077 FKO131077:FKT131077 FUK131077:FUP131077 GEG131077:GEL131077 GOC131077:GOH131077 GXY131077:GYD131077 HHU131077:HHZ131077 HRQ131077:HRV131077 IBM131077:IBR131077 ILI131077:ILN131077 IVE131077:IVJ131077 JFA131077:JFF131077 JOW131077:JPB131077 JYS131077:JYX131077 KIO131077:KIT131077 KSK131077:KSP131077 LCG131077:LCL131077 LMC131077:LMH131077 LVY131077:LWD131077 MFU131077:MFZ131077 MPQ131077:MPV131077 MZM131077:MZR131077 NJI131077:NJN131077 NTE131077:NTJ131077 ODA131077:ODF131077 OMW131077:ONB131077 OWS131077:OWX131077 PGO131077:PGT131077 PQK131077:PQP131077 QAG131077:QAL131077 QKC131077:QKH131077 QTY131077:QUD131077 RDU131077:RDZ131077 RNQ131077:RNV131077 RXM131077:RXR131077 SHI131077:SHN131077 SRE131077:SRJ131077 TBA131077:TBF131077 TKW131077:TLB131077 TUS131077:TUX131077 UEO131077:UET131077 UOK131077:UOP131077 UYG131077:UYL131077 VIC131077:VIH131077 VRY131077:VSD131077 WBU131077:WBZ131077 WLQ131077:WLV131077 WVM131077:WVR131077 E196613:J196613 JA196613:JF196613 SW196613:TB196613 ACS196613:ACX196613 AMO196613:AMT196613 AWK196613:AWP196613 BGG196613:BGL196613 BQC196613:BQH196613 BZY196613:CAD196613 CJU196613:CJZ196613 CTQ196613:CTV196613 DDM196613:DDR196613 DNI196613:DNN196613 DXE196613:DXJ196613 EHA196613:EHF196613 EQW196613:ERB196613 FAS196613:FAX196613 FKO196613:FKT196613 FUK196613:FUP196613 GEG196613:GEL196613 GOC196613:GOH196613 GXY196613:GYD196613 HHU196613:HHZ196613 HRQ196613:HRV196613 IBM196613:IBR196613 ILI196613:ILN196613 IVE196613:IVJ196613 JFA196613:JFF196613 JOW196613:JPB196613 JYS196613:JYX196613 KIO196613:KIT196613 KSK196613:KSP196613 LCG196613:LCL196613 LMC196613:LMH196613 LVY196613:LWD196613 MFU196613:MFZ196613 MPQ196613:MPV196613 MZM196613:MZR196613 NJI196613:NJN196613 NTE196613:NTJ196613 ODA196613:ODF196613 OMW196613:ONB196613 OWS196613:OWX196613 PGO196613:PGT196613 PQK196613:PQP196613 QAG196613:QAL196613 QKC196613:QKH196613 QTY196613:QUD196613 RDU196613:RDZ196613 RNQ196613:RNV196613 RXM196613:RXR196613 SHI196613:SHN196613 SRE196613:SRJ196613 TBA196613:TBF196613 TKW196613:TLB196613 TUS196613:TUX196613 UEO196613:UET196613 UOK196613:UOP196613 UYG196613:UYL196613 VIC196613:VIH196613 VRY196613:VSD196613 WBU196613:WBZ196613 WLQ196613:WLV196613 WVM196613:WVR196613 E262149:J262149 JA262149:JF262149 SW262149:TB262149 ACS262149:ACX262149 AMO262149:AMT262149 AWK262149:AWP262149 BGG262149:BGL262149 BQC262149:BQH262149 BZY262149:CAD262149 CJU262149:CJZ262149 CTQ262149:CTV262149 DDM262149:DDR262149 DNI262149:DNN262149 DXE262149:DXJ262149 EHA262149:EHF262149 EQW262149:ERB262149 FAS262149:FAX262149 FKO262149:FKT262149 FUK262149:FUP262149 GEG262149:GEL262149 GOC262149:GOH262149 GXY262149:GYD262149 HHU262149:HHZ262149 HRQ262149:HRV262149 IBM262149:IBR262149 ILI262149:ILN262149 IVE262149:IVJ262149 JFA262149:JFF262149 JOW262149:JPB262149 JYS262149:JYX262149 KIO262149:KIT262149 KSK262149:KSP262149 LCG262149:LCL262149 LMC262149:LMH262149 LVY262149:LWD262149 MFU262149:MFZ262149 MPQ262149:MPV262149 MZM262149:MZR262149 NJI262149:NJN262149 NTE262149:NTJ262149 ODA262149:ODF262149 OMW262149:ONB262149 OWS262149:OWX262149 PGO262149:PGT262149 PQK262149:PQP262149 QAG262149:QAL262149 QKC262149:QKH262149 QTY262149:QUD262149 RDU262149:RDZ262149 RNQ262149:RNV262149 RXM262149:RXR262149 SHI262149:SHN262149 SRE262149:SRJ262149 TBA262149:TBF262149 TKW262149:TLB262149 TUS262149:TUX262149 UEO262149:UET262149 UOK262149:UOP262149 UYG262149:UYL262149 VIC262149:VIH262149 VRY262149:VSD262149 WBU262149:WBZ262149 WLQ262149:WLV262149 WVM262149:WVR262149 E327685:J327685 JA327685:JF327685 SW327685:TB327685 ACS327685:ACX327685 AMO327685:AMT327685 AWK327685:AWP327685 BGG327685:BGL327685 BQC327685:BQH327685 BZY327685:CAD327685 CJU327685:CJZ327685 CTQ327685:CTV327685 DDM327685:DDR327685 DNI327685:DNN327685 DXE327685:DXJ327685 EHA327685:EHF327685 EQW327685:ERB327685 FAS327685:FAX327685 FKO327685:FKT327685 FUK327685:FUP327685 GEG327685:GEL327685 GOC327685:GOH327685 GXY327685:GYD327685 HHU327685:HHZ327685 HRQ327685:HRV327685 IBM327685:IBR327685 ILI327685:ILN327685 IVE327685:IVJ327685 JFA327685:JFF327685 JOW327685:JPB327685 JYS327685:JYX327685 KIO327685:KIT327685 KSK327685:KSP327685 LCG327685:LCL327685 LMC327685:LMH327685 LVY327685:LWD327685 MFU327685:MFZ327685 MPQ327685:MPV327685 MZM327685:MZR327685 NJI327685:NJN327685 NTE327685:NTJ327685 ODA327685:ODF327685 OMW327685:ONB327685 OWS327685:OWX327685 PGO327685:PGT327685 PQK327685:PQP327685 QAG327685:QAL327685 QKC327685:QKH327685 QTY327685:QUD327685 RDU327685:RDZ327685 RNQ327685:RNV327685 RXM327685:RXR327685 SHI327685:SHN327685 SRE327685:SRJ327685 TBA327685:TBF327685 TKW327685:TLB327685 TUS327685:TUX327685 UEO327685:UET327685 UOK327685:UOP327685 UYG327685:UYL327685 VIC327685:VIH327685 VRY327685:VSD327685 WBU327685:WBZ327685 WLQ327685:WLV327685 WVM327685:WVR327685 E393221:J393221 JA393221:JF393221 SW393221:TB393221 ACS393221:ACX393221 AMO393221:AMT393221 AWK393221:AWP393221 BGG393221:BGL393221 BQC393221:BQH393221 BZY393221:CAD393221 CJU393221:CJZ393221 CTQ393221:CTV393221 DDM393221:DDR393221 DNI393221:DNN393221 DXE393221:DXJ393221 EHA393221:EHF393221 EQW393221:ERB393221 FAS393221:FAX393221 FKO393221:FKT393221 FUK393221:FUP393221 GEG393221:GEL393221 GOC393221:GOH393221 GXY393221:GYD393221 HHU393221:HHZ393221 HRQ393221:HRV393221 IBM393221:IBR393221 ILI393221:ILN393221 IVE393221:IVJ393221 JFA393221:JFF393221 JOW393221:JPB393221 JYS393221:JYX393221 KIO393221:KIT393221 KSK393221:KSP393221 LCG393221:LCL393221 LMC393221:LMH393221 LVY393221:LWD393221 MFU393221:MFZ393221 MPQ393221:MPV393221 MZM393221:MZR393221 NJI393221:NJN393221 NTE393221:NTJ393221 ODA393221:ODF393221 OMW393221:ONB393221 OWS393221:OWX393221 PGO393221:PGT393221 PQK393221:PQP393221 QAG393221:QAL393221 QKC393221:QKH393221 QTY393221:QUD393221 RDU393221:RDZ393221 RNQ393221:RNV393221 RXM393221:RXR393221 SHI393221:SHN393221 SRE393221:SRJ393221 TBA393221:TBF393221 TKW393221:TLB393221 TUS393221:TUX393221 UEO393221:UET393221 UOK393221:UOP393221 UYG393221:UYL393221 VIC393221:VIH393221 VRY393221:VSD393221 WBU393221:WBZ393221 WLQ393221:WLV393221 WVM393221:WVR393221 E458757:J458757 JA458757:JF458757 SW458757:TB458757 ACS458757:ACX458757 AMO458757:AMT458757 AWK458757:AWP458757 BGG458757:BGL458757 BQC458757:BQH458757 BZY458757:CAD458757 CJU458757:CJZ458757 CTQ458757:CTV458757 DDM458757:DDR458757 DNI458757:DNN458757 DXE458757:DXJ458757 EHA458757:EHF458757 EQW458757:ERB458757 FAS458757:FAX458757 FKO458757:FKT458757 FUK458757:FUP458757 GEG458757:GEL458757 GOC458757:GOH458757 GXY458757:GYD458757 HHU458757:HHZ458757 HRQ458757:HRV458757 IBM458757:IBR458757 ILI458757:ILN458757 IVE458757:IVJ458757 JFA458757:JFF458757 JOW458757:JPB458757 JYS458757:JYX458757 KIO458757:KIT458757 KSK458757:KSP458757 LCG458757:LCL458757 LMC458757:LMH458757 LVY458757:LWD458757 MFU458757:MFZ458757 MPQ458757:MPV458757 MZM458757:MZR458757 NJI458757:NJN458757 NTE458757:NTJ458757 ODA458757:ODF458757 OMW458757:ONB458757 OWS458757:OWX458757 PGO458757:PGT458757 PQK458757:PQP458757 QAG458757:QAL458757 QKC458757:QKH458757 QTY458757:QUD458757 RDU458757:RDZ458757 RNQ458757:RNV458757 RXM458757:RXR458757 SHI458757:SHN458757 SRE458757:SRJ458757 TBA458757:TBF458757 TKW458757:TLB458757 TUS458757:TUX458757 UEO458757:UET458757 UOK458757:UOP458757 UYG458757:UYL458757 VIC458757:VIH458757 VRY458757:VSD458757 WBU458757:WBZ458757 WLQ458757:WLV458757 WVM458757:WVR458757 E524293:J524293 JA524293:JF524293 SW524293:TB524293 ACS524293:ACX524293 AMO524293:AMT524293 AWK524293:AWP524293 BGG524293:BGL524293 BQC524293:BQH524293 BZY524293:CAD524293 CJU524293:CJZ524293 CTQ524293:CTV524293 DDM524293:DDR524293 DNI524293:DNN524293 DXE524293:DXJ524293 EHA524293:EHF524293 EQW524293:ERB524293 FAS524293:FAX524293 FKO524293:FKT524293 FUK524293:FUP524293 GEG524293:GEL524293 GOC524293:GOH524293 GXY524293:GYD524293 HHU524293:HHZ524293 HRQ524293:HRV524293 IBM524293:IBR524293 ILI524293:ILN524293 IVE524293:IVJ524293 JFA524293:JFF524293 JOW524293:JPB524293 JYS524293:JYX524293 KIO524293:KIT524293 KSK524293:KSP524293 LCG524293:LCL524293 LMC524293:LMH524293 LVY524293:LWD524293 MFU524293:MFZ524293 MPQ524293:MPV524293 MZM524293:MZR524293 NJI524293:NJN524293 NTE524293:NTJ524293 ODA524293:ODF524293 OMW524293:ONB524293 OWS524293:OWX524293 PGO524293:PGT524293 PQK524293:PQP524293 QAG524293:QAL524293 QKC524293:QKH524293 QTY524293:QUD524293 RDU524293:RDZ524293 RNQ524293:RNV524293 RXM524293:RXR524293 SHI524293:SHN524293 SRE524293:SRJ524293 TBA524293:TBF524293 TKW524293:TLB524293 TUS524293:TUX524293 UEO524293:UET524293 UOK524293:UOP524293 UYG524293:UYL524293 VIC524293:VIH524293 VRY524293:VSD524293 WBU524293:WBZ524293 WLQ524293:WLV524293 WVM524293:WVR524293 E589829:J589829 JA589829:JF589829 SW589829:TB589829 ACS589829:ACX589829 AMO589829:AMT589829 AWK589829:AWP589829 BGG589829:BGL589829 BQC589829:BQH589829 BZY589829:CAD589829 CJU589829:CJZ589829 CTQ589829:CTV589829 DDM589829:DDR589829 DNI589829:DNN589829 DXE589829:DXJ589829 EHA589829:EHF589829 EQW589829:ERB589829 FAS589829:FAX589829 FKO589829:FKT589829 FUK589829:FUP589829 GEG589829:GEL589829 GOC589829:GOH589829 GXY589829:GYD589829 HHU589829:HHZ589829 HRQ589829:HRV589829 IBM589829:IBR589829 ILI589829:ILN589829 IVE589829:IVJ589829 JFA589829:JFF589829 JOW589829:JPB589829 JYS589829:JYX589829 KIO589829:KIT589829 KSK589829:KSP589829 LCG589829:LCL589829 LMC589829:LMH589829 LVY589829:LWD589829 MFU589829:MFZ589829 MPQ589829:MPV589829 MZM589829:MZR589829 NJI589829:NJN589829 NTE589829:NTJ589829 ODA589829:ODF589829 OMW589829:ONB589829 OWS589829:OWX589829 PGO589829:PGT589829 PQK589829:PQP589829 QAG589829:QAL589829 QKC589829:QKH589829 QTY589829:QUD589829 RDU589829:RDZ589829 RNQ589829:RNV589829 RXM589829:RXR589829 SHI589829:SHN589829 SRE589829:SRJ589829 TBA589829:TBF589829 TKW589829:TLB589829 TUS589829:TUX589829 UEO589829:UET589829 UOK589829:UOP589829 UYG589829:UYL589829 VIC589829:VIH589829 VRY589829:VSD589829 WBU589829:WBZ589829 WLQ589829:WLV589829 WVM589829:WVR589829 E655365:J655365 JA655365:JF655365 SW655365:TB655365 ACS655365:ACX655365 AMO655365:AMT655365 AWK655365:AWP655365 BGG655365:BGL655365 BQC655365:BQH655365 BZY655365:CAD655365 CJU655365:CJZ655365 CTQ655365:CTV655365 DDM655365:DDR655365 DNI655365:DNN655365 DXE655365:DXJ655365 EHA655365:EHF655365 EQW655365:ERB655365 FAS655365:FAX655365 FKO655365:FKT655365 FUK655365:FUP655365 GEG655365:GEL655365 GOC655365:GOH655365 GXY655365:GYD655365 HHU655365:HHZ655365 HRQ655365:HRV655365 IBM655365:IBR655365 ILI655365:ILN655365 IVE655365:IVJ655365 JFA655365:JFF655365 JOW655365:JPB655365 JYS655365:JYX655365 KIO655365:KIT655365 KSK655365:KSP655365 LCG655365:LCL655365 LMC655365:LMH655365 LVY655365:LWD655365 MFU655365:MFZ655365 MPQ655365:MPV655365 MZM655365:MZR655365 NJI655365:NJN655365 NTE655365:NTJ655365 ODA655365:ODF655365 OMW655365:ONB655365 OWS655365:OWX655365 PGO655365:PGT655365 PQK655365:PQP655365 QAG655365:QAL655365 QKC655365:QKH655365 QTY655365:QUD655365 RDU655365:RDZ655365 RNQ655365:RNV655365 RXM655365:RXR655365 SHI655365:SHN655365 SRE655365:SRJ655365 TBA655365:TBF655365 TKW655365:TLB655365 TUS655365:TUX655365 UEO655365:UET655365 UOK655365:UOP655365 UYG655365:UYL655365 VIC655365:VIH655365 VRY655365:VSD655365 WBU655365:WBZ655365 WLQ655365:WLV655365 WVM655365:WVR655365 E720901:J720901 JA720901:JF720901 SW720901:TB720901 ACS720901:ACX720901 AMO720901:AMT720901 AWK720901:AWP720901 BGG720901:BGL720901 BQC720901:BQH720901 BZY720901:CAD720901 CJU720901:CJZ720901 CTQ720901:CTV720901 DDM720901:DDR720901 DNI720901:DNN720901 DXE720901:DXJ720901 EHA720901:EHF720901 EQW720901:ERB720901 FAS720901:FAX720901 FKO720901:FKT720901 FUK720901:FUP720901 GEG720901:GEL720901 GOC720901:GOH720901 GXY720901:GYD720901 HHU720901:HHZ720901 HRQ720901:HRV720901 IBM720901:IBR720901 ILI720901:ILN720901 IVE720901:IVJ720901 JFA720901:JFF720901 JOW720901:JPB720901 JYS720901:JYX720901 KIO720901:KIT720901 KSK720901:KSP720901 LCG720901:LCL720901 LMC720901:LMH720901 LVY720901:LWD720901 MFU720901:MFZ720901 MPQ720901:MPV720901 MZM720901:MZR720901 NJI720901:NJN720901 NTE720901:NTJ720901 ODA720901:ODF720901 OMW720901:ONB720901 OWS720901:OWX720901 PGO720901:PGT720901 PQK720901:PQP720901 QAG720901:QAL720901 QKC720901:QKH720901 QTY720901:QUD720901 RDU720901:RDZ720901 RNQ720901:RNV720901 RXM720901:RXR720901 SHI720901:SHN720901 SRE720901:SRJ720901 TBA720901:TBF720901 TKW720901:TLB720901 TUS720901:TUX720901 UEO720901:UET720901 UOK720901:UOP720901 UYG720901:UYL720901 VIC720901:VIH720901 VRY720901:VSD720901 WBU720901:WBZ720901 WLQ720901:WLV720901 WVM720901:WVR720901 E786437:J786437 JA786437:JF786437 SW786437:TB786437 ACS786437:ACX786437 AMO786437:AMT786437 AWK786437:AWP786437 BGG786437:BGL786437 BQC786437:BQH786437 BZY786437:CAD786437 CJU786437:CJZ786437 CTQ786437:CTV786437 DDM786437:DDR786437 DNI786437:DNN786437 DXE786437:DXJ786437 EHA786437:EHF786437 EQW786437:ERB786437 FAS786437:FAX786437 FKO786437:FKT786437 FUK786437:FUP786437 GEG786437:GEL786437 GOC786437:GOH786437 GXY786437:GYD786437 HHU786437:HHZ786437 HRQ786437:HRV786437 IBM786437:IBR786437 ILI786437:ILN786437 IVE786437:IVJ786437 JFA786437:JFF786437 JOW786437:JPB786437 JYS786437:JYX786437 KIO786437:KIT786437 KSK786437:KSP786437 LCG786437:LCL786437 LMC786437:LMH786437 LVY786437:LWD786437 MFU786437:MFZ786437 MPQ786437:MPV786437 MZM786437:MZR786437 NJI786437:NJN786437 NTE786437:NTJ786437 ODA786437:ODF786437 OMW786437:ONB786437 OWS786437:OWX786437 PGO786437:PGT786437 PQK786437:PQP786437 QAG786437:QAL786437 QKC786437:QKH786437 QTY786437:QUD786437 RDU786437:RDZ786437 RNQ786437:RNV786437 RXM786437:RXR786437 SHI786437:SHN786437 SRE786437:SRJ786437 TBA786437:TBF786437 TKW786437:TLB786437 TUS786437:TUX786437 UEO786437:UET786437 UOK786437:UOP786437 UYG786437:UYL786437 VIC786437:VIH786437 VRY786437:VSD786437 WBU786437:WBZ786437 WLQ786437:WLV786437 WVM786437:WVR786437 E851973:J851973 JA851973:JF851973 SW851973:TB851973 ACS851973:ACX851973 AMO851973:AMT851973 AWK851973:AWP851973 BGG851973:BGL851973 BQC851973:BQH851973 BZY851973:CAD851973 CJU851973:CJZ851973 CTQ851973:CTV851973 DDM851973:DDR851973 DNI851973:DNN851973 DXE851973:DXJ851973 EHA851973:EHF851973 EQW851973:ERB851973 FAS851973:FAX851973 FKO851973:FKT851973 FUK851973:FUP851973 GEG851973:GEL851973 GOC851973:GOH851973 GXY851973:GYD851973 HHU851973:HHZ851973 HRQ851973:HRV851973 IBM851973:IBR851973 ILI851973:ILN851973 IVE851973:IVJ851973 JFA851973:JFF851973 JOW851973:JPB851973 JYS851973:JYX851973 KIO851973:KIT851973 KSK851973:KSP851973 LCG851973:LCL851973 LMC851973:LMH851973 LVY851973:LWD851973 MFU851973:MFZ851973 MPQ851973:MPV851973 MZM851973:MZR851973 NJI851973:NJN851973 NTE851973:NTJ851973 ODA851973:ODF851973 OMW851973:ONB851973 OWS851973:OWX851973 PGO851973:PGT851973 PQK851973:PQP851973 QAG851973:QAL851973 QKC851973:QKH851973 QTY851973:QUD851973 RDU851973:RDZ851973 RNQ851973:RNV851973 RXM851973:RXR851973 SHI851973:SHN851973 SRE851973:SRJ851973 TBA851973:TBF851973 TKW851973:TLB851973 TUS851973:TUX851973 UEO851973:UET851973 UOK851973:UOP851973 UYG851973:UYL851973 VIC851973:VIH851973 VRY851973:VSD851973 WBU851973:WBZ851973 WLQ851973:WLV851973 WVM851973:WVR851973 E917509:J917509 JA917509:JF917509 SW917509:TB917509 ACS917509:ACX917509 AMO917509:AMT917509 AWK917509:AWP917509 BGG917509:BGL917509 BQC917509:BQH917509 BZY917509:CAD917509 CJU917509:CJZ917509 CTQ917509:CTV917509 DDM917509:DDR917509 DNI917509:DNN917509 DXE917509:DXJ917509 EHA917509:EHF917509 EQW917509:ERB917509 FAS917509:FAX917509 FKO917509:FKT917509 FUK917509:FUP917509 GEG917509:GEL917509 GOC917509:GOH917509 GXY917509:GYD917509 HHU917509:HHZ917509 HRQ917509:HRV917509 IBM917509:IBR917509 ILI917509:ILN917509 IVE917509:IVJ917509 JFA917509:JFF917509 JOW917509:JPB917509 JYS917509:JYX917509 KIO917509:KIT917509 KSK917509:KSP917509 LCG917509:LCL917509 LMC917509:LMH917509 LVY917509:LWD917509 MFU917509:MFZ917509 MPQ917509:MPV917509 MZM917509:MZR917509 NJI917509:NJN917509 NTE917509:NTJ917509 ODA917509:ODF917509 OMW917509:ONB917509 OWS917509:OWX917509 PGO917509:PGT917509 PQK917509:PQP917509 QAG917509:QAL917509 QKC917509:QKH917509 QTY917509:QUD917509 RDU917509:RDZ917509 RNQ917509:RNV917509 RXM917509:RXR917509 SHI917509:SHN917509 SRE917509:SRJ917509 TBA917509:TBF917509 TKW917509:TLB917509 TUS917509:TUX917509 UEO917509:UET917509 UOK917509:UOP917509 UYG917509:UYL917509 VIC917509:VIH917509 VRY917509:VSD917509 WBU917509:WBZ917509 WLQ917509:WLV917509 WVM917509:WVR917509 E983045:J983045 JA983045:JF983045 SW983045:TB983045 ACS983045:ACX983045 AMO983045:AMT983045 AWK983045:AWP983045 BGG983045:BGL983045 BQC983045:BQH983045 BZY983045:CAD983045 CJU983045:CJZ983045 CTQ983045:CTV983045 DDM983045:DDR983045 DNI983045:DNN983045 DXE983045:DXJ983045 EHA983045:EHF983045 EQW983045:ERB983045 FAS983045:FAX983045 FKO983045:FKT983045 FUK983045:FUP983045 GEG983045:GEL983045 GOC983045:GOH983045 GXY983045:GYD983045 HHU983045:HHZ983045 HRQ983045:HRV983045 IBM983045:IBR983045 ILI983045:ILN983045 IVE983045:IVJ983045 JFA983045:JFF983045 JOW983045:JPB983045 JYS983045:JYX983045 KIO983045:KIT983045 KSK983045:KSP983045 LCG983045:LCL983045 LMC983045:LMH983045 LVY983045:LWD983045 MFU983045:MFZ983045 MPQ983045:MPV983045 MZM983045:MZR983045 NJI983045:NJN983045 NTE983045:NTJ983045 ODA983045:ODF983045 OMW983045:ONB983045 OWS983045:OWX983045 PGO983045:PGT983045 PQK983045:PQP983045 QAG983045:QAL983045 QKC983045:QKH983045 QTY983045:QUD983045 RDU983045:RDZ983045 RNQ983045:RNV983045 RXM983045:RXR983045 SHI983045:SHN983045 SRE983045:SRJ983045 TBA983045:TBF983045 TKW983045:TLB983045 TUS983045:TUX983045 UEO983045:UET983045 UOK983045:UOP983045 UYG983045:UYL983045 VIC983045:VIH983045 VRY983045:VSD983045 WBU983045:WBZ983045 WLQ983045:WLV983045 WVM983045:WVR983045">
      <formula1>"確定払(国内),確定(外国),概算払(国内),概算(外国),現金"</formula1>
    </dataValidation>
    <dataValidation type="list" allowBlank="1" showInputMessage="1" showErrorMessage="1" sqref="WVY983065:WWA983065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61:S65561 JM65561:JO65561 TI65561:TK65561 ADE65561:ADG65561 ANA65561:ANC65561 AWW65561:AWY65561 BGS65561:BGU65561 BQO65561:BQQ65561 CAK65561:CAM65561 CKG65561:CKI65561 CUC65561:CUE65561 DDY65561:DEA65561 DNU65561:DNW65561 DXQ65561:DXS65561 EHM65561:EHO65561 ERI65561:ERK65561 FBE65561:FBG65561 FLA65561:FLC65561 FUW65561:FUY65561 GES65561:GEU65561 GOO65561:GOQ65561 GYK65561:GYM65561 HIG65561:HII65561 HSC65561:HSE65561 IBY65561:ICA65561 ILU65561:ILW65561 IVQ65561:IVS65561 JFM65561:JFO65561 JPI65561:JPK65561 JZE65561:JZG65561 KJA65561:KJC65561 KSW65561:KSY65561 LCS65561:LCU65561 LMO65561:LMQ65561 LWK65561:LWM65561 MGG65561:MGI65561 MQC65561:MQE65561 MZY65561:NAA65561 NJU65561:NJW65561 NTQ65561:NTS65561 ODM65561:ODO65561 ONI65561:ONK65561 OXE65561:OXG65561 PHA65561:PHC65561 PQW65561:PQY65561 QAS65561:QAU65561 QKO65561:QKQ65561 QUK65561:QUM65561 REG65561:REI65561 ROC65561:ROE65561 RXY65561:RYA65561 SHU65561:SHW65561 SRQ65561:SRS65561 TBM65561:TBO65561 TLI65561:TLK65561 TVE65561:TVG65561 UFA65561:UFC65561 UOW65561:UOY65561 UYS65561:UYU65561 VIO65561:VIQ65561 VSK65561:VSM65561 WCG65561:WCI65561 WMC65561:WME65561 WVY65561:WWA65561 Q131097:S131097 JM131097:JO131097 TI131097:TK131097 ADE131097:ADG131097 ANA131097:ANC131097 AWW131097:AWY131097 BGS131097:BGU131097 BQO131097:BQQ131097 CAK131097:CAM131097 CKG131097:CKI131097 CUC131097:CUE131097 DDY131097:DEA131097 DNU131097:DNW131097 DXQ131097:DXS131097 EHM131097:EHO131097 ERI131097:ERK131097 FBE131097:FBG131097 FLA131097:FLC131097 FUW131097:FUY131097 GES131097:GEU131097 GOO131097:GOQ131097 GYK131097:GYM131097 HIG131097:HII131097 HSC131097:HSE131097 IBY131097:ICA131097 ILU131097:ILW131097 IVQ131097:IVS131097 JFM131097:JFO131097 JPI131097:JPK131097 JZE131097:JZG131097 KJA131097:KJC131097 KSW131097:KSY131097 LCS131097:LCU131097 LMO131097:LMQ131097 LWK131097:LWM131097 MGG131097:MGI131097 MQC131097:MQE131097 MZY131097:NAA131097 NJU131097:NJW131097 NTQ131097:NTS131097 ODM131097:ODO131097 ONI131097:ONK131097 OXE131097:OXG131097 PHA131097:PHC131097 PQW131097:PQY131097 QAS131097:QAU131097 QKO131097:QKQ131097 QUK131097:QUM131097 REG131097:REI131097 ROC131097:ROE131097 RXY131097:RYA131097 SHU131097:SHW131097 SRQ131097:SRS131097 TBM131097:TBO131097 TLI131097:TLK131097 TVE131097:TVG131097 UFA131097:UFC131097 UOW131097:UOY131097 UYS131097:UYU131097 VIO131097:VIQ131097 VSK131097:VSM131097 WCG131097:WCI131097 WMC131097:WME131097 WVY131097:WWA131097 Q196633:S196633 JM196633:JO196633 TI196633:TK196633 ADE196633:ADG196633 ANA196633:ANC196633 AWW196633:AWY196633 BGS196633:BGU196633 BQO196633:BQQ196633 CAK196633:CAM196633 CKG196633:CKI196633 CUC196633:CUE196633 DDY196633:DEA196633 DNU196633:DNW196633 DXQ196633:DXS196633 EHM196633:EHO196633 ERI196633:ERK196633 FBE196633:FBG196633 FLA196633:FLC196633 FUW196633:FUY196633 GES196633:GEU196633 GOO196633:GOQ196633 GYK196633:GYM196633 HIG196633:HII196633 HSC196633:HSE196633 IBY196633:ICA196633 ILU196633:ILW196633 IVQ196633:IVS196633 JFM196633:JFO196633 JPI196633:JPK196633 JZE196633:JZG196633 KJA196633:KJC196633 KSW196633:KSY196633 LCS196633:LCU196633 LMO196633:LMQ196633 LWK196633:LWM196633 MGG196633:MGI196633 MQC196633:MQE196633 MZY196633:NAA196633 NJU196633:NJW196633 NTQ196633:NTS196633 ODM196633:ODO196633 ONI196633:ONK196633 OXE196633:OXG196633 PHA196633:PHC196633 PQW196633:PQY196633 QAS196633:QAU196633 QKO196633:QKQ196633 QUK196633:QUM196633 REG196633:REI196633 ROC196633:ROE196633 RXY196633:RYA196633 SHU196633:SHW196633 SRQ196633:SRS196633 TBM196633:TBO196633 TLI196633:TLK196633 TVE196633:TVG196633 UFA196633:UFC196633 UOW196633:UOY196633 UYS196633:UYU196633 VIO196633:VIQ196633 VSK196633:VSM196633 WCG196633:WCI196633 WMC196633:WME196633 WVY196633:WWA196633 Q262169:S262169 JM262169:JO262169 TI262169:TK262169 ADE262169:ADG262169 ANA262169:ANC262169 AWW262169:AWY262169 BGS262169:BGU262169 BQO262169:BQQ262169 CAK262169:CAM262169 CKG262169:CKI262169 CUC262169:CUE262169 DDY262169:DEA262169 DNU262169:DNW262169 DXQ262169:DXS262169 EHM262169:EHO262169 ERI262169:ERK262169 FBE262169:FBG262169 FLA262169:FLC262169 FUW262169:FUY262169 GES262169:GEU262169 GOO262169:GOQ262169 GYK262169:GYM262169 HIG262169:HII262169 HSC262169:HSE262169 IBY262169:ICA262169 ILU262169:ILW262169 IVQ262169:IVS262169 JFM262169:JFO262169 JPI262169:JPK262169 JZE262169:JZG262169 KJA262169:KJC262169 KSW262169:KSY262169 LCS262169:LCU262169 LMO262169:LMQ262169 LWK262169:LWM262169 MGG262169:MGI262169 MQC262169:MQE262169 MZY262169:NAA262169 NJU262169:NJW262169 NTQ262169:NTS262169 ODM262169:ODO262169 ONI262169:ONK262169 OXE262169:OXG262169 PHA262169:PHC262169 PQW262169:PQY262169 QAS262169:QAU262169 QKO262169:QKQ262169 QUK262169:QUM262169 REG262169:REI262169 ROC262169:ROE262169 RXY262169:RYA262169 SHU262169:SHW262169 SRQ262169:SRS262169 TBM262169:TBO262169 TLI262169:TLK262169 TVE262169:TVG262169 UFA262169:UFC262169 UOW262169:UOY262169 UYS262169:UYU262169 VIO262169:VIQ262169 VSK262169:VSM262169 WCG262169:WCI262169 WMC262169:WME262169 WVY262169:WWA262169 Q327705:S327705 JM327705:JO327705 TI327705:TK327705 ADE327705:ADG327705 ANA327705:ANC327705 AWW327705:AWY327705 BGS327705:BGU327705 BQO327705:BQQ327705 CAK327705:CAM327705 CKG327705:CKI327705 CUC327705:CUE327705 DDY327705:DEA327705 DNU327705:DNW327705 DXQ327705:DXS327705 EHM327705:EHO327705 ERI327705:ERK327705 FBE327705:FBG327705 FLA327705:FLC327705 FUW327705:FUY327705 GES327705:GEU327705 GOO327705:GOQ327705 GYK327705:GYM327705 HIG327705:HII327705 HSC327705:HSE327705 IBY327705:ICA327705 ILU327705:ILW327705 IVQ327705:IVS327705 JFM327705:JFO327705 JPI327705:JPK327705 JZE327705:JZG327705 KJA327705:KJC327705 KSW327705:KSY327705 LCS327705:LCU327705 LMO327705:LMQ327705 LWK327705:LWM327705 MGG327705:MGI327705 MQC327705:MQE327705 MZY327705:NAA327705 NJU327705:NJW327705 NTQ327705:NTS327705 ODM327705:ODO327705 ONI327705:ONK327705 OXE327705:OXG327705 PHA327705:PHC327705 PQW327705:PQY327705 QAS327705:QAU327705 QKO327705:QKQ327705 QUK327705:QUM327705 REG327705:REI327705 ROC327705:ROE327705 RXY327705:RYA327705 SHU327705:SHW327705 SRQ327705:SRS327705 TBM327705:TBO327705 TLI327705:TLK327705 TVE327705:TVG327705 UFA327705:UFC327705 UOW327705:UOY327705 UYS327705:UYU327705 VIO327705:VIQ327705 VSK327705:VSM327705 WCG327705:WCI327705 WMC327705:WME327705 WVY327705:WWA327705 Q393241:S393241 JM393241:JO393241 TI393241:TK393241 ADE393241:ADG393241 ANA393241:ANC393241 AWW393241:AWY393241 BGS393241:BGU393241 BQO393241:BQQ393241 CAK393241:CAM393241 CKG393241:CKI393241 CUC393241:CUE393241 DDY393241:DEA393241 DNU393241:DNW393241 DXQ393241:DXS393241 EHM393241:EHO393241 ERI393241:ERK393241 FBE393241:FBG393241 FLA393241:FLC393241 FUW393241:FUY393241 GES393241:GEU393241 GOO393241:GOQ393241 GYK393241:GYM393241 HIG393241:HII393241 HSC393241:HSE393241 IBY393241:ICA393241 ILU393241:ILW393241 IVQ393241:IVS393241 JFM393241:JFO393241 JPI393241:JPK393241 JZE393241:JZG393241 KJA393241:KJC393241 KSW393241:KSY393241 LCS393241:LCU393241 LMO393241:LMQ393241 LWK393241:LWM393241 MGG393241:MGI393241 MQC393241:MQE393241 MZY393241:NAA393241 NJU393241:NJW393241 NTQ393241:NTS393241 ODM393241:ODO393241 ONI393241:ONK393241 OXE393241:OXG393241 PHA393241:PHC393241 PQW393241:PQY393241 QAS393241:QAU393241 QKO393241:QKQ393241 QUK393241:QUM393241 REG393241:REI393241 ROC393241:ROE393241 RXY393241:RYA393241 SHU393241:SHW393241 SRQ393241:SRS393241 TBM393241:TBO393241 TLI393241:TLK393241 TVE393241:TVG393241 UFA393241:UFC393241 UOW393241:UOY393241 UYS393241:UYU393241 VIO393241:VIQ393241 VSK393241:VSM393241 WCG393241:WCI393241 WMC393241:WME393241 WVY393241:WWA393241 Q458777:S458777 JM458777:JO458777 TI458777:TK458777 ADE458777:ADG458777 ANA458777:ANC458777 AWW458777:AWY458777 BGS458777:BGU458777 BQO458777:BQQ458777 CAK458777:CAM458777 CKG458777:CKI458777 CUC458777:CUE458777 DDY458777:DEA458777 DNU458777:DNW458777 DXQ458777:DXS458777 EHM458777:EHO458777 ERI458777:ERK458777 FBE458777:FBG458777 FLA458777:FLC458777 FUW458777:FUY458777 GES458777:GEU458777 GOO458777:GOQ458777 GYK458777:GYM458777 HIG458777:HII458777 HSC458777:HSE458777 IBY458777:ICA458777 ILU458777:ILW458777 IVQ458777:IVS458777 JFM458777:JFO458777 JPI458777:JPK458777 JZE458777:JZG458777 KJA458777:KJC458777 KSW458777:KSY458777 LCS458777:LCU458777 LMO458777:LMQ458777 LWK458777:LWM458777 MGG458777:MGI458777 MQC458777:MQE458777 MZY458777:NAA458777 NJU458777:NJW458777 NTQ458777:NTS458777 ODM458777:ODO458777 ONI458777:ONK458777 OXE458777:OXG458777 PHA458777:PHC458777 PQW458777:PQY458777 QAS458777:QAU458777 QKO458777:QKQ458777 QUK458777:QUM458777 REG458777:REI458777 ROC458777:ROE458777 RXY458777:RYA458777 SHU458777:SHW458777 SRQ458777:SRS458777 TBM458777:TBO458777 TLI458777:TLK458777 TVE458777:TVG458777 UFA458777:UFC458777 UOW458777:UOY458777 UYS458777:UYU458777 VIO458777:VIQ458777 VSK458777:VSM458777 WCG458777:WCI458777 WMC458777:WME458777 WVY458777:WWA458777 Q524313:S524313 JM524313:JO524313 TI524313:TK524313 ADE524313:ADG524313 ANA524313:ANC524313 AWW524313:AWY524313 BGS524313:BGU524313 BQO524313:BQQ524313 CAK524313:CAM524313 CKG524313:CKI524313 CUC524313:CUE524313 DDY524313:DEA524313 DNU524313:DNW524313 DXQ524313:DXS524313 EHM524313:EHO524313 ERI524313:ERK524313 FBE524313:FBG524313 FLA524313:FLC524313 FUW524313:FUY524313 GES524313:GEU524313 GOO524313:GOQ524313 GYK524313:GYM524313 HIG524313:HII524313 HSC524313:HSE524313 IBY524313:ICA524313 ILU524313:ILW524313 IVQ524313:IVS524313 JFM524313:JFO524313 JPI524313:JPK524313 JZE524313:JZG524313 KJA524313:KJC524313 KSW524313:KSY524313 LCS524313:LCU524313 LMO524313:LMQ524313 LWK524313:LWM524313 MGG524313:MGI524313 MQC524313:MQE524313 MZY524313:NAA524313 NJU524313:NJW524313 NTQ524313:NTS524313 ODM524313:ODO524313 ONI524313:ONK524313 OXE524313:OXG524313 PHA524313:PHC524313 PQW524313:PQY524313 QAS524313:QAU524313 QKO524313:QKQ524313 QUK524313:QUM524313 REG524313:REI524313 ROC524313:ROE524313 RXY524313:RYA524313 SHU524313:SHW524313 SRQ524313:SRS524313 TBM524313:TBO524313 TLI524313:TLK524313 TVE524313:TVG524313 UFA524313:UFC524313 UOW524313:UOY524313 UYS524313:UYU524313 VIO524313:VIQ524313 VSK524313:VSM524313 WCG524313:WCI524313 WMC524313:WME524313 WVY524313:WWA524313 Q589849:S589849 JM589849:JO589849 TI589849:TK589849 ADE589849:ADG589849 ANA589849:ANC589849 AWW589849:AWY589849 BGS589849:BGU589849 BQO589849:BQQ589849 CAK589849:CAM589849 CKG589849:CKI589849 CUC589849:CUE589849 DDY589849:DEA589849 DNU589849:DNW589849 DXQ589849:DXS589849 EHM589849:EHO589849 ERI589849:ERK589849 FBE589849:FBG589849 FLA589849:FLC589849 FUW589849:FUY589849 GES589849:GEU589849 GOO589849:GOQ589849 GYK589849:GYM589849 HIG589849:HII589849 HSC589849:HSE589849 IBY589849:ICA589849 ILU589849:ILW589849 IVQ589849:IVS589849 JFM589849:JFO589849 JPI589849:JPK589849 JZE589849:JZG589849 KJA589849:KJC589849 KSW589849:KSY589849 LCS589849:LCU589849 LMO589849:LMQ589849 LWK589849:LWM589849 MGG589849:MGI589849 MQC589849:MQE589849 MZY589849:NAA589849 NJU589849:NJW589849 NTQ589849:NTS589849 ODM589849:ODO589849 ONI589849:ONK589849 OXE589849:OXG589849 PHA589849:PHC589849 PQW589849:PQY589849 QAS589849:QAU589849 QKO589849:QKQ589849 QUK589849:QUM589849 REG589849:REI589849 ROC589849:ROE589849 RXY589849:RYA589849 SHU589849:SHW589849 SRQ589849:SRS589849 TBM589849:TBO589849 TLI589849:TLK589849 TVE589849:TVG589849 UFA589849:UFC589849 UOW589849:UOY589849 UYS589849:UYU589849 VIO589849:VIQ589849 VSK589849:VSM589849 WCG589849:WCI589849 WMC589849:WME589849 WVY589849:WWA589849 Q655385:S655385 JM655385:JO655385 TI655385:TK655385 ADE655385:ADG655385 ANA655385:ANC655385 AWW655385:AWY655385 BGS655385:BGU655385 BQO655385:BQQ655385 CAK655385:CAM655385 CKG655385:CKI655385 CUC655385:CUE655385 DDY655385:DEA655385 DNU655385:DNW655385 DXQ655385:DXS655385 EHM655385:EHO655385 ERI655385:ERK655385 FBE655385:FBG655385 FLA655385:FLC655385 FUW655385:FUY655385 GES655385:GEU655385 GOO655385:GOQ655385 GYK655385:GYM655385 HIG655385:HII655385 HSC655385:HSE655385 IBY655385:ICA655385 ILU655385:ILW655385 IVQ655385:IVS655385 JFM655385:JFO655385 JPI655385:JPK655385 JZE655385:JZG655385 KJA655385:KJC655385 KSW655385:KSY655385 LCS655385:LCU655385 LMO655385:LMQ655385 LWK655385:LWM655385 MGG655385:MGI655385 MQC655385:MQE655385 MZY655385:NAA655385 NJU655385:NJW655385 NTQ655385:NTS655385 ODM655385:ODO655385 ONI655385:ONK655385 OXE655385:OXG655385 PHA655385:PHC655385 PQW655385:PQY655385 QAS655385:QAU655385 QKO655385:QKQ655385 QUK655385:QUM655385 REG655385:REI655385 ROC655385:ROE655385 RXY655385:RYA655385 SHU655385:SHW655385 SRQ655385:SRS655385 TBM655385:TBO655385 TLI655385:TLK655385 TVE655385:TVG655385 UFA655385:UFC655385 UOW655385:UOY655385 UYS655385:UYU655385 VIO655385:VIQ655385 VSK655385:VSM655385 WCG655385:WCI655385 WMC655385:WME655385 WVY655385:WWA655385 Q720921:S720921 JM720921:JO720921 TI720921:TK720921 ADE720921:ADG720921 ANA720921:ANC720921 AWW720921:AWY720921 BGS720921:BGU720921 BQO720921:BQQ720921 CAK720921:CAM720921 CKG720921:CKI720921 CUC720921:CUE720921 DDY720921:DEA720921 DNU720921:DNW720921 DXQ720921:DXS720921 EHM720921:EHO720921 ERI720921:ERK720921 FBE720921:FBG720921 FLA720921:FLC720921 FUW720921:FUY720921 GES720921:GEU720921 GOO720921:GOQ720921 GYK720921:GYM720921 HIG720921:HII720921 HSC720921:HSE720921 IBY720921:ICA720921 ILU720921:ILW720921 IVQ720921:IVS720921 JFM720921:JFO720921 JPI720921:JPK720921 JZE720921:JZG720921 KJA720921:KJC720921 KSW720921:KSY720921 LCS720921:LCU720921 LMO720921:LMQ720921 LWK720921:LWM720921 MGG720921:MGI720921 MQC720921:MQE720921 MZY720921:NAA720921 NJU720921:NJW720921 NTQ720921:NTS720921 ODM720921:ODO720921 ONI720921:ONK720921 OXE720921:OXG720921 PHA720921:PHC720921 PQW720921:PQY720921 QAS720921:QAU720921 QKO720921:QKQ720921 QUK720921:QUM720921 REG720921:REI720921 ROC720921:ROE720921 RXY720921:RYA720921 SHU720921:SHW720921 SRQ720921:SRS720921 TBM720921:TBO720921 TLI720921:TLK720921 TVE720921:TVG720921 UFA720921:UFC720921 UOW720921:UOY720921 UYS720921:UYU720921 VIO720921:VIQ720921 VSK720921:VSM720921 WCG720921:WCI720921 WMC720921:WME720921 WVY720921:WWA720921 Q786457:S786457 JM786457:JO786457 TI786457:TK786457 ADE786457:ADG786457 ANA786457:ANC786457 AWW786457:AWY786457 BGS786457:BGU786457 BQO786457:BQQ786457 CAK786457:CAM786457 CKG786457:CKI786457 CUC786457:CUE786457 DDY786457:DEA786457 DNU786457:DNW786457 DXQ786457:DXS786457 EHM786457:EHO786457 ERI786457:ERK786457 FBE786457:FBG786457 FLA786457:FLC786457 FUW786457:FUY786457 GES786457:GEU786457 GOO786457:GOQ786457 GYK786457:GYM786457 HIG786457:HII786457 HSC786457:HSE786457 IBY786457:ICA786457 ILU786457:ILW786457 IVQ786457:IVS786457 JFM786457:JFO786457 JPI786457:JPK786457 JZE786457:JZG786457 KJA786457:KJC786457 KSW786457:KSY786457 LCS786457:LCU786457 LMO786457:LMQ786457 LWK786457:LWM786457 MGG786457:MGI786457 MQC786457:MQE786457 MZY786457:NAA786457 NJU786457:NJW786457 NTQ786457:NTS786457 ODM786457:ODO786457 ONI786457:ONK786457 OXE786457:OXG786457 PHA786457:PHC786457 PQW786457:PQY786457 QAS786457:QAU786457 QKO786457:QKQ786457 QUK786457:QUM786457 REG786457:REI786457 ROC786457:ROE786457 RXY786457:RYA786457 SHU786457:SHW786457 SRQ786457:SRS786457 TBM786457:TBO786457 TLI786457:TLK786457 TVE786457:TVG786457 UFA786457:UFC786457 UOW786457:UOY786457 UYS786457:UYU786457 VIO786457:VIQ786457 VSK786457:VSM786457 WCG786457:WCI786457 WMC786457:WME786457 WVY786457:WWA786457 Q851993:S851993 JM851993:JO851993 TI851993:TK851993 ADE851993:ADG851993 ANA851993:ANC851993 AWW851993:AWY851993 BGS851993:BGU851993 BQO851993:BQQ851993 CAK851993:CAM851993 CKG851993:CKI851993 CUC851993:CUE851993 DDY851993:DEA851993 DNU851993:DNW851993 DXQ851993:DXS851993 EHM851993:EHO851993 ERI851993:ERK851993 FBE851993:FBG851993 FLA851993:FLC851993 FUW851993:FUY851993 GES851993:GEU851993 GOO851993:GOQ851993 GYK851993:GYM851993 HIG851993:HII851993 HSC851993:HSE851993 IBY851993:ICA851993 ILU851993:ILW851993 IVQ851993:IVS851993 JFM851993:JFO851993 JPI851993:JPK851993 JZE851993:JZG851993 KJA851993:KJC851993 KSW851993:KSY851993 LCS851993:LCU851993 LMO851993:LMQ851993 LWK851993:LWM851993 MGG851993:MGI851993 MQC851993:MQE851993 MZY851993:NAA851993 NJU851993:NJW851993 NTQ851993:NTS851993 ODM851993:ODO851993 ONI851993:ONK851993 OXE851993:OXG851993 PHA851993:PHC851993 PQW851993:PQY851993 QAS851993:QAU851993 QKO851993:QKQ851993 QUK851993:QUM851993 REG851993:REI851993 ROC851993:ROE851993 RXY851993:RYA851993 SHU851993:SHW851993 SRQ851993:SRS851993 TBM851993:TBO851993 TLI851993:TLK851993 TVE851993:TVG851993 UFA851993:UFC851993 UOW851993:UOY851993 UYS851993:UYU851993 VIO851993:VIQ851993 VSK851993:VSM851993 WCG851993:WCI851993 WMC851993:WME851993 WVY851993:WWA851993 Q917529:S917529 JM917529:JO917529 TI917529:TK917529 ADE917529:ADG917529 ANA917529:ANC917529 AWW917529:AWY917529 BGS917529:BGU917529 BQO917529:BQQ917529 CAK917529:CAM917529 CKG917529:CKI917529 CUC917529:CUE917529 DDY917529:DEA917529 DNU917529:DNW917529 DXQ917529:DXS917529 EHM917529:EHO917529 ERI917529:ERK917529 FBE917529:FBG917529 FLA917529:FLC917529 FUW917529:FUY917529 GES917529:GEU917529 GOO917529:GOQ917529 GYK917529:GYM917529 HIG917529:HII917529 HSC917529:HSE917529 IBY917529:ICA917529 ILU917529:ILW917529 IVQ917529:IVS917529 JFM917529:JFO917529 JPI917529:JPK917529 JZE917529:JZG917529 KJA917529:KJC917529 KSW917529:KSY917529 LCS917529:LCU917529 LMO917529:LMQ917529 LWK917529:LWM917529 MGG917529:MGI917529 MQC917529:MQE917529 MZY917529:NAA917529 NJU917529:NJW917529 NTQ917529:NTS917529 ODM917529:ODO917529 ONI917529:ONK917529 OXE917529:OXG917529 PHA917529:PHC917529 PQW917529:PQY917529 QAS917529:QAU917529 QKO917529:QKQ917529 QUK917529:QUM917529 REG917529:REI917529 ROC917529:ROE917529 RXY917529:RYA917529 SHU917529:SHW917529 SRQ917529:SRS917529 TBM917529:TBO917529 TLI917529:TLK917529 TVE917529:TVG917529 UFA917529:UFC917529 UOW917529:UOY917529 UYS917529:UYU917529 VIO917529:VIQ917529 VSK917529:VSM917529 WCG917529:WCI917529 WMC917529:WME917529 WVY917529:WWA917529 Q983065:S983065 JM983065:JO983065 TI983065:TK983065 ADE983065:ADG983065 ANA983065:ANC983065 AWW983065:AWY983065 BGS983065:BGU983065 BQO983065:BQQ983065 CAK983065:CAM983065 CKG983065:CKI983065 CUC983065:CUE983065 DDY983065:DEA983065 DNU983065:DNW983065 DXQ983065:DXS983065 EHM983065:EHO983065 ERI983065:ERK983065 FBE983065:FBG983065 FLA983065:FLC983065 FUW983065:FUY983065 GES983065:GEU983065 GOO983065:GOQ983065 GYK983065:GYM983065 HIG983065:HII983065 HSC983065:HSE983065 IBY983065:ICA983065 ILU983065:ILW983065 IVQ983065:IVS983065 JFM983065:JFO983065 JPI983065:JPK983065 JZE983065:JZG983065 KJA983065:KJC983065 KSW983065:KSY983065 LCS983065:LCU983065 LMO983065:LMQ983065 LWK983065:LWM983065 MGG983065:MGI983065 MQC983065:MQE983065 MZY983065:NAA983065 NJU983065:NJW983065 NTQ983065:NTS983065 ODM983065:ODO983065 ONI983065:ONK983065 OXE983065:OXG983065 PHA983065:PHC983065 PQW983065:PQY983065 QAS983065:QAU983065 QKO983065:QKQ983065 QUK983065:QUM983065 REG983065:REI983065 ROC983065:ROE983065 RXY983065:RYA983065 SHU983065:SHW983065 SRQ983065:SRS983065 TBM983065:TBO983065 TLI983065:TLK983065 TVE983065:TVG983065 UFA983065:UFC983065 UOW983065:UOY983065 UYS983065:UYU983065 VIO983065:VIQ983065 VSK983065:VSM983065 WCG983065:WCI983065 WMC983065:WME983065">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53:P65554 JB65553:JL65554 SX65553:TH65554 ACT65553:ADD65554 AMP65553:AMZ65554 AWL65553:AWV65554 BGH65553:BGR65554 BQD65553:BQN65554 BZZ65553:CAJ65554 CJV65553:CKF65554 CTR65553:CUB65554 DDN65553:DDX65554 DNJ65553:DNT65554 DXF65553:DXP65554 EHB65553:EHL65554 EQX65553:ERH65554 FAT65553:FBD65554 FKP65553:FKZ65554 FUL65553:FUV65554 GEH65553:GER65554 GOD65553:GON65554 GXZ65553:GYJ65554 HHV65553:HIF65554 HRR65553:HSB65554 IBN65553:IBX65554 ILJ65553:ILT65554 IVF65553:IVP65554 JFB65553:JFL65554 JOX65553:JPH65554 JYT65553:JZD65554 KIP65553:KIZ65554 KSL65553:KSV65554 LCH65553:LCR65554 LMD65553:LMN65554 LVZ65553:LWJ65554 MFV65553:MGF65554 MPR65553:MQB65554 MZN65553:MZX65554 NJJ65553:NJT65554 NTF65553:NTP65554 ODB65553:ODL65554 OMX65553:ONH65554 OWT65553:OXD65554 PGP65553:PGZ65554 PQL65553:PQV65554 QAH65553:QAR65554 QKD65553:QKN65554 QTZ65553:QUJ65554 RDV65553:REF65554 RNR65553:ROB65554 RXN65553:RXX65554 SHJ65553:SHT65554 SRF65553:SRP65554 TBB65553:TBL65554 TKX65553:TLH65554 TUT65553:TVD65554 UEP65553:UEZ65554 UOL65553:UOV65554 UYH65553:UYR65554 VID65553:VIN65554 VRZ65553:VSJ65554 WBV65553:WCF65554 WLR65553:WMB65554 WVN65553:WVX65554 F131089:P131090 JB131089:JL131090 SX131089:TH131090 ACT131089:ADD131090 AMP131089:AMZ131090 AWL131089:AWV131090 BGH131089:BGR131090 BQD131089:BQN131090 BZZ131089:CAJ131090 CJV131089:CKF131090 CTR131089:CUB131090 DDN131089:DDX131090 DNJ131089:DNT131090 DXF131089:DXP131090 EHB131089:EHL131090 EQX131089:ERH131090 FAT131089:FBD131090 FKP131089:FKZ131090 FUL131089:FUV131090 GEH131089:GER131090 GOD131089:GON131090 GXZ131089:GYJ131090 HHV131089:HIF131090 HRR131089:HSB131090 IBN131089:IBX131090 ILJ131089:ILT131090 IVF131089:IVP131090 JFB131089:JFL131090 JOX131089:JPH131090 JYT131089:JZD131090 KIP131089:KIZ131090 KSL131089:KSV131090 LCH131089:LCR131090 LMD131089:LMN131090 LVZ131089:LWJ131090 MFV131089:MGF131090 MPR131089:MQB131090 MZN131089:MZX131090 NJJ131089:NJT131090 NTF131089:NTP131090 ODB131089:ODL131090 OMX131089:ONH131090 OWT131089:OXD131090 PGP131089:PGZ131090 PQL131089:PQV131090 QAH131089:QAR131090 QKD131089:QKN131090 QTZ131089:QUJ131090 RDV131089:REF131090 RNR131089:ROB131090 RXN131089:RXX131090 SHJ131089:SHT131090 SRF131089:SRP131090 TBB131089:TBL131090 TKX131089:TLH131090 TUT131089:TVD131090 UEP131089:UEZ131090 UOL131089:UOV131090 UYH131089:UYR131090 VID131089:VIN131090 VRZ131089:VSJ131090 WBV131089:WCF131090 WLR131089:WMB131090 WVN131089:WVX131090 F196625:P196626 JB196625:JL196626 SX196625:TH196626 ACT196625:ADD196626 AMP196625:AMZ196626 AWL196625:AWV196626 BGH196625:BGR196626 BQD196625:BQN196626 BZZ196625:CAJ196626 CJV196625:CKF196626 CTR196625:CUB196626 DDN196625:DDX196626 DNJ196625:DNT196626 DXF196625:DXP196626 EHB196625:EHL196626 EQX196625:ERH196626 FAT196625:FBD196626 FKP196625:FKZ196626 FUL196625:FUV196626 GEH196625:GER196626 GOD196625:GON196626 GXZ196625:GYJ196626 HHV196625:HIF196626 HRR196625:HSB196626 IBN196625:IBX196626 ILJ196625:ILT196626 IVF196625:IVP196626 JFB196625:JFL196626 JOX196625:JPH196626 JYT196625:JZD196626 KIP196625:KIZ196626 KSL196625:KSV196626 LCH196625:LCR196626 LMD196625:LMN196626 LVZ196625:LWJ196626 MFV196625:MGF196626 MPR196625:MQB196626 MZN196625:MZX196626 NJJ196625:NJT196626 NTF196625:NTP196626 ODB196625:ODL196626 OMX196625:ONH196626 OWT196625:OXD196626 PGP196625:PGZ196626 PQL196625:PQV196626 QAH196625:QAR196626 QKD196625:QKN196626 QTZ196625:QUJ196626 RDV196625:REF196626 RNR196625:ROB196626 RXN196625:RXX196626 SHJ196625:SHT196626 SRF196625:SRP196626 TBB196625:TBL196626 TKX196625:TLH196626 TUT196625:TVD196626 UEP196625:UEZ196626 UOL196625:UOV196626 UYH196625:UYR196626 VID196625:VIN196626 VRZ196625:VSJ196626 WBV196625:WCF196626 WLR196625:WMB196626 WVN196625:WVX196626 F262161:P262162 JB262161:JL262162 SX262161:TH262162 ACT262161:ADD262162 AMP262161:AMZ262162 AWL262161:AWV262162 BGH262161:BGR262162 BQD262161:BQN262162 BZZ262161:CAJ262162 CJV262161:CKF262162 CTR262161:CUB262162 DDN262161:DDX262162 DNJ262161:DNT262162 DXF262161:DXP262162 EHB262161:EHL262162 EQX262161:ERH262162 FAT262161:FBD262162 FKP262161:FKZ262162 FUL262161:FUV262162 GEH262161:GER262162 GOD262161:GON262162 GXZ262161:GYJ262162 HHV262161:HIF262162 HRR262161:HSB262162 IBN262161:IBX262162 ILJ262161:ILT262162 IVF262161:IVP262162 JFB262161:JFL262162 JOX262161:JPH262162 JYT262161:JZD262162 KIP262161:KIZ262162 KSL262161:KSV262162 LCH262161:LCR262162 LMD262161:LMN262162 LVZ262161:LWJ262162 MFV262161:MGF262162 MPR262161:MQB262162 MZN262161:MZX262162 NJJ262161:NJT262162 NTF262161:NTP262162 ODB262161:ODL262162 OMX262161:ONH262162 OWT262161:OXD262162 PGP262161:PGZ262162 PQL262161:PQV262162 QAH262161:QAR262162 QKD262161:QKN262162 QTZ262161:QUJ262162 RDV262161:REF262162 RNR262161:ROB262162 RXN262161:RXX262162 SHJ262161:SHT262162 SRF262161:SRP262162 TBB262161:TBL262162 TKX262161:TLH262162 TUT262161:TVD262162 UEP262161:UEZ262162 UOL262161:UOV262162 UYH262161:UYR262162 VID262161:VIN262162 VRZ262161:VSJ262162 WBV262161:WCF262162 WLR262161:WMB262162 WVN262161:WVX262162 F327697:P327698 JB327697:JL327698 SX327697:TH327698 ACT327697:ADD327698 AMP327697:AMZ327698 AWL327697:AWV327698 BGH327697:BGR327698 BQD327697:BQN327698 BZZ327697:CAJ327698 CJV327697:CKF327698 CTR327697:CUB327698 DDN327697:DDX327698 DNJ327697:DNT327698 DXF327697:DXP327698 EHB327697:EHL327698 EQX327697:ERH327698 FAT327697:FBD327698 FKP327697:FKZ327698 FUL327697:FUV327698 GEH327697:GER327698 GOD327697:GON327698 GXZ327697:GYJ327698 HHV327697:HIF327698 HRR327697:HSB327698 IBN327697:IBX327698 ILJ327697:ILT327698 IVF327697:IVP327698 JFB327697:JFL327698 JOX327697:JPH327698 JYT327697:JZD327698 KIP327697:KIZ327698 KSL327697:KSV327698 LCH327697:LCR327698 LMD327697:LMN327698 LVZ327697:LWJ327698 MFV327697:MGF327698 MPR327697:MQB327698 MZN327697:MZX327698 NJJ327697:NJT327698 NTF327697:NTP327698 ODB327697:ODL327698 OMX327697:ONH327698 OWT327697:OXD327698 PGP327697:PGZ327698 PQL327697:PQV327698 QAH327697:QAR327698 QKD327697:QKN327698 QTZ327697:QUJ327698 RDV327697:REF327698 RNR327697:ROB327698 RXN327697:RXX327698 SHJ327697:SHT327698 SRF327697:SRP327698 TBB327697:TBL327698 TKX327697:TLH327698 TUT327697:TVD327698 UEP327697:UEZ327698 UOL327697:UOV327698 UYH327697:UYR327698 VID327697:VIN327698 VRZ327697:VSJ327698 WBV327697:WCF327698 WLR327697:WMB327698 WVN327697:WVX327698 F393233:P393234 JB393233:JL393234 SX393233:TH393234 ACT393233:ADD393234 AMP393233:AMZ393234 AWL393233:AWV393234 BGH393233:BGR393234 BQD393233:BQN393234 BZZ393233:CAJ393234 CJV393233:CKF393234 CTR393233:CUB393234 DDN393233:DDX393234 DNJ393233:DNT393234 DXF393233:DXP393234 EHB393233:EHL393234 EQX393233:ERH393234 FAT393233:FBD393234 FKP393233:FKZ393234 FUL393233:FUV393234 GEH393233:GER393234 GOD393233:GON393234 GXZ393233:GYJ393234 HHV393233:HIF393234 HRR393233:HSB393234 IBN393233:IBX393234 ILJ393233:ILT393234 IVF393233:IVP393234 JFB393233:JFL393234 JOX393233:JPH393234 JYT393233:JZD393234 KIP393233:KIZ393234 KSL393233:KSV393234 LCH393233:LCR393234 LMD393233:LMN393234 LVZ393233:LWJ393234 MFV393233:MGF393234 MPR393233:MQB393234 MZN393233:MZX393234 NJJ393233:NJT393234 NTF393233:NTP393234 ODB393233:ODL393234 OMX393233:ONH393234 OWT393233:OXD393234 PGP393233:PGZ393234 PQL393233:PQV393234 QAH393233:QAR393234 QKD393233:QKN393234 QTZ393233:QUJ393234 RDV393233:REF393234 RNR393233:ROB393234 RXN393233:RXX393234 SHJ393233:SHT393234 SRF393233:SRP393234 TBB393233:TBL393234 TKX393233:TLH393234 TUT393233:TVD393234 UEP393233:UEZ393234 UOL393233:UOV393234 UYH393233:UYR393234 VID393233:VIN393234 VRZ393233:VSJ393234 WBV393233:WCF393234 WLR393233:WMB393234 WVN393233:WVX393234 F458769:P458770 JB458769:JL458770 SX458769:TH458770 ACT458769:ADD458770 AMP458769:AMZ458770 AWL458769:AWV458770 BGH458769:BGR458770 BQD458769:BQN458770 BZZ458769:CAJ458770 CJV458769:CKF458770 CTR458769:CUB458770 DDN458769:DDX458770 DNJ458769:DNT458770 DXF458769:DXP458770 EHB458769:EHL458770 EQX458769:ERH458770 FAT458769:FBD458770 FKP458769:FKZ458770 FUL458769:FUV458770 GEH458769:GER458770 GOD458769:GON458770 GXZ458769:GYJ458770 HHV458769:HIF458770 HRR458769:HSB458770 IBN458769:IBX458770 ILJ458769:ILT458770 IVF458769:IVP458770 JFB458769:JFL458770 JOX458769:JPH458770 JYT458769:JZD458770 KIP458769:KIZ458770 KSL458769:KSV458770 LCH458769:LCR458770 LMD458769:LMN458770 LVZ458769:LWJ458770 MFV458769:MGF458770 MPR458769:MQB458770 MZN458769:MZX458770 NJJ458769:NJT458770 NTF458769:NTP458770 ODB458769:ODL458770 OMX458769:ONH458770 OWT458769:OXD458770 PGP458769:PGZ458770 PQL458769:PQV458770 QAH458769:QAR458770 QKD458769:QKN458770 QTZ458769:QUJ458770 RDV458769:REF458770 RNR458769:ROB458770 RXN458769:RXX458770 SHJ458769:SHT458770 SRF458769:SRP458770 TBB458769:TBL458770 TKX458769:TLH458770 TUT458769:TVD458770 UEP458769:UEZ458770 UOL458769:UOV458770 UYH458769:UYR458770 VID458769:VIN458770 VRZ458769:VSJ458770 WBV458769:WCF458770 WLR458769:WMB458770 WVN458769:WVX458770 F524305:P524306 JB524305:JL524306 SX524305:TH524306 ACT524305:ADD524306 AMP524305:AMZ524306 AWL524305:AWV524306 BGH524305:BGR524306 BQD524305:BQN524306 BZZ524305:CAJ524306 CJV524305:CKF524306 CTR524305:CUB524306 DDN524305:DDX524306 DNJ524305:DNT524306 DXF524305:DXP524306 EHB524305:EHL524306 EQX524305:ERH524306 FAT524305:FBD524306 FKP524305:FKZ524306 FUL524305:FUV524306 GEH524305:GER524306 GOD524305:GON524306 GXZ524305:GYJ524306 HHV524305:HIF524306 HRR524305:HSB524306 IBN524305:IBX524306 ILJ524305:ILT524306 IVF524305:IVP524306 JFB524305:JFL524306 JOX524305:JPH524306 JYT524305:JZD524306 KIP524305:KIZ524306 KSL524305:KSV524306 LCH524305:LCR524306 LMD524305:LMN524306 LVZ524305:LWJ524306 MFV524305:MGF524306 MPR524305:MQB524306 MZN524305:MZX524306 NJJ524305:NJT524306 NTF524305:NTP524306 ODB524305:ODL524306 OMX524305:ONH524306 OWT524305:OXD524306 PGP524305:PGZ524306 PQL524305:PQV524306 QAH524305:QAR524306 QKD524305:QKN524306 QTZ524305:QUJ524306 RDV524305:REF524306 RNR524305:ROB524306 RXN524305:RXX524306 SHJ524305:SHT524306 SRF524305:SRP524306 TBB524305:TBL524306 TKX524305:TLH524306 TUT524305:TVD524306 UEP524305:UEZ524306 UOL524305:UOV524306 UYH524305:UYR524306 VID524305:VIN524306 VRZ524305:VSJ524306 WBV524305:WCF524306 WLR524305:WMB524306 WVN524305:WVX524306 F589841:P589842 JB589841:JL589842 SX589841:TH589842 ACT589841:ADD589842 AMP589841:AMZ589842 AWL589841:AWV589842 BGH589841:BGR589842 BQD589841:BQN589842 BZZ589841:CAJ589842 CJV589841:CKF589842 CTR589841:CUB589842 DDN589841:DDX589842 DNJ589841:DNT589842 DXF589841:DXP589842 EHB589841:EHL589842 EQX589841:ERH589842 FAT589841:FBD589842 FKP589841:FKZ589842 FUL589841:FUV589842 GEH589841:GER589842 GOD589841:GON589842 GXZ589841:GYJ589842 HHV589841:HIF589842 HRR589841:HSB589842 IBN589841:IBX589842 ILJ589841:ILT589842 IVF589841:IVP589842 JFB589841:JFL589842 JOX589841:JPH589842 JYT589841:JZD589842 KIP589841:KIZ589842 KSL589841:KSV589842 LCH589841:LCR589842 LMD589841:LMN589842 LVZ589841:LWJ589842 MFV589841:MGF589842 MPR589841:MQB589842 MZN589841:MZX589842 NJJ589841:NJT589842 NTF589841:NTP589842 ODB589841:ODL589842 OMX589841:ONH589842 OWT589841:OXD589842 PGP589841:PGZ589842 PQL589841:PQV589842 QAH589841:QAR589842 QKD589841:QKN589842 QTZ589841:QUJ589842 RDV589841:REF589842 RNR589841:ROB589842 RXN589841:RXX589842 SHJ589841:SHT589842 SRF589841:SRP589842 TBB589841:TBL589842 TKX589841:TLH589842 TUT589841:TVD589842 UEP589841:UEZ589842 UOL589841:UOV589842 UYH589841:UYR589842 VID589841:VIN589842 VRZ589841:VSJ589842 WBV589841:WCF589842 WLR589841:WMB589842 WVN589841:WVX589842 F655377:P655378 JB655377:JL655378 SX655377:TH655378 ACT655377:ADD655378 AMP655377:AMZ655378 AWL655377:AWV655378 BGH655377:BGR655378 BQD655377:BQN655378 BZZ655377:CAJ655378 CJV655377:CKF655378 CTR655377:CUB655378 DDN655377:DDX655378 DNJ655377:DNT655378 DXF655377:DXP655378 EHB655377:EHL655378 EQX655377:ERH655378 FAT655377:FBD655378 FKP655377:FKZ655378 FUL655377:FUV655378 GEH655377:GER655378 GOD655377:GON655378 GXZ655377:GYJ655378 HHV655377:HIF655378 HRR655377:HSB655378 IBN655377:IBX655378 ILJ655377:ILT655378 IVF655377:IVP655378 JFB655377:JFL655378 JOX655377:JPH655378 JYT655377:JZD655378 KIP655377:KIZ655378 KSL655377:KSV655378 LCH655377:LCR655378 LMD655377:LMN655378 LVZ655377:LWJ655378 MFV655377:MGF655378 MPR655377:MQB655378 MZN655377:MZX655378 NJJ655377:NJT655378 NTF655377:NTP655378 ODB655377:ODL655378 OMX655377:ONH655378 OWT655377:OXD655378 PGP655377:PGZ655378 PQL655377:PQV655378 QAH655377:QAR655378 QKD655377:QKN655378 QTZ655377:QUJ655378 RDV655377:REF655378 RNR655377:ROB655378 RXN655377:RXX655378 SHJ655377:SHT655378 SRF655377:SRP655378 TBB655377:TBL655378 TKX655377:TLH655378 TUT655377:TVD655378 UEP655377:UEZ655378 UOL655377:UOV655378 UYH655377:UYR655378 VID655377:VIN655378 VRZ655377:VSJ655378 WBV655377:WCF655378 WLR655377:WMB655378 WVN655377:WVX655378 F720913:P720914 JB720913:JL720914 SX720913:TH720914 ACT720913:ADD720914 AMP720913:AMZ720914 AWL720913:AWV720914 BGH720913:BGR720914 BQD720913:BQN720914 BZZ720913:CAJ720914 CJV720913:CKF720914 CTR720913:CUB720914 DDN720913:DDX720914 DNJ720913:DNT720914 DXF720913:DXP720914 EHB720913:EHL720914 EQX720913:ERH720914 FAT720913:FBD720914 FKP720913:FKZ720914 FUL720913:FUV720914 GEH720913:GER720914 GOD720913:GON720914 GXZ720913:GYJ720914 HHV720913:HIF720914 HRR720913:HSB720914 IBN720913:IBX720914 ILJ720913:ILT720914 IVF720913:IVP720914 JFB720913:JFL720914 JOX720913:JPH720914 JYT720913:JZD720914 KIP720913:KIZ720914 KSL720913:KSV720914 LCH720913:LCR720914 LMD720913:LMN720914 LVZ720913:LWJ720914 MFV720913:MGF720914 MPR720913:MQB720914 MZN720913:MZX720914 NJJ720913:NJT720914 NTF720913:NTP720914 ODB720913:ODL720914 OMX720913:ONH720914 OWT720913:OXD720914 PGP720913:PGZ720914 PQL720913:PQV720914 QAH720913:QAR720914 QKD720913:QKN720914 QTZ720913:QUJ720914 RDV720913:REF720914 RNR720913:ROB720914 RXN720913:RXX720914 SHJ720913:SHT720914 SRF720913:SRP720914 TBB720913:TBL720914 TKX720913:TLH720914 TUT720913:TVD720914 UEP720913:UEZ720914 UOL720913:UOV720914 UYH720913:UYR720914 VID720913:VIN720914 VRZ720913:VSJ720914 WBV720913:WCF720914 WLR720913:WMB720914 WVN720913:WVX720914 F786449:P786450 JB786449:JL786450 SX786449:TH786450 ACT786449:ADD786450 AMP786449:AMZ786450 AWL786449:AWV786450 BGH786449:BGR786450 BQD786449:BQN786450 BZZ786449:CAJ786450 CJV786449:CKF786450 CTR786449:CUB786450 DDN786449:DDX786450 DNJ786449:DNT786450 DXF786449:DXP786450 EHB786449:EHL786450 EQX786449:ERH786450 FAT786449:FBD786450 FKP786449:FKZ786450 FUL786449:FUV786450 GEH786449:GER786450 GOD786449:GON786450 GXZ786449:GYJ786450 HHV786449:HIF786450 HRR786449:HSB786450 IBN786449:IBX786450 ILJ786449:ILT786450 IVF786449:IVP786450 JFB786449:JFL786450 JOX786449:JPH786450 JYT786449:JZD786450 KIP786449:KIZ786450 KSL786449:KSV786450 LCH786449:LCR786450 LMD786449:LMN786450 LVZ786449:LWJ786450 MFV786449:MGF786450 MPR786449:MQB786450 MZN786449:MZX786450 NJJ786449:NJT786450 NTF786449:NTP786450 ODB786449:ODL786450 OMX786449:ONH786450 OWT786449:OXD786450 PGP786449:PGZ786450 PQL786449:PQV786450 QAH786449:QAR786450 QKD786449:QKN786450 QTZ786449:QUJ786450 RDV786449:REF786450 RNR786449:ROB786450 RXN786449:RXX786450 SHJ786449:SHT786450 SRF786449:SRP786450 TBB786449:TBL786450 TKX786449:TLH786450 TUT786449:TVD786450 UEP786449:UEZ786450 UOL786449:UOV786450 UYH786449:UYR786450 VID786449:VIN786450 VRZ786449:VSJ786450 WBV786449:WCF786450 WLR786449:WMB786450 WVN786449:WVX786450 F851985:P851986 JB851985:JL851986 SX851985:TH851986 ACT851985:ADD851986 AMP851985:AMZ851986 AWL851985:AWV851986 BGH851985:BGR851986 BQD851985:BQN851986 BZZ851985:CAJ851986 CJV851985:CKF851986 CTR851985:CUB851986 DDN851985:DDX851986 DNJ851985:DNT851986 DXF851985:DXP851986 EHB851985:EHL851986 EQX851985:ERH851986 FAT851985:FBD851986 FKP851985:FKZ851986 FUL851985:FUV851986 GEH851985:GER851986 GOD851985:GON851986 GXZ851985:GYJ851986 HHV851985:HIF851986 HRR851985:HSB851986 IBN851985:IBX851986 ILJ851985:ILT851986 IVF851985:IVP851986 JFB851985:JFL851986 JOX851985:JPH851986 JYT851985:JZD851986 KIP851985:KIZ851986 KSL851985:KSV851986 LCH851985:LCR851986 LMD851985:LMN851986 LVZ851985:LWJ851986 MFV851985:MGF851986 MPR851985:MQB851986 MZN851985:MZX851986 NJJ851985:NJT851986 NTF851985:NTP851986 ODB851985:ODL851986 OMX851985:ONH851986 OWT851985:OXD851986 PGP851985:PGZ851986 PQL851985:PQV851986 QAH851985:QAR851986 QKD851985:QKN851986 QTZ851985:QUJ851986 RDV851985:REF851986 RNR851985:ROB851986 RXN851985:RXX851986 SHJ851985:SHT851986 SRF851985:SRP851986 TBB851985:TBL851986 TKX851985:TLH851986 TUT851985:TVD851986 UEP851985:UEZ851986 UOL851985:UOV851986 UYH851985:UYR851986 VID851985:VIN851986 VRZ851985:VSJ851986 WBV851985:WCF851986 WLR851985:WMB851986 WVN851985:WVX851986 F917521:P917522 JB917521:JL917522 SX917521:TH917522 ACT917521:ADD917522 AMP917521:AMZ917522 AWL917521:AWV917522 BGH917521:BGR917522 BQD917521:BQN917522 BZZ917521:CAJ917522 CJV917521:CKF917522 CTR917521:CUB917522 DDN917521:DDX917522 DNJ917521:DNT917522 DXF917521:DXP917522 EHB917521:EHL917522 EQX917521:ERH917522 FAT917521:FBD917522 FKP917521:FKZ917522 FUL917521:FUV917522 GEH917521:GER917522 GOD917521:GON917522 GXZ917521:GYJ917522 HHV917521:HIF917522 HRR917521:HSB917522 IBN917521:IBX917522 ILJ917521:ILT917522 IVF917521:IVP917522 JFB917521:JFL917522 JOX917521:JPH917522 JYT917521:JZD917522 KIP917521:KIZ917522 KSL917521:KSV917522 LCH917521:LCR917522 LMD917521:LMN917522 LVZ917521:LWJ917522 MFV917521:MGF917522 MPR917521:MQB917522 MZN917521:MZX917522 NJJ917521:NJT917522 NTF917521:NTP917522 ODB917521:ODL917522 OMX917521:ONH917522 OWT917521:OXD917522 PGP917521:PGZ917522 PQL917521:PQV917522 QAH917521:QAR917522 QKD917521:QKN917522 QTZ917521:QUJ917522 RDV917521:REF917522 RNR917521:ROB917522 RXN917521:RXX917522 SHJ917521:SHT917522 SRF917521:SRP917522 TBB917521:TBL917522 TKX917521:TLH917522 TUT917521:TVD917522 UEP917521:UEZ917522 UOL917521:UOV917522 UYH917521:UYR917522 VID917521:VIN917522 VRZ917521:VSJ917522 WBV917521:WCF917522 WLR917521:WMB917522 WVN917521:WVX917522 F983057:P983058 JB983057:JL983058 SX983057:TH983058 ACT983057:ADD983058 AMP983057:AMZ983058 AWL983057:AWV983058 BGH983057:BGR983058 BQD983057:BQN983058 BZZ983057:CAJ983058 CJV983057:CKF983058 CTR983057:CUB983058 DDN983057:DDX983058 DNJ983057:DNT983058 DXF983057:DXP983058 EHB983057:EHL983058 EQX983057:ERH983058 FAT983057:FBD983058 FKP983057:FKZ983058 FUL983057:FUV983058 GEH983057:GER983058 GOD983057:GON983058 GXZ983057:GYJ983058 HHV983057:HIF983058 HRR983057:HSB983058 IBN983057:IBX983058 ILJ983057:ILT983058 IVF983057:IVP983058 JFB983057:JFL983058 JOX983057:JPH983058 JYT983057:JZD983058 KIP983057:KIZ983058 KSL983057:KSV983058 LCH983057:LCR983058 LMD983057:LMN983058 LVZ983057:LWJ983058 MFV983057:MGF983058 MPR983057:MQB983058 MZN983057:MZX983058 NJJ983057:NJT983058 NTF983057:NTP983058 ODB983057:ODL983058 OMX983057:ONH983058 OWT983057:OXD983058 PGP983057:PGZ983058 PQL983057:PQV983058 QAH983057:QAR983058 QKD983057:QKN983058 QTZ983057:QUJ983058 RDV983057:REF983058 RNR983057:ROB983058 RXN983057:RXX983058 SHJ983057:SHT983058 SRF983057:SRP983058 TBB983057:TBL983058 TKX983057:TLH983058 TUT983057:TVD983058 UEP983057:UEZ983058 UOL983057:UOV983058 UYH983057:UYR983058 VID983057:VIN983058 VRZ983057:VSJ983058 WBV983057:WCF983058 WLR983057:WMB983058 WVN983057:WVX983058">
      <formula1>"現金,口座振替"</formula1>
    </dataValidation>
    <dataValidation type="list" allowBlank="1" showInputMessage="1" sqref="WVY983064:WWA983064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60:S65560 JM65560:JO65560 TI65560:TK65560 ADE65560:ADG65560 ANA65560:ANC65560 AWW65560:AWY65560 BGS65560:BGU65560 BQO65560:BQQ65560 CAK65560:CAM65560 CKG65560:CKI65560 CUC65560:CUE65560 DDY65560:DEA65560 DNU65560:DNW65560 DXQ65560:DXS65560 EHM65560:EHO65560 ERI65560:ERK65560 FBE65560:FBG65560 FLA65560:FLC65560 FUW65560:FUY65560 GES65560:GEU65560 GOO65560:GOQ65560 GYK65560:GYM65560 HIG65560:HII65560 HSC65560:HSE65560 IBY65560:ICA65560 ILU65560:ILW65560 IVQ65560:IVS65560 JFM65560:JFO65560 JPI65560:JPK65560 JZE65560:JZG65560 KJA65560:KJC65560 KSW65560:KSY65560 LCS65560:LCU65560 LMO65560:LMQ65560 LWK65560:LWM65560 MGG65560:MGI65560 MQC65560:MQE65560 MZY65560:NAA65560 NJU65560:NJW65560 NTQ65560:NTS65560 ODM65560:ODO65560 ONI65560:ONK65560 OXE65560:OXG65560 PHA65560:PHC65560 PQW65560:PQY65560 QAS65560:QAU65560 QKO65560:QKQ65560 QUK65560:QUM65560 REG65560:REI65560 ROC65560:ROE65560 RXY65560:RYA65560 SHU65560:SHW65560 SRQ65560:SRS65560 TBM65560:TBO65560 TLI65560:TLK65560 TVE65560:TVG65560 UFA65560:UFC65560 UOW65560:UOY65560 UYS65560:UYU65560 VIO65560:VIQ65560 VSK65560:VSM65560 WCG65560:WCI65560 WMC65560:WME65560 WVY65560:WWA65560 Q131096:S131096 JM131096:JO131096 TI131096:TK131096 ADE131096:ADG131096 ANA131096:ANC131096 AWW131096:AWY131096 BGS131096:BGU131096 BQO131096:BQQ131096 CAK131096:CAM131096 CKG131096:CKI131096 CUC131096:CUE131096 DDY131096:DEA131096 DNU131096:DNW131096 DXQ131096:DXS131096 EHM131096:EHO131096 ERI131096:ERK131096 FBE131096:FBG131096 FLA131096:FLC131096 FUW131096:FUY131096 GES131096:GEU131096 GOO131096:GOQ131096 GYK131096:GYM131096 HIG131096:HII131096 HSC131096:HSE131096 IBY131096:ICA131096 ILU131096:ILW131096 IVQ131096:IVS131096 JFM131096:JFO131096 JPI131096:JPK131096 JZE131096:JZG131096 KJA131096:KJC131096 KSW131096:KSY131096 LCS131096:LCU131096 LMO131096:LMQ131096 LWK131096:LWM131096 MGG131096:MGI131096 MQC131096:MQE131096 MZY131096:NAA131096 NJU131096:NJW131096 NTQ131096:NTS131096 ODM131096:ODO131096 ONI131096:ONK131096 OXE131096:OXG131096 PHA131096:PHC131096 PQW131096:PQY131096 QAS131096:QAU131096 QKO131096:QKQ131096 QUK131096:QUM131096 REG131096:REI131096 ROC131096:ROE131096 RXY131096:RYA131096 SHU131096:SHW131096 SRQ131096:SRS131096 TBM131096:TBO131096 TLI131096:TLK131096 TVE131096:TVG131096 UFA131096:UFC131096 UOW131096:UOY131096 UYS131096:UYU131096 VIO131096:VIQ131096 VSK131096:VSM131096 WCG131096:WCI131096 WMC131096:WME131096 WVY131096:WWA131096 Q196632:S196632 JM196632:JO196632 TI196632:TK196632 ADE196632:ADG196632 ANA196632:ANC196632 AWW196632:AWY196632 BGS196632:BGU196632 BQO196632:BQQ196632 CAK196632:CAM196632 CKG196632:CKI196632 CUC196632:CUE196632 DDY196632:DEA196632 DNU196632:DNW196632 DXQ196632:DXS196632 EHM196632:EHO196632 ERI196632:ERK196632 FBE196632:FBG196632 FLA196632:FLC196632 FUW196632:FUY196632 GES196632:GEU196632 GOO196632:GOQ196632 GYK196632:GYM196632 HIG196632:HII196632 HSC196632:HSE196632 IBY196632:ICA196632 ILU196632:ILW196632 IVQ196632:IVS196632 JFM196632:JFO196632 JPI196632:JPK196632 JZE196632:JZG196632 KJA196632:KJC196632 KSW196632:KSY196632 LCS196632:LCU196632 LMO196632:LMQ196632 LWK196632:LWM196632 MGG196632:MGI196632 MQC196632:MQE196632 MZY196632:NAA196632 NJU196632:NJW196632 NTQ196632:NTS196632 ODM196632:ODO196632 ONI196632:ONK196632 OXE196632:OXG196632 PHA196632:PHC196632 PQW196632:PQY196632 QAS196632:QAU196632 QKO196632:QKQ196632 QUK196632:QUM196632 REG196632:REI196632 ROC196632:ROE196632 RXY196632:RYA196632 SHU196632:SHW196632 SRQ196632:SRS196632 TBM196632:TBO196632 TLI196632:TLK196632 TVE196632:TVG196632 UFA196632:UFC196632 UOW196632:UOY196632 UYS196632:UYU196632 VIO196632:VIQ196632 VSK196632:VSM196632 WCG196632:WCI196632 WMC196632:WME196632 WVY196632:WWA196632 Q262168:S262168 JM262168:JO262168 TI262168:TK262168 ADE262168:ADG262168 ANA262168:ANC262168 AWW262168:AWY262168 BGS262168:BGU262168 BQO262168:BQQ262168 CAK262168:CAM262168 CKG262168:CKI262168 CUC262168:CUE262168 DDY262168:DEA262168 DNU262168:DNW262168 DXQ262168:DXS262168 EHM262168:EHO262168 ERI262168:ERK262168 FBE262168:FBG262168 FLA262168:FLC262168 FUW262168:FUY262168 GES262168:GEU262168 GOO262168:GOQ262168 GYK262168:GYM262168 HIG262168:HII262168 HSC262168:HSE262168 IBY262168:ICA262168 ILU262168:ILW262168 IVQ262168:IVS262168 JFM262168:JFO262168 JPI262168:JPK262168 JZE262168:JZG262168 KJA262168:KJC262168 KSW262168:KSY262168 LCS262168:LCU262168 LMO262168:LMQ262168 LWK262168:LWM262168 MGG262168:MGI262168 MQC262168:MQE262168 MZY262168:NAA262168 NJU262168:NJW262168 NTQ262168:NTS262168 ODM262168:ODO262168 ONI262168:ONK262168 OXE262168:OXG262168 PHA262168:PHC262168 PQW262168:PQY262168 QAS262168:QAU262168 QKO262168:QKQ262168 QUK262168:QUM262168 REG262168:REI262168 ROC262168:ROE262168 RXY262168:RYA262168 SHU262168:SHW262168 SRQ262168:SRS262168 TBM262168:TBO262168 TLI262168:TLK262168 TVE262168:TVG262168 UFA262168:UFC262168 UOW262168:UOY262168 UYS262168:UYU262168 VIO262168:VIQ262168 VSK262168:VSM262168 WCG262168:WCI262168 WMC262168:WME262168 WVY262168:WWA262168 Q327704:S327704 JM327704:JO327704 TI327704:TK327704 ADE327704:ADG327704 ANA327704:ANC327704 AWW327704:AWY327704 BGS327704:BGU327704 BQO327704:BQQ327704 CAK327704:CAM327704 CKG327704:CKI327704 CUC327704:CUE327704 DDY327704:DEA327704 DNU327704:DNW327704 DXQ327704:DXS327704 EHM327704:EHO327704 ERI327704:ERK327704 FBE327704:FBG327704 FLA327704:FLC327704 FUW327704:FUY327704 GES327704:GEU327704 GOO327704:GOQ327704 GYK327704:GYM327704 HIG327704:HII327704 HSC327704:HSE327704 IBY327704:ICA327704 ILU327704:ILW327704 IVQ327704:IVS327704 JFM327704:JFO327704 JPI327704:JPK327704 JZE327704:JZG327704 KJA327704:KJC327704 KSW327704:KSY327704 LCS327704:LCU327704 LMO327704:LMQ327704 LWK327704:LWM327704 MGG327704:MGI327704 MQC327704:MQE327704 MZY327704:NAA327704 NJU327704:NJW327704 NTQ327704:NTS327704 ODM327704:ODO327704 ONI327704:ONK327704 OXE327704:OXG327704 PHA327704:PHC327704 PQW327704:PQY327704 QAS327704:QAU327704 QKO327704:QKQ327704 QUK327704:QUM327704 REG327704:REI327704 ROC327704:ROE327704 RXY327704:RYA327704 SHU327704:SHW327704 SRQ327704:SRS327704 TBM327704:TBO327704 TLI327704:TLK327704 TVE327704:TVG327704 UFA327704:UFC327704 UOW327704:UOY327704 UYS327704:UYU327704 VIO327704:VIQ327704 VSK327704:VSM327704 WCG327704:WCI327704 WMC327704:WME327704 WVY327704:WWA327704 Q393240:S393240 JM393240:JO393240 TI393240:TK393240 ADE393240:ADG393240 ANA393240:ANC393240 AWW393240:AWY393240 BGS393240:BGU393240 BQO393240:BQQ393240 CAK393240:CAM393240 CKG393240:CKI393240 CUC393240:CUE393240 DDY393240:DEA393240 DNU393240:DNW393240 DXQ393240:DXS393240 EHM393240:EHO393240 ERI393240:ERK393240 FBE393240:FBG393240 FLA393240:FLC393240 FUW393240:FUY393240 GES393240:GEU393240 GOO393240:GOQ393240 GYK393240:GYM393240 HIG393240:HII393240 HSC393240:HSE393240 IBY393240:ICA393240 ILU393240:ILW393240 IVQ393240:IVS393240 JFM393240:JFO393240 JPI393240:JPK393240 JZE393240:JZG393240 KJA393240:KJC393240 KSW393240:KSY393240 LCS393240:LCU393240 LMO393240:LMQ393240 LWK393240:LWM393240 MGG393240:MGI393240 MQC393240:MQE393240 MZY393240:NAA393240 NJU393240:NJW393240 NTQ393240:NTS393240 ODM393240:ODO393240 ONI393240:ONK393240 OXE393240:OXG393240 PHA393240:PHC393240 PQW393240:PQY393240 QAS393240:QAU393240 QKO393240:QKQ393240 QUK393240:QUM393240 REG393240:REI393240 ROC393240:ROE393240 RXY393240:RYA393240 SHU393240:SHW393240 SRQ393240:SRS393240 TBM393240:TBO393240 TLI393240:TLK393240 TVE393240:TVG393240 UFA393240:UFC393240 UOW393240:UOY393240 UYS393240:UYU393240 VIO393240:VIQ393240 VSK393240:VSM393240 WCG393240:WCI393240 WMC393240:WME393240 WVY393240:WWA393240 Q458776:S458776 JM458776:JO458776 TI458776:TK458776 ADE458776:ADG458776 ANA458776:ANC458776 AWW458776:AWY458776 BGS458776:BGU458776 BQO458776:BQQ458776 CAK458776:CAM458776 CKG458776:CKI458776 CUC458776:CUE458776 DDY458776:DEA458776 DNU458776:DNW458776 DXQ458776:DXS458776 EHM458776:EHO458776 ERI458776:ERK458776 FBE458776:FBG458776 FLA458776:FLC458776 FUW458776:FUY458776 GES458776:GEU458776 GOO458776:GOQ458776 GYK458776:GYM458776 HIG458776:HII458776 HSC458776:HSE458776 IBY458776:ICA458776 ILU458776:ILW458776 IVQ458776:IVS458776 JFM458776:JFO458776 JPI458776:JPK458776 JZE458776:JZG458776 KJA458776:KJC458776 KSW458776:KSY458776 LCS458776:LCU458776 LMO458776:LMQ458776 LWK458776:LWM458776 MGG458776:MGI458776 MQC458776:MQE458776 MZY458776:NAA458776 NJU458776:NJW458776 NTQ458776:NTS458776 ODM458776:ODO458776 ONI458776:ONK458776 OXE458776:OXG458776 PHA458776:PHC458776 PQW458776:PQY458776 QAS458776:QAU458776 QKO458776:QKQ458776 QUK458776:QUM458776 REG458776:REI458776 ROC458776:ROE458776 RXY458776:RYA458776 SHU458776:SHW458776 SRQ458776:SRS458776 TBM458776:TBO458776 TLI458776:TLK458776 TVE458776:TVG458776 UFA458776:UFC458776 UOW458776:UOY458776 UYS458776:UYU458776 VIO458776:VIQ458776 VSK458776:VSM458776 WCG458776:WCI458776 WMC458776:WME458776 WVY458776:WWA458776 Q524312:S524312 JM524312:JO524312 TI524312:TK524312 ADE524312:ADG524312 ANA524312:ANC524312 AWW524312:AWY524312 BGS524312:BGU524312 BQO524312:BQQ524312 CAK524312:CAM524312 CKG524312:CKI524312 CUC524312:CUE524312 DDY524312:DEA524312 DNU524312:DNW524312 DXQ524312:DXS524312 EHM524312:EHO524312 ERI524312:ERK524312 FBE524312:FBG524312 FLA524312:FLC524312 FUW524312:FUY524312 GES524312:GEU524312 GOO524312:GOQ524312 GYK524312:GYM524312 HIG524312:HII524312 HSC524312:HSE524312 IBY524312:ICA524312 ILU524312:ILW524312 IVQ524312:IVS524312 JFM524312:JFO524312 JPI524312:JPK524312 JZE524312:JZG524312 KJA524312:KJC524312 KSW524312:KSY524312 LCS524312:LCU524312 LMO524312:LMQ524312 LWK524312:LWM524312 MGG524312:MGI524312 MQC524312:MQE524312 MZY524312:NAA524312 NJU524312:NJW524312 NTQ524312:NTS524312 ODM524312:ODO524312 ONI524312:ONK524312 OXE524312:OXG524312 PHA524312:PHC524312 PQW524312:PQY524312 QAS524312:QAU524312 QKO524312:QKQ524312 QUK524312:QUM524312 REG524312:REI524312 ROC524312:ROE524312 RXY524312:RYA524312 SHU524312:SHW524312 SRQ524312:SRS524312 TBM524312:TBO524312 TLI524312:TLK524312 TVE524312:TVG524312 UFA524312:UFC524312 UOW524312:UOY524312 UYS524312:UYU524312 VIO524312:VIQ524312 VSK524312:VSM524312 WCG524312:WCI524312 WMC524312:WME524312 WVY524312:WWA524312 Q589848:S589848 JM589848:JO589848 TI589848:TK589848 ADE589848:ADG589848 ANA589848:ANC589848 AWW589848:AWY589848 BGS589848:BGU589848 BQO589848:BQQ589848 CAK589848:CAM589848 CKG589848:CKI589848 CUC589848:CUE589848 DDY589848:DEA589848 DNU589848:DNW589848 DXQ589848:DXS589848 EHM589848:EHO589848 ERI589848:ERK589848 FBE589848:FBG589848 FLA589848:FLC589848 FUW589848:FUY589848 GES589848:GEU589848 GOO589848:GOQ589848 GYK589848:GYM589848 HIG589848:HII589848 HSC589848:HSE589848 IBY589848:ICA589848 ILU589848:ILW589848 IVQ589848:IVS589848 JFM589848:JFO589848 JPI589848:JPK589848 JZE589848:JZG589848 KJA589848:KJC589848 KSW589848:KSY589848 LCS589848:LCU589848 LMO589848:LMQ589848 LWK589848:LWM589848 MGG589848:MGI589848 MQC589848:MQE589848 MZY589848:NAA589848 NJU589848:NJW589848 NTQ589848:NTS589848 ODM589848:ODO589848 ONI589848:ONK589848 OXE589848:OXG589848 PHA589848:PHC589848 PQW589848:PQY589848 QAS589848:QAU589848 QKO589848:QKQ589848 QUK589848:QUM589848 REG589848:REI589848 ROC589848:ROE589848 RXY589848:RYA589848 SHU589848:SHW589848 SRQ589848:SRS589848 TBM589848:TBO589848 TLI589848:TLK589848 TVE589848:TVG589848 UFA589848:UFC589848 UOW589848:UOY589848 UYS589848:UYU589848 VIO589848:VIQ589848 VSK589848:VSM589848 WCG589848:WCI589848 WMC589848:WME589848 WVY589848:WWA589848 Q655384:S655384 JM655384:JO655384 TI655384:TK655384 ADE655384:ADG655384 ANA655384:ANC655384 AWW655384:AWY655384 BGS655384:BGU655384 BQO655384:BQQ655384 CAK655384:CAM655384 CKG655384:CKI655384 CUC655384:CUE655384 DDY655384:DEA655384 DNU655384:DNW655384 DXQ655384:DXS655384 EHM655384:EHO655384 ERI655384:ERK655384 FBE655384:FBG655384 FLA655384:FLC655384 FUW655384:FUY655384 GES655384:GEU655384 GOO655384:GOQ655384 GYK655384:GYM655384 HIG655384:HII655384 HSC655384:HSE655384 IBY655384:ICA655384 ILU655384:ILW655384 IVQ655384:IVS655384 JFM655384:JFO655384 JPI655384:JPK655384 JZE655384:JZG655384 KJA655384:KJC655384 KSW655384:KSY655384 LCS655384:LCU655384 LMO655384:LMQ655384 LWK655384:LWM655384 MGG655384:MGI655384 MQC655384:MQE655384 MZY655384:NAA655384 NJU655384:NJW655384 NTQ655384:NTS655384 ODM655384:ODO655384 ONI655384:ONK655384 OXE655384:OXG655384 PHA655384:PHC655384 PQW655384:PQY655384 QAS655384:QAU655384 QKO655384:QKQ655384 QUK655384:QUM655384 REG655384:REI655384 ROC655384:ROE655384 RXY655384:RYA655384 SHU655384:SHW655384 SRQ655384:SRS655384 TBM655384:TBO655384 TLI655384:TLK655384 TVE655384:TVG655384 UFA655384:UFC655384 UOW655384:UOY655384 UYS655384:UYU655384 VIO655384:VIQ655384 VSK655384:VSM655384 WCG655384:WCI655384 WMC655384:WME655384 WVY655384:WWA655384 Q720920:S720920 JM720920:JO720920 TI720920:TK720920 ADE720920:ADG720920 ANA720920:ANC720920 AWW720920:AWY720920 BGS720920:BGU720920 BQO720920:BQQ720920 CAK720920:CAM720920 CKG720920:CKI720920 CUC720920:CUE720920 DDY720920:DEA720920 DNU720920:DNW720920 DXQ720920:DXS720920 EHM720920:EHO720920 ERI720920:ERK720920 FBE720920:FBG720920 FLA720920:FLC720920 FUW720920:FUY720920 GES720920:GEU720920 GOO720920:GOQ720920 GYK720920:GYM720920 HIG720920:HII720920 HSC720920:HSE720920 IBY720920:ICA720920 ILU720920:ILW720920 IVQ720920:IVS720920 JFM720920:JFO720920 JPI720920:JPK720920 JZE720920:JZG720920 KJA720920:KJC720920 KSW720920:KSY720920 LCS720920:LCU720920 LMO720920:LMQ720920 LWK720920:LWM720920 MGG720920:MGI720920 MQC720920:MQE720920 MZY720920:NAA720920 NJU720920:NJW720920 NTQ720920:NTS720920 ODM720920:ODO720920 ONI720920:ONK720920 OXE720920:OXG720920 PHA720920:PHC720920 PQW720920:PQY720920 QAS720920:QAU720920 QKO720920:QKQ720920 QUK720920:QUM720920 REG720920:REI720920 ROC720920:ROE720920 RXY720920:RYA720920 SHU720920:SHW720920 SRQ720920:SRS720920 TBM720920:TBO720920 TLI720920:TLK720920 TVE720920:TVG720920 UFA720920:UFC720920 UOW720920:UOY720920 UYS720920:UYU720920 VIO720920:VIQ720920 VSK720920:VSM720920 WCG720920:WCI720920 WMC720920:WME720920 WVY720920:WWA720920 Q786456:S786456 JM786456:JO786456 TI786456:TK786456 ADE786456:ADG786456 ANA786456:ANC786456 AWW786456:AWY786456 BGS786456:BGU786456 BQO786456:BQQ786456 CAK786456:CAM786456 CKG786456:CKI786456 CUC786456:CUE786456 DDY786456:DEA786456 DNU786456:DNW786456 DXQ786456:DXS786456 EHM786456:EHO786456 ERI786456:ERK786456 FBE786456:FBG786456 FLA786456:FLC786456 FUW786456:FUY786456 GES786456:GEU786456 GOO786456:GOQ786456 GYK786456:GYM786456 HIG786456:HII786456 HSC786456:HSE786456 IBY786456:ICA786456 ILU786456:ILW786456 IVQ786456:IVS786456 JFM786456:JFO786456 JPI786456:JPK786456 JZE786456:JZG786456 KJA786456:KJC786456 KSW786456:KSY786456 LCS786456:LCU786456 LMO786456:LMQ786456 LWK786456:LWM786456 MGG786456:MGI786456 MQC786456:MQE786456 MZY786456:NAA786456 NJU786456:NJW786456 NTQ786456:NTS786456 ODM786456:ODO786456 ONI786456:ONK786456 OXE786456:OXG786456 PHA786456:PHC786456 PQW786456:PQY786456 QAS786456:QAU786456 QKO786456:QKQ786456 QUK786456:QUM786456 REG786456:REI786456 ROC786456:ROE786456 RXY786456:RYA786456 SHU786456:SHW786456 SRQ786456:SRS786456 TBM786456:TBO786456 TLI786456:TLK786456 TVE786456:TVG786456 UFA786456:UFC786456 UOW786456:UOY786456 UYS786456:UYU786456 VIO786456:VIQ786456 VSK786456:VSM786456 WCG786456:WCI786456 WMC786456:WME786456 WVY786456:WWA786456 Q851992:S851992 JM851992:JO851992 TI851992:TK851992 ADE851992:ADG851992 ANA851992:ANC851992 AWW851992:AWY851992 BGS851992:BGU851992 BQO851992:BQQ851992 CAK851992:CAM851992 CKG851992:CKI851992 CUC851992:CUE851992 DDY851992:DEA851992 DNU851992:DNW851992 DXQ851992:DXS851992 EHM851992:EHO851992 ERI851992:ERK851992 FBE851992:FBG851992 FLA851992:FLC851992 FUW851992:FUY851992 GES851992:GEU851992 GOO851992:GOQ851992 GYK851992:GYM851992 HIG851992:HII851992 HSC851992:HSE851992 IBY851992:ICA851992 ILU851992:ILW851992 IVQ851992:IVS851992 JFM851992:JFO851992 JPI851992:JPK851992 JZE851992:JZG851992 KJA851992:KJC851992 KSW851992:KSY851992 LCS851992:LCU851992 LMO851992:LMQ851992 LWK851992:LWM851992 MGG851992:MGI851992 MQC851992:MQE851992 MZY851992:NAA851992 NJU851992:NJW851992 NTQ851992:NTS851992 ODM851992:ODO851992 ONI851992:ONK851992 OXE851992:OXG851992 PHA851992:PHC851992 PQW851992:PQY851992 QAS851992:QAU851992 QKO851992:QKQ851992 QUK851992:QUM851992 REG851992:REI851992 ROC851992:ROE851992 RXY851992:RYA851992 SHU851992:SHW851992 SRQ851992:SRS851992 TBM851992:TBO851992 TLI851992:TLK851992 TVE851992:TVG851992 UFA851992:UFC851992 UOW851992:UOY851992 UYS851992:UYU851992 VIO851992:VIQ851992 VSK851992:VSM851992 WCG851992:WCI851992 WMC851992:WME851992 WVY851992:WWA851992 Q917528:S917528 JM917528:JO917528 TI917528:TK917528 ADE917528:ADG917528 ANA917528:ANC917528 AWW917528:AWY917528 BGS917528:BGU917528 BQO917528:BQQ917528 CAK917528:CAM917528 CKG917528:CKI917528 CUC917528:CUE917528 DDY917528:DEA917528 DNU917528:DNW917528 DXQ917528:DXS917528 EHM917528:EHO917528 ERI917528:ERK917528 FBE917528:FBG917528 FLA917528:FLC917528 FUW917528:FUY917528 GES917528:GEU917528 GOO917528:GOQ917528 GYK917528:GYM917528 HIG917528:HII917528 HSC917528:HSE917528 IBY917528:ICA917528 ILU917528:ILW917528 IVQ917528:IVS917528 JFM917528:JFO917528 JPI917528:JPK917528 JZE917528:JZG917528 KJA917528:KJC917528 KSW917528:KSY917528 LCS917528:LCU917528 LMO917528:LMQ917528 LWK917528:LWM917528 MGG917528:MGI917528 MQC917528:MQE917528 MZY917528:NAA917528 NJU917528:NJW917528 NTQ917528:NTS917528 ODM917528:ODO917528 ONI917528:ONK917528 OXE917528:OXG917528 PHA917528:PHC917528 PQW917528:PQY917528 QAS917528:QAU917528 QKO917528:QKQ917528 QUK917528:QUM917528 REG917528:REI917528 ROC917528:ROE917528 RXY917528:RYA917528 SHU917528:SHW917528 SRQ917528:SRS917528 TBM917528:TBO917528 TLI917528:TLK917528 TVE917528:TVG917528 UFA917528:UFC917528 UOW917528:UOY917528 UYS917528:UYU917528 VIO917528:VIQ917528 VSK917528:VSM917528 WCG917528:WCI917528 WMC917528:WME917528 WVY917528:WWA917528 Q983064:S983064 JM983064:JO983064 TI983064:TK983064 ADE983064:ADG983064 ANA983064:ANC983064 AWW983064:AWY983064 BGS983064:BGU983064 BQO983064:BQQ983064 CAK983064:CAM983064 CKG983064:CKI983064 CUC983064:CUE983064 DDY983064:DEA983064 DNU983064:DNW983064 DXQ983064:DXS983064 EHM983064:EHO983064 ERI983064:ERK983064 FBE983064:FBG983064 FLA983064:FLC983064 FUW983064:FUY983064 GES983064:GEU983064 GOO983064:GOQ983064 GYK983064:GYM983064 HIG983064:HII983064 HSC983064:HSE983064 IBY983064:ICA983064 ILU983064:ILW983064 IVQ983064:IVS983064 JFM983064:JFO983064 JPI983064:JPK983064 JZE983064:JZG983064 KJA983064:KJC983064 KSW983064:KSY983064 LCS983064:LCU983064 LMO983064:LMQ983064 LWK983064:LWM983064 MGG983064:MGI983064 MQC983064:MQE983064 MZY983064:NAA983064 NJU983064:NJW983064 NTQ983064:NTS983064 ODM983064:ODO983064 ONI983064:ONK983064 OXE983064:OXG983064 PHA983064:PHC983064 PQW983064:PQY983064 QAS983064:QAU983064 QKO983064:QKQ983064 QUK983064:QUM983064 REG983064:REI983064 ROC983064:ROE983064 RXY983064:RYA983064 SHU983064:SHW983064 SRQ983064:SRS983064 TBM983064:TBO983064 TLI983064:TLK983064 TVE983064:TVG983064 UFA983064:UFC983064 UOW983064:UOY983064 UYS983064:UYU983064 VIO983064:VIQ983064 VSK983064:VSM983064 WCG983064:WCI983064 WMC983064:WME983064">
      <formula1>"教授,准教授,助教,特任助教,学生"</formula1>
    </dataValidation>
    <dataValidation type="list" allowBlank="1" showInputMessage="1" showErrorMessage="1" sqref="M25:N25 M65564:N65564 JI65564:JJ65564 TE65564:TF65564 ADA65564:ADB65564 AMW65564:AMX65564 AWS65564:AWT65564 BGO65564:BGP65564 BQK65564:BQL65564 CAG65564:CAH65564 CKC65564:CKD65564 CTY65564:CTZ65564 DDU65564:DDV65564 DNQ65564:DNR65564 DXM65564:DXN65564 EHI65564:EHJ65564 ERE65564:ERF65564 FBA65564:FBB65564 FKW65564:FKX65564 FUS65564:FUT65564 GEO65564:GEP65564 GOK65564:GOL65564 GYG65564:GYH65564 HIC65564:HID65564 HRY65564:HRZ65564 IBU65564:IBV65564 ILQ65564:ILR65564 IVM65564:IVN65564 JFI65564:JFJ65564 JPE65564:JPF65564 JZA65564:JZB65564 KIW65564:KIX65564 KSS65564:KST65564 LCO65564:LCP65564 LMK65564:LML65564 LWG65564:LWH65564 MGC65564:MGD65564 MPY65564:MPZ65564 MZU65564:MZV65564 NJQ65564:NJR65564 NTM65564:NTN65564 ODI65564:ODJ65564 ONE65564:ONF65564 OXA65564:OXB65564 PGW65564:PGX65564 PQS65564:PQT65564 QAO65564:QAP65564 QKK65564:QKL65564 QUG65564:QUH65564 REC65564:RED65564 RNY65564:RNZ65564 RXU65564:RXV65564 SHQ65564:SHR65564 SRM65564:SRN65564 TBI65564:TBJ65564 TLE65564:TLF65564 TVA65564:TVB65564 UEW65564:UEX65564 UOS65564:UOT65564 UYO65564:UYP65564 VIK65564:VIL65564 VSG65564:VSH65564 WCC65564:WCD65564 WLY65564:WLZ65564 WVU65564:WVV65564 M131100:N131100 JI131100:JJ131100 TE131100:TF131100 ADA131100:ADB131100 AMW131100:AMX131100 AWS131100:AWT131100 BGO131100:BGP131100 BQK131100:BQL131100 CAG131100:CAH131100 CKC131100:CKD131100 CTY131100:CTZ131100 DDU131100:DDV131100 DNQ131100:DNR131100 DXM131100:DXN131100 EHI131100:EHJ131100 ERE131100:ERF131100 FBA131100:FBB131100 FKW131100:FKX131100 FUS131100:FUT131100 GEO131100:GEP131100 GOK131100:GOL131100 GYG131100:GYH131100 HIC131100:HID131100 HRY131100:HRZ131100 IBU131100:IBV131100 ILQ131100:ILR131100 IVM131100:IVN131100 JFI131100:JFJ131100 JPE131100:JPF131100 JZA131100:JZB131100 KIW131100:KIX131100 KSS131100:KST131100 LCO131100:LCP131100 LMK131100:LML131100 LWG131100:LWH131100 MGC131100:MGD131100 MPY131100:MPZ131100 MZU131100:MZV131100 NJQ131100:NJR131100 NTM131100:NTN131100 ODI131100:ODJ131100 ONE131100:ONF131100 OXA131100:OXB131100 PGW131100:PGX131100 PQS131100:PQT131100 QAO131100:QAP131100 QKK131100:QKL131100 QUG131100:QUH131100 REC131100:RED131100 RNY131100:RNZ131100 RXU131100:RXV131100 SHQ131100:SHR131100 SRM131100:SRN131100 TBI131100:TBJ131100 TLE131100:TLF131100 TVA131100:TVB131100 UEW131100:UEX131100 UOS131100:UOT131100 UYO131100:UYP131100 VIK131100:VIL131100 VSG131100:VSH131100 WCC131100:WCD131100 WLY131100:WLZ131100 WVU131100:WVV131100 M196636:N196636 JI196636:JJ196636 TE196636:TF196636 ADA196636:ADB196636 AMW196636:AMX196636 AWS196636:AWT196636 BGO196636:BGP196636 BQK196636:BQL196636 CAG196636:CAH196636 CKC196636:CKD196636 CTY196636:CTZ196636 DDU196636:DDV196636 DNQ196636:DNR196636 DXM196636:DXN196636 EHI196636:EHJ196636 ERE196636:ERF196636 FBA196636:FBB196636 FKW196636:FKX196636 FUS196636:FUT196636 GEO196636:GEP196636 GOK196636:GOL196636 GYG196636:GYH196636 HIC196636:HID196636 HRY196636:HRZ196636 IBU196636:IBV196636 ILQ196636:ILR196636 IVM196636:IVN196636 JFI196636:JFJ196636 JPE196636:JPF196636 JZA196636:JZB196636 KIW196636:KIX196636 KSS196636:KST196636 LCO196636:LCP196636 LMK196636:LML196636 LWG196636:LWH196636 MGC196636:MGD196636 MPY196636:MPZ196636 MZU196636:MZV196636 NJQ196636:NJR196636 NTM196636:NTN196636 ODI196636:ODJ196636 ONE196636:ONF196636 OXA196636:OXB196636 PGW196636:PGX196636 PQS196636:PQT196636 QAO196636:QAP196636 QKK196636:QKL196636 QUG196636:QUH196636 REC196636:RED196636 RNY196636:RNZ196636 RXU196636:RXV196636 SHQ196636:SHR196636 SRM196636:SRN196636 TBI196636:TBJ196636 TLE196636:TLF196636 TVA196636:TVB196636 UEW196636:UEX196636 UOS196636:UOT196636 UYO196636:UYP196636 VIK196636:VIL196636 VSG196636:VSH196636 WCC196636:WCD196636 WLY196636:WLZ196636 WVU196636:WVV196636 M262172:N262172 JI262172:JJ262172 TE262172:TF262172 ADA262172:ADB262172 AMW262172:AMX262172 AWS262172:AWT262172 BGO262172:BGP262172 BQK262172:BQL262172 CAG262172:CAH262172 CKC262172:CKD262172 CTY262172:CTZ262172 DDU262172:DDV262172 DNQ262172:DNR262172 DXM262172:DXN262172 EHI262172:EHJ262172 ERE262172:ERF262172 FBA262172:FBB262172 FKW262172:FKX262172 FUS262172:FUT262172 GEO262172:GEP262172 GOK262172:GOL262172 GYG262172:GYH262172 HIC262172:HID262172 HRY262172:HRZ262172 IBU262172:IBV262172 ILQ262172:ILR262172 IVM262172:IVN262172 JFI262172:JFJ262172 JPE262172:JPF262172 JZA262172:JZB262172 KIW262172:KIX262172 KSS262172:KST262172 LCO262172:LCP262172 LMK262172:LML262172 LWG262172:LWH262172 MGC262172:MGD262172 MPY262172:MPZ262172 MZU262172:MZV262172 NJQ262172:NJR262172 NTM262172:NTN262172 ODI262172:ODJ262172 ONE262172:ONF262172 OXA262172:OXB262172 PGW262172:PGX262172 PQS262172:PQT262172 QAO262172:QAP262172 QKK262172:QKL262172 QUG262172:QUH262172 REC262172:RED262172 RNY262172:RNZ262172 RXU262172:RXV262172 SHQ262172:SHR262172 SRM262172:SRN262172 TBI262172:TBJ262172 TLE262172:TLF262172 TVA262172:TVB262172 UEW262172:UEX262172 UOS262172:UOT262172 UYO262172:UYP262172 VIK262172:VIL262172 VSG262172:VSH262172 WCC262172:WCD262172 WLY262172:WLZ262172 WVU262172:WVV262172 M327708:N327708 JI327708:JJ327708 TE327708:TF327708 ADA327708:ADB327708 AMW327708:AMX327708 AWS327708:AWT327708 BGO327708:BGP327708 BQK327708:BQL327708 CAG327708:CAH327708 CKC327708:CKD327708 CTY327708:CTZ327708 DDU327708:DDV327708 DNQ327708:DNR327708 DXM327708:DXN327708 EHI327708:EHJ327708 ERE327708:ERF327708 FBA327708:FBB327708 FKW327708:FKX327708 FUS327708:FUT327708 GEO327708:GEP327708 GOK327708:GOL327708 GYG327708:GYH327708 HIC327708:HID327708 HRY327708:HRZ327708 IBU327708:IBV327708 ILQ327708:ILR327708 IVM327708:IVN327708 JFI327708:JFJ327708 JPE327708:JPF327708 JZA327708:JZB327708 KIW327708:KIX327708 KSS327708:KST327708 LCO327708:LCP327708 LMK327708:LML327708 LWG327708:LWH327708 MGC327708:MGD327708 MPY327708:MPZ327708 MZU327708:MZV327708 NJQ327708:NJR327708 NTM327708:NTN327708 ODI327708:ODJ327708 ONE327708:ONF327708 OXA327708:OXB327708 PGW327708:PGX327708 PQS327708:PQT327708 QAO327708:QAP327708 QKK327708:QKL327708 QUG327708:QUH327708 REC327708:RED327708 RNY327708:RNZ327708 RXU327708:RXV327708 SHQ327708:SHR327708 SRM327708:SRN327708 TBI327708:TBJ327708 TLE327708:TLF327708 TVA327708:TVB327708 UEW327708:UEX327708 UOS327708:UOT327708 UYO327708:UYP327708 VIK327708:VIL327708 VSG327708:VSH327708 WCC327708:WCD327708 WLY327708:WLZ327708 WVU327708:WVV327708 M393244:N393244 JI393244:JJ393244 TE393244:TF393244 ADA393244:ADB393244 AMW393244:AMX393244 AWS393244:AWT393244 BGO393244:BGP393244 BQK393244:BQL393244 CAG393244:CAH393244 CKC393244:CKD393244 CTY393244:CTZ393244 DDU393244:DDV393244 DNQ393244:DNR393244 DXM393244:DXN393244 EHI393244:EHJ393244 ERE393244:ERF393244 FBA393244:FBB393244 FKW393244:FKX393244 FUS393244:FUT393244 GEO393244:GEP393244 GOK393244:GOL393244 GYG393244:GYH393244 HIC393244:HID393244 HRY393244:HRZ393244 IBU393244:IBV393244 ILQ393244:ILR393244 IVM393244:IVN393244 JFI393244:JFJ393244 JPE393244:JPF393244 JZA393244:JZB393244 KIW393244:KIX393244 KSS393244:KST393244 LCO393244:LCP393244 LMK393244:LML393244 LWG393244:LWH393244 MGC393244:MGD393244 MPY393244:MPZ393244 MZU393244:MZV393244 NJQ393244:NJR393244 NTM393244:NTN393244 ODI393244:ODJ393244 ONE393244:ONF393244 OXA393244:OXB393244 PGW393244:PGX393244 PQS393244:PQT393244 QAO393244:QAP393244 QKK393244:QKL393244 QUG393244:QUH393244 REC393244:RED393244 RNY393244:RNZ393244 RXU393244:RXV393244 SHQ393244:SHR393244 SRM393244:SRN393244 TBI393244:TBJ393244 TLE393244:TLF393244 TVA393244:TVB393244 UEW393244:UEX393244 UOS393244:UOT393244 UYO393244:UYP393244 VIK393244:VIL393244 VSG393244:VSH393244 WCC393244:WCD393244 WLY393244:WLZ393244 WVU393244:WVV393244 M458780:N458780 JI458780:JJ458780 TE458780:TF458780 ADA458780:ADB458780 AMW458780:AMX458780 AWS458780:AWT458780 BGO458780:BGP458780 BQK458780:BQL458780 CAG458780:CAH458780 CKC458780:CKD458780 CTY458780:CTZ458780 DDU458780:DDV458780 DNQ458780:DNR458780 DXM458780:DXN458780 EHI458780:EHJ458780 ERE458780:ERF458780 FBA458780:FBB458780 FKW458780:FKX458780 FUS458780:FUT458780 GEO458780:GEP458780 GOK458780:GOL458780 GYG458780:GYH458780 HIC458780:HID458780 HRY458780:HRZ458780 IBU458780:IBV458780 ILQ458780:ILR458780 IVM458780:IVN458780 JFI458780:JFJ458780 JPE458780:JPF458780 JZA458780:JZB458780 KIW458780:KIX458780 KSS458780:KST458780 LCO458780:LCP458780 LMK458780:LML458780 LWG458780:LWH458780 MGC458780:MGD458780 MPY458780:MPZ458780 MZU458780:MZV458780 NJQ458780:NJR458780 NTM458780:NTN458780 ODI458780:ODJ458780 ONE458780:ONF458780 OXA458780:OXB458780 PGW458780:PGX458780 PQS458780:PQT458780 QAO458780:QAP458780 QKK458780:QKL458780 QUG458780:QUH458780 REC458780:RED458780 RNY458780:RNZ458780 RXU458780:RXV458780 SHQ458780:SHR458780 SRM458780:SRN458780 TBI458780:TBJ458780 TLE458780:TLF458780 TVA458780:TVB458780 UEW458780:UEX458780 UOS458780:UOT458780 UYO458780:UYP458780 VIK458780:VIL458780 VSG458780:VSH458780 WCC458780:WCD458780 WLY458780:WLZ458780 WVU458780:WVV458780 M524316:N524316 JI524316:JJ524316 TE524316:TF524316 ADA524316:ADB524316 AMW524316:AMX524316 AWS524316:AWT524316 BGO524316:BGP524316 BQK524316:BQL524316 CAG524316:CAH524316 CKC524316:CKD524316 CTY524316:CTZ524316 DDU524316:DDV524316 DNQ524316:DNR524316 DXM524316:DXN524316 EHI524316:EHJ524316 ERE524316:ERF524316 FBA524316:FBB524316 FKW524316:FKX524316 FUS524316:FUT524316 GEO524316:GEP524316 GOK524316:GOL524316 GYG524316:GYH524316 HIC524316:HID524316 HRY524316:HRZ524316 IBU524316:IBV524316 ILQ524316:ILR524316 IVM524316:IVN524316 JFI524316:JFJ524316 JPE524316:JPF524316 JZA524316:JZB524316 KIW524316:KIX524316 KSS524316:KST524316 LCO524316:LCP524316 LMK524316:LML524316 LWG524316:LWH524316 MGC524316:MGD524316 MPY524316:MPZ524316 MZU524316:MZV524316 NJQ524316:NJR524316 NTM524316:NTN524316 ODI524316:ODJ524316 ONE524316:ONF524316 OXA524316:OXB524316 PGW524316:PGX524316 PQS524316:PQT524316 QAO524316:QAP524316 QKK524316:QKL524316 QUG524316:QUH524316 REC524316:RED524316 RNY524316:RNZ524316 RXU524316:RXV524316 SHQ524316:SHR524316 SRM524316:SRN524316 TBI524316:TBJ524316 TLE524316:TLF524316 TVA524316:TVB524316 UEW524316:UEX524316 UOS524316:UOT524316 UYO524316:UYP524316 VIK524316:VIL524316 VSG524316:VSH524316 WCC524316:WCD524316 WLY524316:WLZ524316 WVU524316:WVV524316 M589852:N589852 JI589852:JJ589852 TE589852:TF589852 ADA589852:ADB589852 AMW589852:AMX589852 AWS589852:AWT589852 BGO589852:BGP589852 BQK589852:BQL589852 CAG589852:CAH589852 CKC589852:CKD589852 CTY589852:CTZ589852 DDU589852:DDV589852 DNQ589852:DNR589852 DXM589852:DXN589852 EHI589852:EHJ589852 ERE589852:ERF589852 FBA589852:FBB589852 FKW589852:FKX589852 FUS589852:FUT589852 GEO589852:GEP589852 GOK589852:GOL589852 GYG589852:GYH589852 HIC589852:HID589852 HRY589852:HRZ589852 IBU589852:IBV589852 ILQ589852:ILR589852 IVM589852:IVN589852 JFI589852:JFJ589852 JPE589852:JPF589852 JZA589852:JZB589852 KIW589852:KIX589852 KSS589852:KST589852 LCO589852:LCP589852 LMK589852:LML589852 LWG589852:LWH589852 MGC589852:MGD589852 MPY589852:MPZ589852 MZU589852:MZV589852 NJQ589852:NJR589852 NTM589852:NTN589852 ODI589852:ODJ589852 ONE589852:ONF589852 OXA589852:OXB589852 PGW589852:PGX589852 PQS589852:PQT589852 QAO589852:QAP589852 QKK589852:QKL589852 QUG589852:QUH589852 REC589852:RED589852 RNY589852:RNZ589852 RXU589852:RXV589852 SHQ589852:SHR589852 SRM589852:SRN589852 TBI589852:TBJ589852 TLE589852:TLF589852 TVA589852:TVB589852 UEW589852:UEX589852 UOS589852:UOT589852 UYO589852:UYP589852 VIK589852:VIL589852 VSG589852:VSH589852 WCC589852:WCD589852 WLY589852:WLZ589852 WVU589852:WVV589852 M655388:N655388 JI655388:JJ655388 TE655388:TF655388 ADA655388:ADB655388 AMW655388:AMX655388 AWS655388:AWT655388 BGO655388:BGP655388 BQK655388:BQL655388 CAG655388:CAH655388 CKC655388:CKD655388 CTY655388:CTZ655388 DDU655388:DDV655388 DNQ655388:DNR655388 DXM655388:DXN655388 EHI655388:EHJ655388 ERE655388:ERF655388 FBA655388:FBB655388 FKW655388:FKX655388 FUS655388:FUT655388 GEO655388:GEP655388 GOK655388:GOL655388 GYG655388:GYH655388 HIC655388:HID655388 HRY655388:HRZ655388 IBU655388:IBV655388 ILQ655388:ILR655388 IVM655388:IVN655388 JFI655388:JFJ655388 JPE655388:JPF655388 JZA655388:JZB655388 KIW655388:KIX655388 KSS655388:KST655388 LCO655388:LCP655388 LMK655388:LML655388 LWG655388:LWH655388 MGC655388:MGD655388 MPY655388:MPZ655388 MZU655388:MZV655388 NJQ655388:NJR655388 NTM655388:NTN655388 ODI655388:ODJ655388 ONE655388:ONF655388 OXA655388:OXB655388 PGW655388:PGX655388 PQS655388:PQT655388 QAO655388:QAP655388 QKK655388:QKL655388 QUG655388:QUH655388 REC655388:RED655388 RNY655388:RNZ655388 RXU655388:RXV655388 SHQ655388:SHR655388 SRM655388:SRN655388 TBI655388:TBJ655388 TLE655388:TLF655388 TVA655388:TVB655388 UEW655388:UEX655388 UOS655388:UOT655388 UYO655388:UYP655388 VIK655388:VIL655388 VSG655388:VSH655388 WCC655388:WCD655388 WLY655388:WLZ655388 WVU655388:WVV655388 M720924:N720924 JI720924:JJ720924 TE720924:TF720924 ADA720924:ADB720924 AMW720924:AMX720924 AWS720924:AWT720924 BGO720924:BGP720924 BQK720924:BQL720924 CAG720924:CAH720924 CKC720924:CKD720924 CTY720924:CTZ720924 DDU720924:DDV720924 DNQ720924:DNR720924 DXM720924:DXN720924 EHI720924:EHJ720924 ERE720924:ERF720924 FBA720924:FBB720924 FKW720924:FKX720924 FUS720924:FUT720924 GEO720924:GEP720924 GOK720924:GOL720924 GYG720924:GYH720924 HIC720924:HID720924 HRY720924:HRZ720924 IBU720924:IBV720924 ILQ720924:ILR720924 IVM720924:IVN720924 JFI720924:JFJ720924 JPE720924:JPF720924 JZA720924:JZB720924 KIW720924:KIX720924 KSS720924:KST720924 LCO720924:LCP720924 LMK720924:LML720924 LWG720924:LWH720924 MGC720924:MGD720924 MPY720924:MPZ720924 MZU720924:MZV720924 NJQ720924:NJR720924 NTM720924:NTN720924 ODI720924:ODJ720924 ONE720924:ONF720924 OXA720924:OXB720924 PGW720924:PGX720924 PQS720924:PQT720924 QAO720924:QAP720924 QKK720924:QKL720924 QUG720924:QUH720924 REC720924:RED720924 RNY720924:RNZ720924 RXU720924:RXV720924 SHQ720924:SHR720924 SRM720924:SRN720924 TBI720924:TBJ720924 TLE720924:TLF720924 TVA720924:TVB720924 UEW720924:UEX720924 UOS720924:UOT720924 UYO720924:UYP720924 VIK720924:VIL720924 VSG720924:VSH720924 WCC720924:WCD720924 WLY720924:WLZ720924 WVU720924:WVV720924 M786460:N786460 JI786460:JJ786460 TE786460:TF786460 ADA786460:ADB786460 AMW786460:AMX786460 AWS786460:AWT786460 BGO786460:BGP786460 BQK786460:BQL786460 CAG786460:CAH786460 CKC786460:CKD786460 CTY786460:CTZ786460 DDU786460:DDV786460 DNQ786460:DNR786460 DXM786460:DXN786460 EHI786460:EHJ786460 ERE786460:ERF786460 FBA786460:FBB786460 FKW786460:FKX786460 FUS786460:FUT786460 GEO786460:GEP786460 GOK786460:GOL786460 GYG786460:GYH786460 HIC786460:HID786460 HRY786460:HRZ786460 IBU786460:IBV786460 ILQ786460:ILR786460 IVM786460:IVN786460 JFI786460:JFJ786460 JPE786460:JPF786460 JZA786460:JZB786460 KIW786460:KIX786460 KSS786460:KST786460 LCO786460:LCP786460 LMK786460:LML786460 LWG786460:LWH786460 MGC786460:MGD786460 MPY786460:MPZ786460 MZU786460:MZV786460 NJQ786460:NJR786460 NTM786460:NTN786460 ODI786460:ODJ786460 ONE786460:ONF786460 OXA786460:OXB786460 PGW786460:PGX786460 PQS786460:PQT786460 QAO786460:QAP786460 QKK786460:QKL786460 QUG786460:QUH786460 REC786460:RED786460 RNY786460:RNZ786460 RXU786460:RXV786460 SHQ786460:SHR786460 SRM786460:SRN786460 TBI786460:TBJ786460 TLE786460:TLF786460 TVA786460:TVB786460 UEW786460:UEX786460 UOS786460:UOT786460 UYO786460:UYP786460 VIK786460:VIL786460 VSG786460:VSH786460 WCC786460:WCD786460 WLY786460:WLZ786460 WVU786460:WVV786460 M851996:N851996 JI851996:JJ851996 TE851996:TF851996 ADA851996:ADB851996 AMW851996:AMX851996 AWS851996:AWT851996 BGO851996:BGP851996 BQK851996:BQL851996 CAG851996:CAH851996 CKC851996:CKD851996 CTY851996:CTZ851996 DDU851996:DDV851996 DNQ851996:DNR851996 DXM851996:DXN851996 EHI851996:EHJ851996 ERE851996:ERF851996 FBA851996:FBB851996 FKW851996:FKX851996 FUS851996:FUT851996 GEO851996:GEP851996 GOK851996:GOL851996 GYG851996:GYH851996 HIC851996:HID851996 HRY851996:HRZ851996 IBU851996:IBV851996 ILQ851996:ILR851996 IVM851996:IVN851996 JFI851996:JFJ851996 JPE851996:JPF851996 JZA851996:JZB851996 KIW851996:KIX851996 KSS851996:KST851996 LCO851996:LCP851996 LMK851996:LML851996 LWG851996:LWH851996 MGC851996:MGD851996 MPY851996:MPZ851996 MZU851996:MZV851996 NJQ851996:NJR851996 NTM851996:NTN851996 ODI851996:ODJ851996 ONE851996:ONF851996 OXA851996:OXB851996 PGW851996:PGX851996 PQS851996:PQT851996 QAO851996:QAP851996 QKK851996:QKL851996 QUG851996:QUH851996 REC851996:RED851996 RNY851996:RNZ851996 RXU851996:RXV851996 SHQ851996:SHR851996 SRM851996:SRN851996 TBI851996:TBJ851996 TLE851996:TLF851996 TVA851996:TVB851996 UEW851996:UEX851996 UOS851996:UOT851996 UYO851996:UYP851996 VIK851996:VIL851996 VSG851996:VSH851996 WCC851996:WCD851996 WLY851996:WLZ851996 WVU851996:WVV851996 M917532:N917532 JI917532:JJ917532 TE917532:TF917532 ADA917532:ADB917532 AMW917532:AMX917532 AWS917532:AWT917532 BGO917532:BGP917532 BQK917532:BQL917532 CAG917532:CAH917532 CKC917532:CKD917532 CTY917532:CTZ917532 DDU917532:DDV917532 DNQ917532:DNR917532 DXM917532:DXN917532 EHI917532:EHJ917532 ERE917532:ERF917532 FBA917532:FBB917532 FKW917532:FKX917532 FUS917532:FUT917532 GEO917532:GEP917532 GOK917532:GOL917532 GYG917532:GYH917532 HIC917532:HID917532 HRY917532:HRZ917532 IBU917532:IBV917532 ILQ917532:ILR917532 IVM917532:IVN917532 JFI917532:JFJ917532 JPE917532:JPF917532 JZA917532:JZB917532 KIW917532:KIX917532 KSS917532:KST917532 LCO917532:LCP917532 LMK917532:LML917532 LWG917532:LWH917532 MGC917532:MGD917532 MPY917532:MPZ917532 MZU917532:MZV917532 NJQ917532:NJR917532 NTM917532:NTN917532 ODI917532:ODJ917532 ONE917532:ONF917532 OXA917532:OXB917532 PGW917532:PGX917532 PQS917532:PQT917532 QAO917532:QAP917532 QKK917532:QKL917532 QUG917532:QUH917532 REC917532:RED917532 RNY917532:RNZ917532 RXU917532:RXV917532 SHQ917532:SHR917532 SRM917532:SRN917532 TBI917532:TBJ917532 TLE917532:TLF917532 TVA917532:TVB917532 UEW917532:UEX917532 UOS917532:UOT917532 UYO917532:UYP917532 VIK917532:VIL917532 VSG917532:VSH917532 WCC917532:WCD917532 WLY917532:WLZ917532 WVU917532:WVV917532 M983068:N983068 JI983068:JJ983068 TE983068:TF983068 ADA983068:ADB983068 AMW983068:AMX983068 AWS983068:AWT983068 BGO983068:BGP983068 BQK983068:BQL983068 CAG983068:CAH983068 CKC983068:CKD983068 CTY983068:CTZ983068 DDU983068:DDV983068 DNQ983068:DNR983068 DXM983068:DXN983068 EHI983068:EHJ983068 ERE983068:ERF983068 FBA983068:FBB983068 FKW983068:FKX983068 FUS983068:FUT983068 GEO983068:GEP983068 GOK983068:GOL983068 GYG983068:GYH983068 HIC983068:HID983068 HRY983068:HRZ983068 IBU983068:IBV983068 ILQ983068:ILR983068 IVM983068:IVN983068 JFI983068:JFJ983068 JPE983068:JPF983068 JZA983068:JZB983068 KIW983068:KIX983068 KSS983068:KST983068 LCO983068:LCP983068 LMK983068:LML983068 LWG983068:LWH983068 MGC983068:MGD983068 MPY983068:MPZ983068 MZU983068:MZV983068 NJQ983068:NJR983068 NTM983068:NTN983068 ODI983068:ODJ983068 ONE983068:ONF983068 OXA983068:OXB983068 PGW983068:PGX983068 PQS983068:PQT983068 QAO983068:QAP983068 QKK983068:QKL983068 QUG983068:QUH983068 REC983068:RED983068 RNY983068:RNZ983068 RXU983068:RXV983068 SHQ983068:SHR983068 SRM983068:SRN983068 TBI983068:TBJ983068 TLE983068:TLF983068 TVA983068:TVB983068 UEW983068:UEX983068 UOS983068:UOT983068 UYO983068:UYP983068 VIK983068:VIL983068 VSG983068:VSH983068 WCC983068:WCD983068 WLY983068:WLZ983068 WVU983068:WVV983068 AMW33:AMX33 AWS33:AWT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formula1>INDIRECT(IW10)</formula1>
    </dataValidation>
    <dataValidation type="list" allowBlank="1" sqref="E38:G38">
      <formula1>"なし,一部支給,全額支給"</formula1>
    </dataValidation>
    <dataValidation type="list" allowBlank="1" showInputMessage="1" showErrorMessage="1" sqref="Q22:S22">
      <formula1>"電車,バス・電車,バス,自動車,徒歩,自転車"</formula1>
    </dataValidation>
    <dataValidation type="list" allowBlank="1" showInputMessage="1" showErrorMessage="1" sqref="E25:F25">
      <formula1>"宿泊,日帰り"</formula1>
    </dataValidation>
    <dataValidation type="list" allowBlank="1" showInputMessage="1" sqref="M22:N22">
      <formula1>"教授,准教授,助教,特任教員,RA,学部生,院生,その他"</formula1>
    </dataValidation>
    <dataValidation type="list" allowBlank="1" showInputMessage="1" sqref="M21:S21">
      <formula1>INDIRECT(E21)</formula1>
    </dataValidation>
    <dataValidation type="list" allowBlank="1" showInputMessage="1" sqref="H28:J28 H31:J31 H34:J34">
      <formula1>"学会参加,調査視察,情報収集,その他"</formula1>
    </dataValidation>
  </dataValidations>
  <printOptions horizontalCentered="1" verticalCentered="1"/>
  <pageMargins left="0.39370078740157483" right="0.39370078740157483" top="0.23622047244094491" bottom="0.19685039370078741" header="0.51181102362204722" footer="0.19685039370078741"/>
  <pageSetup paperSize="9" scale="82"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リスト!$A$2:$J$2</xm:f>
          </x14:formula1>
          <xm:sqref>E21:J21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AM113"/>
  <sheetViews>
    <sheetView zoomScaleNormal="100" workbookViewId="0">
      <selection activeCell="AB22" sqref="AB22:AK22"/>
    </sheetView>
  </sheetViews>
  <sheetFormatPr defaultRowHeight="13.5"/>
  <cols>
    <col min="1" max="16" width="2.625" style="532" customWidth="1"/>
    <col min="17" max="17" width="4.625" style="532" customWidth="1"/>
    <col min="18" max="18" width="5.625" style="532" customWidth="1"/>
    <col min="19" max="19" width="4.625" style="532" customWidth="1"/>
    <col min="20" max="24" width="2.625" style="532" customWidth="1"/>
    <col min="25" max="25" width="1.625" style="532" customWidth="1"/>
    <col min="26" max="26" width="2.625" style="532" customWidth="1"/>
    <col min="27" max="27" width="1.625" style="532" customWidth="1"/>
    <col min="28" max="28" width="2.625" style="532" customWidth="1"/>
    <col min="29" max="29" width="4.625" style="532" customWidth="1"/>
    <col min="30" max="34" width="2.625" style="532" customWidth="1"/>
    <col min="35" max="35" width="1.625" style="532" customWidth="1"/>
    <col min="36" max="36" width="2.625" style="532" customWidth="1"/>
    <col min="37" max="37" width="1.625" style="532" customWidth="1"/>
    <col min="38" max="16384" width="9" style="532"/>
  </cols>
  <sheetData>
    <row r="1" spans="1:37" s="529" customFormat="1" ht="21" customHeight="1">
      <c r="A1" s="985" t="s">
        <v>418</v>
      </c>
      <c r="B1" s="985"/>
      <c r="C1" s="985"/>
      <c r="D1" s="985"/>
      <c r="E1" s="985" t="s">
        <v>360</v>
      </c>
      <c r="F1" s="985"/>
      <c r="G1" s="985"/>
      <c r="H1" s="985"/>
      <c r="I1" s="985" t="s">
        <v>359</v>
      </c>
      <c r="J1" s="985"/>
      <c r="K1" s="985"/>
      <c r="L1" s="985"/>
      <c r="M1" s="985" t="s">
        <v>358</v>
      </c>
      <c r="N1" s="985"/>
      <c r="O1" s="985"/>
      <c r="P1" s="985"/>
      <c r="Q1" s="52"/>
      <c r="R1" s="38" t="s">
        <v>19</v>
      </c>
      <c r="S1" s="38"/>
      <c r="T1" s="38"/>
      <c r="U1" s="38"/>
      <c r="V1" s="38"/>
      <c r="W1" s="38"/>
      <c r="X1" s="38"/>
      <c r="Y1" s="38"/>
      <c r="Z1" s="38"/>
      <c r="AA1" s="38"/>
      <c r="AB1" s="38"/>
      <c r="AC1" s="38"/>
      <c r="AD1" s="38"/>
      <c r="AE1" s="38"/>
      <c r="AF1" s="38"/>
      <c r="AG1" s="38"/>
      <c r="AH1" s="38"/>
      <c r="AI1" s="1"/>
      <c r="AJ1" s="1"/>
      <c r="AK1" s="1"/>
    </row>
    <row r="2" spans="1:37" s="100" customFormat="1" ht="13.5" customHeight="1">
      <c r="A2" s="964"/>
      <c r="B2" s="964"/>
      <c r="C2" s="964"/>
      <c r="D2" s="964"/>
      <c r="E2" s="964"/>
      <c r="F2" s="964"/>
      <c r="G2" s="964"/>
      <c r="H2" s="964"/>
      <c r="I2" s="1042"/>
      <c r="J2" s="1042"/>
      <c r="K2" s="1042"/>
      <c r="L2" s="1042"/>
      <c r="M2" s="1042"/>
      <c r="N2" s="1042"/>
      <c r="O2" s="1042"/>
      <c r="P2" s="1042"/>
      <c r="Q2" s="41"/>
      <c r="R2" s="39" t="s">
        <v>20</v>
      </c>
      <c r="S2" s="39"/>
      <c r="T2" s="39"/>
      <c r="U2" s="39"/>
      <c r="V2" s="39"/>
      <c r="W2" s="39"/>
      <c r="X2" s="39"/>
      <c r="Y2" s="39"/>
      <c r="Z2" s="39"/>
      <c r="AA2" s="39"/>
      <c r="AB2" s="39"/>
      <c r="AC2" s="39"/>
      <c r="AD2" s="39"/>
      <c r="AE2" s="39"/>
      <c r="AF2" s="39"/>
      <c r="AG2" s="39"/>
      <c r="AH2" s="39"/>
      <c r="AI2" s="2"/>
      <c r="AJ2" s="3"/>
      <c r="AK2" s="3"/>
    </row>
    <row r="3" spans="1:37" s="100" customFormat="1" ht="13.5" customHeight="1">
      <c r="A3" s="964"/>
      <c r="B3" s="964"/>
      <c r="C3" s="964"/>
      <c r="D3" s="964"/>
      <c r="E3" s="964"/>
      <c r="F3" s="964"/>
      <c r="G3" s="964"/>
      <c r="H3" s="964"/>
      <c r="I3" s="1042"/>
      <c r="J3" s="1042"/>
      <c r="K3" s="1042"/>
      <c r="L3" s="1042"/>
      <c r="M3" s="1042"/>
      <c r="N3" s="1042"/>
      <c r="O3" s="1042"/>
      <c r="P3" s="1042"/>
      <c r="Q3" s="41"/>
      <c r="R3" s="5" t="s">
        <v>121</v>
      </c>
      <c r="S3" s="5"/>
      <c r="T3" s="5"/>
      <c r="U3" s="5"/>
      <c r="V3" s="5"/>
      <c r="W3" s="5"/>
      <c r="X3" s="5"/>
      <c r="Y3" s="5"/>
      <c r="Z3" s="5"/>
      <c r="AA3" s="5"/>
      <c r="AB3" s="5"/>
      <c r="AC3" s="5"/>
      <c r="AD3" s="5"/>
      <c r="AE3" s="5"/>
      <c r="AF3" s="5"/>
      <c r="AG3" s="5"/>
      <c r="AH3" s="5"/>
      <c r="AI3" s="4"/>
      <c r="AJ3" s="3"/>
      <c r="AK3" s="3"/>
    </row>
    <row r="4" spans="1:37" s="100" customFormat="1" ht="13.5" customHeight="1">
      <c r="A4" s="964"/>
      <c r="B4" s="964"/>
      <c r="C4" s="964"/>
      <c r="D4" s="964"/>
      <c r="E4" s="964"/>
      <c r="F4" s="964"/>
      <c r="G4" s="964"/>
      <c r="H4" s="964"/>
      <c r="I4" s="1042"/>
      <c r="J4" s="1042"/>
      <c r="K4" s="1042"/>
      <c r="L4" s="1042"/>
      <c r="M4" s="1042"/>
      <c r="N4" s="1042"/>
      <c r="O4" s="1042"/>
      <c r="P4" s="1042"/>
      <c r="Q4" s="41"/>
      <c r="R4" s="98" t="s">
        <v>131</v>
      </c>
      <c r="S4" s="5"/>
      <c r="T4" s="5"/>
      <c r="U4" s="5"/>
      <c r="V4" s="5"/>
      <c r="W4" s="5"/>
      <c r="X4" s="5"/>
      <c r="Y4" s="5"/>
      <c r="Z4" s="5"/>
      <c r="AA4" s="5"/>
      <c r="AB4" s="5"/>
      <c r="AC4" s="5"/>
      <c r="AD4" s="5"/>
      <c r="AE4" s="5"/>
      <c r="AF4" s="5"/>
      <c r="AG4" s="5"/>
      <c r="AH4" s="5"/>
      <c r="AI4" s="4"/>
      <c r="AJ4" s="3"/>
      <c r="AK4" s="3"/>
    </row>
    <row r="5" spans="1:37" s="100" customFormat="1" ht="13.5" customHeight="1">
      <c r="A5" s="964"/>
      <c r="B5" s="964"/>
      <c r="C5" s="964"/>
      <c r="D5" s="964"/>
      <c r="E5" s="964"/>
      <c r="F5" s="964"/>
      <c r="G5" s="964"/>
      <c r="H5" s="964"/>
      <c r="I5" s="1042"/>
      <c r="J5" s="1042"/>
      <c r="K5" s="1042"/>
      <c r="L5" s="1042"/>
      <c r="M5" s="1042"/>
      <c r="N5" s="1042"/>
      <c r="O5" s="1042"/>
      <c r="P5" s="1042"/>
      <c r="Q5" s="41"/>
      <c r="R5" s="99" t="s">
        <v>130</v>
      </c>
      <c r="S5" s="40"/>
      <c r="T5" s="40"/>
      <c r="U5" s="40"/>
      <c r="V5" s="40"/>
      <c r="W5" s="40"/>
      <c r="X5" s="40"/>
      <c r="Y5" s="40"/>
      <c r="Z5" s="40"/>
      <c r="AA5" s="40"/>
      <c r="AB5" s="40"/>
      <c r="AC5" s="40"/>
      <c r="AD5" s="40"/>
      <c r="AE5" s="40"/>
      <c r="AF5" s="40"/>
      <c r="AG5" s="40"/>
      <c r="AH5" s="40"/>
      <c r="AI5" s="5"/>
      <c r="AJ5" s="3"/>
      <c r="AK5" s="3"/>
    </row>
    <row r="6" spans="1:37" s="100" customFormat="1" ht="13.5" customHeight="1">
      <c r="A6" s="526"/>
      <c r="B6" s="526"/>
      <c r="C6" s="526"/>
      <c r="D6" s="526"/>
      <c r="E6" s="526"/>
      <c r="F6" s="526"/>
      <c r="G6" s="526"/>
      <c r="H6" s="526"/>
      <c r="I6" s="6"/>
      <c r="J6" s="6"/>
      <c r="K6" s="6"/>
      <c r="L6" s="6"/>
      <c r="M6" s="6"/>
      <c r="N6" s="7"/>
      <c r="O6" s="7"/>
      <c r="P6" s="8"/>
      <c r="Q6" s="8"/>
      <c r="R6" s="8"/>
      <c r="S6" s="8"/>
      <c r="T6" s="9"/>
      <c r="U6" s="9"/>
      <c r="V6" s="9"/>
      <c r="W6" s="9"/>
      <c r="X6" s="9"/>
      <c r="Y6" s="9"/>
      <c r="Z6" s="9"/>
      <c r="AA6" s="9"/>
      <c r="AB6" s="9"/>
      <c r="AC6" s="9"/>
      <c r="AD6" s="9"/>
      <c r="AE6" s="9"/>
      <c r="AF6" s="9"/>
      <c r="AG6" s="9"/>
      <c r="AH6" s="9"/>
      <c r="AI6" s="3"/>
      <c r="AJ6" s="3"/>
      <c r="AK6" s="3"/>
    </row>
    <row r="7" spans="1:37" s="100" customFormat="1" ht="17.25">
      <c r="A7" s="1041" t="s">
        <v>21</v>
      </c>
      <c r="B7" s="1041"/>
      <c r="C7" s="1041"/>
      <c r="D7" s="1041"/>
      <c r="E7" s="1041"/>
      <c r="F7" s="1041"/>
      <c r="G7" s="1041"/>
      <c r="H7" s="1041"/>
      <c r="I7" s="1041"/>
      <c r="J7" s="1041"/>
      <c r="K7" s="1041"/>
      <c r="L7" s="1041"/>
      <c r="M7" s="1041"/>
      <c r="N7" s="1041"/>
      <c r="O7" s="1041"/>
      <c r="P7" s="1041"/>
      <c r="Q7" s="1041"/>
      <c r="R7" s="1041"/>
      <c r="S7" s="1041"/>
      <c r="T7" s="1041"/>
      <c r="U7" s="1041"/>
      <c r="V7" s="1041"/>
      <c r="W7" s="1041"/>
      <c r="X7" s="1041"/>
      <c r="Y7" s="1041"/>
      <c r="Z7" s="1041"/>
      <c r="AA7" s="1041"/>
      <c r="AB7" s="1041"/>
      <c r="AC7" s="1041"/>
      <c r="AD7" s="1041"/>
      <c r="AE7" s="1041"/>
      <c r="AF7" s="1041"/>
      <c r="AG7" s="1041"/>
      <c r="AH7" s="1041"/>
      <c r="AI7" s="1041"/>
      <c r="AJ7" s="1041"/>
      <c r="AK7" s="1041"/>
    </row>
    <row r="8" spans="1:37" s="100" customFormat="1" ht="12" customHeight="1">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3"/>
      <c r="AI8" s="3"/>
      <c r="AJ8" s="3"/>
      <c r="AK8" s="3"/>
    </row>
    <row r="9" spans="1:37" s="100" customFormat="1">
      <c r="A9" s="11" t="s">
        <v>22</v>
      </c>
      <c r="B9" s="11"/>
      <c r="C9" s="11"/>
      <c r="D9" s="11"/>
      <c r="E9" s="11"/>
      <c r="F9" s="11"/>
      <c r="G9" s="11"/>
      <c r="H9" s="11"/>
      <c r="I9" s="11"/>
      <c r="J9" s="11"/>
      <c r="K9" s="11"/>
      <c r="L9" s="11"/>
      <c r="M9" s="3"/>
      <c r="N9" s="3"/>
      <c r="O9" s="3"/>
      <c r="P9" s="3"/>
      <c r="Q9" s="3"/>
      <c r="R9" s="3"/>
      <c r="S9" s="3"/>
      <c r="T9" s="3"/>
      <c r="U9" s="3"/>
      <c r="V9" s="3"/>
      <c r="W9" s="3"/>
      <c r="X9" s="3"/>
      <c r="Y9" s="3"/>
      <c r="Z9" s="3"/>
      <c r="AA9" s="1078" t="s">
        <v>18</v>
      </c>
      <c r="AB9" s="1078"/>
      <c r="AC9" s="1078"/>
      <c r="AD9" s="1079"/>
      <c r="AE9" s="1079"/>
      <c r="AF9" s="1079"/>
      <c r="AG9" s="1079"/>
      <c r="AH9" s="1079"/>
      <c r="AI9" s="1079"/>
      <c r="AJ9" s="1079"/>
      <c r="AK9" s="3"/>
    </row>
    <row r="10" spans="1:37" s="100" customFormat="1" ht="9.9499999999999993" customHeight="1" thickBot="1">
      <c r="A10" s="3"/>
      <c r="B10" s="3"/>
      <c r="C10" s="3"/>
      <c r="D10" s="3"/>
      <c r="E10" s="3"/>
      <c r="F10" s="3"/>
      <c r="G10" s="3"/>
      <c r="H10" s="3"/>
      <c r="I10" s="3"/>
      <c r="J10" s="3"/>
      <c r="K10" s="3"/>
      <c r="L10" s="3"/>
      <c r="M10" s="12"/>
      <c r="N10" s="12"/>
      <c r="O10" s="12"/>
      <c r="P10" s="13"/>
      <c r="Q10" s="13"/>
      <c r="R10" s="13"/>
      <c r="S10" s="13"/>
      <c r="T10" s="14"/>
      <c r="U10" s="13"/>
      <c r="V10" s="13"/>
      <c r="W10" s="13"/>
      <c r="X10" s="13"/>
      <c r="Y10" s="13"/>
      <c r="Z10" s="14"/>
      <c r="AA10" s="13"/>
      <c r="AB10" s="13"/>
      <c r="AC10" s="13"/>
      <c r="AD10" s="13"/>
      <c r="AE10" s="13"/>
      <c r="AF10" s="13"/>
      <c r="AG10" s="13"/>
      <c r="AH10" s="3"/>
      <c r="AI10" s="3"/>
      <c r="AJ10" s="3"/>
      <c r="AK10" s="3"/>
    </row>
    <row r="11" spans="1:37" s="100" customFormat="1" ht="13.5" customHeight="1">
      <c r="A11" s="1072" t="s">
        <v>23</v>
      </c>
      <c r="B11" s="1087" t="s">
        <v>24</v>
      </c>
      <c r="C11" s="1088"/>
      <c r="D11" s="1088"/>
      <c r="E11" s="1088"/>
      <c r="F11" s="1088"/>
      <c r="G11" s="1088"/>
      <c r="H11" s="1088"/>
      <c r="I11" s="1088"/>
      <c r="J11" s="1088"/>
      <c r="K11" s="1088"/>
      <c r="L11" s="1088"/>
      <c r="M11" s="1088"/>
      <c r="N11" s="1089"/>
      <c r="O11" s="1056" t="s">
        <v>25</v>
      </c>
      <c r="P11" s="1057"/>
      <c r="Q11" s="1057"/>
      <c r="R11" s="1057"/>
      <c r="S11" s="1058"/>
      <c r="T11" s="1056" t="s">
        <v>26</v>
      </c>
      <c r="U11" s="1057"/>
      <c r="V11" s="1057"/>
      <c r="W11" s="1057"/>
      <c r="X11" s="1057"/>
      <c r="Y11" s="1057"/>
      <c r="Z11" s="1057"/>
      <c r="AA11" s="1057"/>
      <c r="AB11" s="1057"/>
      <c r="AC11" s="1057"/>
      <c r="AD11" s="1057"/>
      <c r="AE11" s="1057"/>
      <c r="AF11" s="1057"/>
      <c r="AG11" s="1057"/>
      <c r="AH11" s="1057"/>
      <c r="AI11" s="1057"/>
      <c r="AJ11" s="1057"/>
      <c r="AK11" s="1074"/>
    </row>
    <row r="12" spans="1:37" s="100" customFormat="1" ht="20.100000000000001" customHeight="1">
      <c r="A12" s="1073"/>
      <c r="B12" s="1050" t="str">
        <f>VLOOKUP(B13,所属,2,FALSE)</f>
        <v xml:space="preserve"> </v>
      </c>
      <c r="C12" s="1051"/>
      <c r="D12" s="1051"/>
      <c r="E12" s="1051"/>
      <c r="F12" s="1051"/>
      <c r="G12" s="1051"/>
      <c r="H12" s="1051"/>
      <c r="I12" s="1051"/>
      <c r="J12" s="1051"/>
      <c r="K12" s="1051"/>
      <c r="L12" s="1051"/>
      <c r="M12" s="1051"/>
      <c r="N12" s="1052"/>
      <c r="O12" s="1090" t="str">
        <f>旅費支払通知!M22</f>
        <v>教授</v>
      </c>
      <c r="P12" s="1091"/>
      <c r="Q12" s="1091"/>
      <c r="R12" s="1091"/>
      <c r="S12" s="1092"/>
      <c r="T12" s="1080" t="str">
        <f>IF(旅費支払通知!M21="","",旅費支払通知!M21)</f>
        <v/>
      </c>
      <c r="U12" s="1081"/>
      <c r="V12" s="1081"/>
      <c r="W12" s="1081"/>
      <c r="X12" s="1081"/>
      <c r="Y12" s="1081"/>
      <c r="Z12" s="1081"/>
      <c r="AA12" s="1081"/>
      <c r="AB12" s="1081"/>
      <c r="AC12" s="1081"/>
      <c r="AD12" s="1081"/>
      <c r="AE12" s="1081"/>
      <c r="AF12" s="1081"/>
      <c r="AG12" s="1081"/>
      <c r="AH12" s="1059" t="s">
        <v>27</v>
      </c>
      <c r="AI12" s="1059"/>
      <c r="AJ12" s="1059"/>
      <c r="AK12" s="1084"/>
    </row>
    <row r="13" spans="1:37" s="100" customFormat="1" ht="19.5" customHeight="1">
      <c r="A13" s="1073"/>
      <c r="B13" s="1053" t="str">
        <f>IF(旅費支払通知!E21="","",旅費支払通知!E21)</f>
        <v>大学教育センター・ヘルプロ</v>
      </c>
      <c r="C13" s="1054"/>
      <c r="D13" s="1054"/>
      <c r="E13" s="1054"/>
      <c r="F13" s="1054"/>
      <c r="G13" s="1054"/>
      <c r="H13" s="1054"/>
      <c r="I13" s="1054"/>
      <c r="J13" s="1054"/>
      <c r="K13" s="1054"/>
      <c r="L13" s="1054"/>
      <c r="M13" s="1054"/>
      <c r="N13" s="1055"/>
      <c r="O13" s="1093"/>
      <c r="P13" s="1094"/>
      <c r="Q13" s="1094"/>
      <c r="R13" s="1094"/>
      <c r="S13" s="1095"/>
      <c r="T13" s="1082"/>
      <c r="U13" s="1083"/>
      <c r="V13" s="1083"/>
      <c r="W13" s="1083"/>
      <c r="X13" s="1083"/>
      <c r="Y13" s="1083"/>
      <c r="Z13" s="1083"/>
      <c r="AA13" s="1083"/>
      <c r="AB13" s="1083"/>
      <c r="AC13" s="1083"/>
      <c r="AD13" s="1083"/>
      <c r="AE13" s="1083"/>
      <c r="AF13" s="1083"/>
      <c r="AG13" s="1083"/>
      <c r="AH13" s="1085"/>
      <c r="AI13" s="1085"/>
      <c r="AJ13" s="1085"/>
      <c r="AK13" s="1086"/>
    </row>
    <row r="14" spans="1:37" s="100" customFormat="1" ht="27.95" customHeight="1">
      <c r="A14" s="908" t="s">
        <v>17</v>
      </c>
      <c r="B14" s="909"/>
      <c r="C14" s="910"/>
      <c r="D14" s="905" t="str">
        <f>IF(旅費支払通知!I12="","",旅費支払通知!I12)</f>
        <v/>
      </c>
      <c r="E14" s="906"/>
      <c r="F14" s="906"/>
      <c r="G14" s="906"/>
      <c r="H14" s="906"/>
      <c r="I14" s="906"/>
      <c r="J14" s="906"/>
      <c r="K14" s="906"/>
      <c r="L14" s="906"/>
      <c r="M14" s="906"/>
      <c r="N14" s="906"/>
      <c r="O14" s="906"/>
      <c r="P14" s="906"/>
      <c r="Q14" s="906"/>
      <c r="R14" s="906"/>
      <c r="S14" s="906"/>
      <c r="T14" s="906"/>
      <c r="U14" s="906"/>
      <c r="V14" s="906"/>
      <c r="W14" s="906"/>
      <c r="X14" s="906"/>
      <c r="Y14" s="906"/>
      <c r="Z14" s="906"/>
      <c r="AA14" s="906"/>
      <c r="AB14" s="906"/>
      <c r="AC14" s="906"/>
      <c r="AD14" s="906"/>
      <c r="AE14" s="906"/>
      <c r="AF14" s="906"/>
      <c r="AG14" s="906"/>
      <c r="AH14" s="906"/>
      <c r="AI14" s="906"/>
      <c r="AJ14" s="906"/>
      <c r="AK14" s="907"/>
    </row>
    <row r="15" spans="1:37" s="100" customFormat="1" ht="9.9499999999999993" customHeight="1" thickBot="1">
      <c r="A15" s="911"/>
      <c r="B15" s="912"/>
      <c r="C15" s="913"/>
      <c r="D15" s="914" t="s">
        <v>137</v>
      </c>
      <c r="E15" s="915"/>
      <c r="F15" s="915"/>
      <c r="G15" s="915"/>
      <c r="H15" s="915"/>
      <c r="I15" s="915"/>
      <c r="J15" s="915"/>
      <c r="K15" s="915"/>
      <c r="L15" s="915"/>
      <c r="M15" s="915"/>
      <c r="N15" s="915"/>
      <c r="O15" s="915"/>
      <c r="P15" s="915"/>
      <c r="Q15" s="915"/>
      <c r="R15" s="915"/>
      <c r="S15" s="915"/>
      <c r="T15" s="915"/>
      <c r="U15" s="915"/>
      <c r="V15" s="915"/>
      <c r="W15" s="915"/>
      <c r="X15" s="915"/>
      <c r="Y15" s="915"/>
      <c r="Z15" s="915"/>
      <c r="AA15" s="915"/>
      <c r="AB15" s="915"/>
      <c r="AC15" s="915"/>
      <c r="AD15" s="915"/>
      <c r="AE15" s="915"/>
      <c r="AF15" s="915"/>
      <c r="AG15" s="915"/>
      <c r="AH15" s="915"/>
      <c r="AI15" s="915"/>
      <c r="AJ15" s="915"/>
      <c r="AK15" s="916"/>
    </row>
    <row r="16" spans="1:37" s="100" customFormat="1" ht="5.0999999999999996" customHeight="1" thickBot="1">
      <c r="A16" s="3"/>
      <c r="B16" s="3"/>
      <c r="C16" s="3"/>
      <c r="D16" s="3"/>
      <c r="E16" s="3"/>
      <c r="F16" s="3"/>
      <c r="G16" s="3"/>
      <c r="H16" s="3"/>
      <c r="I16" s="3"/>
      <c r="J16" s="3"/>
      <c r="K16" s="3"/>
      <c r="L16" s="3"/>
      <c r="M16" s="12"/>
      <c r="N16" s="12"/>
      <c r="O16" s="12"/>
      <c r="P16" s="13"/>
      <c r="Q16" s="13"/>
      <c r="R16" s="13"/>
      <c r="S16" s="13"/>
      <c r="T16" s="14"/>
      <c r="U16" s="13"/>
      <c r="V16" s="13"/>
      <c r="W16" s="13"/>
      <c r="X16" s="13"/>
      <c r="Y16" s="13"/>
      <c r="Z16" s="14"/>
      <c r="AA16" s="13"/>
      <c r="AB16" s="13"/>
      <c r="AC16" s="13"/>
      <c r="AD16" s="13"/>
      <c r="AE16" s="13"/>
      <c r="AF16" s="13"/>
      <c r="AG16" s="13"/>
      <c r="AH16" s="3"/>
      <c r="AI16" s="3"/>
      <c r="AJ16" s="3"/>
      <c r="AK16" s="3"/>
    </row>
    <row r="17" spans="1:37" s="100" customFormat="1" ht="13.5" customHeight="1">
      <c r="A17" s="1072" t="s">
        <v>28</v>
      </c>
      <c r="B17" s="1056" t="s">
        <v>29</v>
      </c>
      <c r="C17" s="1057"/>
      <c r="D17" s="1057"/>
      <c r="E17" s="1057"/>
      <c r="F17" s="1057"/>
      <c r="G17" s="1057"/>
      <c r="H17" s="1057"/>
      <c r="I17" s="1057"/>
      <c r="J17" s="1057"/>
      <c r="K17" s="1057"/>
      <c r="L17" s="1057"/>
      <c r="M17" s="1057"/>
      <c r="N17" s="1057"/>
      <c r="O17" s="1057"/>
      <c r="P17" s="1057"/>
      <c r="Q17" s="1057"/>
      <c r="R17" s="1058"/>
      <c r="S17" s="1056" t="s">
        <v>30</v>
      </c>
      <c r="T17" s="1057"/>
      <c r="U17" s="1057"/>
      <c r="V17" s="1057"/>
      <c r="W17" s="1057"/>
      <c r="X17" s="1057"/>
      <c r="Y17" s="1057"/>
      <c r="Z17" s="1057"/>
      <c r="AA17" s="1057"/>
      <c r="AB17" s="1057"/>
      <c r="AC17" s="1057"/>
      <c r="AD17" s="1057"/>
      <c r="AE17" s="1057"/>
      <c r="AF17" s="1057"/>
      <c r="AG17" s="1057"/>
      <c r="AH17" s="1057"/>
      <c r="AI17" s="1057"/>
      <c r="AJ17" s="1057"/>
      <c r="AK17" s="1074"/>
    </row>
    <row r="18" spans="1:37" s="100" customFormat="1" ht="20.100000000000001" customHeight="1">
      <c r="A18" s="1073"/>
      <c r="B18" s="1050" t="str">
        <f>旅費支払通知!H29&amp;"　　"&amp;旅費支払通知!H32&amp;"　　"&amp;旅費支払通知!H35</f>
        <v>青森県青森市長嶋１-１　　　　</v>
      </c>
      <c r="C18" s="1051"/>
      <c r="D18" s="1051"/>
      <c r="E18" s="1051"/>
      <c r="F18" s="1051"/>
      <c r="G18" s="1051"/>
      <c r="H18" s="1051"/>
      <c r="I18" s="1051"/>
      <c r="J18" s="1051"/>
      <c r="K18" s="1051"/>
      <c r="L18" s="1051"/>
      <c r="M18" s="1051"/>
      <c r="N18" s="1051"/>
      <c r="O18" s="1051"/>
      <c r="P18" s="1051"/>
      <c r="Q18" s="1051"/>
      <c r="R18" s="1052"/>
      <c r="S18" s="1075">
        <f>旅費支払通知!G25</f>
        <v>43556</v>
      </c>
      <c r="T18" s="1076"/>
      <c r="U18" s="1076"/>
      <c r="V18" s="1076"/>
      <c r="W18" s="1076"/>
      <c r="X18" s="1076"/>
      <c r="Y18" s="1076"/>
      <c r="Z18" s="1076"/>
      <c r="AA18" s="1076"/>
      <c r="AB18" s="24" t="s">
        <v>32</v>
      </c>
      <c r="AC18" s="1076">
        <f>旅費支払通知!O25</f>
        <v>43560</v>
      </c>
      <c r="AD18" s="1076"/>
      <c r="AE18" s="1076"/>
      <c r="AF18" s="1076"/>
      <c r="AG18" s="1076"/>
      <c r="AH18" s="1076"/>
      <c r="AI18" s="1076"/>
      <c r="AJ18" s="1076"/>
      <c r="AK18" s="1077"/>
    </row>
    <row r="19" spans="1:37" s="100" customFormat="1" ht="20.100000000000001" customHeight="1">
      <c r="A19" s="1073"/>
      <c r="B19" s="1053"/>
      <c r="C19" s="1054"/>
      <c r="D19" s="1054"/>
      <c r="E19" s="1054"/>
      <c r="F19" s="1054"/>
      <c r="G19" s="1054"/>
      <c r="H19" s="1054"/>
      <c r="I19" s="1054"/>
      <c r="J19" s="1054"/>
      <c r="K19" s="1054"/>
      <c r="L19" s="1054"/>
      <c r="M19" s="1054"/>
      <c r="N19" s="1054"/>
      <c r="O19" s="1054"/>
      <c r="P19" s="1054"/>
      <c r="Q19" s="1054"/>
      <c r="R19" s="1055"/>
      <c r="S19" s="26"/>
      <c r="T19" s="25"/>
      <c r="U19" s="97">
        <f>AC18-S18</f>
        <v>4</v>
      </c>
      <c r="V19" s="24" t="s">
        <v>33</v>
      </c>
      <c r="W19" s="97">
        <f>U19+1</f>
        <v>5</v>
      </c>
      <c r="X19" s="24" t="s">
        <v>31</v>
      </c>
      <c r="Y19" s="25"/>
      <c r="Z19" s="25"/>
      <c r="AA19" s="25"/>
      <c r="AB19" s="27"/>
      <c r="AC19" s="1049" t="s">
        <v>119</v>
      </c>
      <c r="AD19" s="1049"/>
      <c r="AE19" s="1049"/>
      <c r="AF19" s="1049"/>
      <c r="AG19" s="213">
        <f>旅費支払通知!AB25</f>
        <v>0</v>
      </c>
      <c r="AH19" s="1059" t="s">
        <v>33</v>
      </c>
      <c r="AI19" s="1059"/>
      <c r="AJ19" s="521"/>
      <c r="AK19" s="16"/>
    </row>
    <row r="20" spans="1:37" s="100" customFormat="1" ht="13.5" customHeight="1">
      <c r="A20" s="1073"/>
      <c r="B20" s="17"/>
      <c r="C20" s="1066" t="s">
        <v>34</v>
      </c>
      <c r="D20" s="1067"/>
      <c r="E20" s="1067"/>
      <c r="F20" s="1067"/>
      <c r="G20" s="1067"/>
      <c r="H20" s="1068"/>
      <c r="I20" s="1066" t="s">
        <v>35</v>
      </c>
      <c r="J20" s="1067"/>
      <c r="K20" s="1067"/>
      <c r="L20" s="1067"/>
      <c r="M20" s="1067"/>
      <c r="N20" s="1067"/>
      <c r="O20" s="1067"/>
      <c r="P20" s="1068"/>
      <c r="Q20" s="1043" t="s">
        <v>36</v>
      </c>
      <c r="R20" s="1044"/>
      <c r="S20" s="1044"/>
      <c r="T20" s="1044"/>
      <c r="U20" s="1044"/>
      <c r="V20" s="1044"/>
      <c r="W20" s="1044"/>
      <c r="X20" s="1044"/>
      <c r="Y20" s="1044"/>
      <c r="Z20" s="1044"/>
      <c r="AA20" s="1045"/>
      <c r="AB20" s="1060" t="s">
        <v>37</v>
      </c>
      <c r="AC20" s="1061"/>
      <c r="AD20" s="1061"/>
      <c r="AE20" s="1061"/>
      <c r="AF20" s="1061"/>
      <c r="AG20" s="1061"/>
      <c r="AH20" s="1061"/>
      <c r="AI20" s="1061"/>
      <c r="AJ20" s="1061"/>
      <c r="AK20" s="1062"/>
    </row>
    <row r="21" spans="1:37" s="100" customFormat="1" ht="13.5" customHeight="1">
      <c r="A21" s="1073"/>
      <c r="B21" s="17"/>
      <c r="C21" s="1069"/>
      <c r="D21" s="1070"/>
      <c r="E21" s="1070"/>
      <c r="F21" s="1070"/>
      <c r="G21" s="1070"/>
      <c r="H21" s="1071"/>
      <c r="I21" s="1069"/>
      <c r="J21" s="1070"/>
      <c r="K21" s="1070"/>
      <c r="L21" s="1070"/>
      <c r="M21" s="1070"/>
      <c r="N21" s="1070"/>
      <c r="O21" s="1070"/>
      <c r="P21" s="1071"/>
      <c r="Q21" s="1046"/>
      <c r="R21" s="1047"/>
      <c r="S21" s="1047"/>
      <c r="T21" s="1047"/>
      <c r="U21" s="1047"/>
      <c r="V21" s="1047"/>
      <c r="W21" s="1047"/>
      <c r="X21" s="1047"/>
      <c r="Y21" s="1047"/>
      <c r="Z21" s="1047"/>
      <c r="AA21" s="1048"/>
      <c r="AB21" s="1063" t="s">
        <v>38</v>
      </c>
      <c r="AC21" s="1064"/>
      <c r="AD21" s="1064"/>
      <c r="AE21" s="1064"/>
      <c r="AF21" s="1064"/>
      <c r="AG21" s="1064"/>
      <c r="AH21" s="1064"/>
      <c r="AI21" s="1064"/>
      <c r="AJ21" s="1064"/>
      <c r="AK21" s="1065"/>
    </row>
    <row r="22" spans="1:37" s="100" customFormat="1" ht="24.95" customHeight="1">
      <c r="A22" s="1073"/>
      <c r="B22" s="947" t="s">
        <v>39</v>
      </c>
      <c r="C22" s="53"/>
      <c r="D22" s="931">
        <f>旅費支払通知!H27</f>
        <v>43556</v>
      </c>
      <c r="E22" s="931"/>
      <c r="F22" s="931"/>
      <c r="G22" s="931"/>
      <c r="H22" s="932"/>
      <c r="I22" s="1033" t="str">
        <f>IF(旅費支払通知!X28="","",旅費支払通知!X28)</f>
        <v/>
      </c>
      <c r="J22" s="1034"/>
      <c r="K22" s="1034"/>
      <c r="L22" s="1034"/>
      <c r="M22" s="1034"/>
      <c r="N22" s="1034"/>
      <c r="O22" s="1034"/>
      <c r="P22" s="1035"/>
      <c r="Q22" s="935" t="str">
        <f>旅費支払通知!H28&amp;"　"&amp;旅費支払通知!K28</f>
        <v>学会参加　</v>
      </c>
      <c r="R22" s="936"/>
      <c r="S22" s="936"/>
      <c r="T22" s="936"/>
      <c r="U22" s="936"/>
      <c r="V22" s="936"/>
      <c r="W22" s="936"/>
      <c r="X22" s="936"/>
      <c r="Y22" s="936"/>
      <c r="Z22" s="936"/>
      <c r="AA22" s="937"/>
      <c r="AB22" s="949"/>
      <c r="AC22" s="950"/>
      <c r="AD22" s="950"/>
      <c r="AE22" s="950"/>
      <c r="AF22" s="950"/>
      <c r="AG22" s="950"/>
      <c r="AH22" s="950"/>
      <c r="AI22" s="950"/>
      <c r="AJ22" s="950"/>
      <c r="AK22" s="951"/>
    </row>
    <row r="23" spans="1:37" s="100" customFormat="1" ht="24.95" customHeight="1">
      <c r="A23" s="1073"/>
      <c r="B23" s="948"/>
      <c r="C23" s="54" t="str">
        <f>IF(旅費支払通知!N27="","",旅費支払通知!N27)</f>
        <v>～</v>
      </c>
      <c r="D23" s="933">
        <f>IF(旅費支払通知!O27="","",旅費支払通知!O27)</f>
        <v>43557</v>
      </c>
      <c r="E23" s="933"/>
      <c r="F23" s="933"/>
      <c r="G23" s="933"/>
      <c r="H23" s="934"/>
      <c r="I23" s="1036" t="str">
        <f>IF(旅費支払通知!H29="","",旅費支払通知!H29)</f>
        <v>青森県青森市長嶋１-１</v>
      </c>
      <c r="J23" s="1037"/>
      <c r="K23" s="1037"/>
      <c r="L23" s="1037"/>
      <c r="M23" s="1037"/>
      <c r="N23" s="1037"/>
      <c r="O23" s="1037"/>
      <c r="P23" s="1038"/>
      <c r="Q23" s="938"/>
      <c r="R23" s="939"/>
      <c r="S23" s="939"/>
      <c r="T23" s="939"/>
      <c r="U23" s="939"/>
      <c r="V23" s="939"/>
      <c r="W23" s="939"/>
      <c r="X23" s="939"/>
      <c r="Y23" s="939"/>
      <c r="Z23" s="939"/>
      <c r="AA23" s="940"/>
      <c r="AB23" s="952"/>
      <c r="AC23" s="953"/>
      <c r="AD23" s="953"/>
      <c r="AE23" s="953"/>
      <c r="AF23" s="953"/>
      <c r="AG23" s="953"/>
      <c r="AH23" s="953"/>
      <c r="AI23" s="953"/>
      <c r="AJ23" s="953"/>
      <c r="AK23" s="954"/>
    </row>
    <row r="24" spans="1:37" s="100" customFormat="1" ht="24.95" customHeight="1">
      <c r="A24" s="1073"/>
      <c r="B24" s="947" t="s">
        <v>40</v>
      </c>
      <c r="C24" s="55"/>
      <c r="D24" s="931">
        <f>IF(旅費支払通知!H30="","",旅費支払通知!H30)</f>
        <v>43558</v>
      </c>
      <c r="E24" s="931"/>
      <c r="F24" s="931"/>
      <c r="G24" s="931"/>
      <c r="H24" s="932"/>
      <c r="I24" s="1033" t="str">
        <f>IF(旅費支払通知!X31="","",旅費支払通知!X31)</f>
        <v>東京国際フォーラム</v>
      </c>
      <c r="J24" s="1034"/>
      <c r="K24" s="1034"/>
      <c r="L24" s="1034"/>
      <c r="M24" s="1034"/>
      <c r="N24" s="1034"/>
      <c r="O24" s="1034"/>
      <c r="P24" s="1035"/>
      <c r="Q24" s="935" t="str">
        <f>IF(旅費支払通知!H31="","",旅費支払通知!H31&amp;"　"&amp;旅費支払通知!K31)</f>
        <v>情報収集　</v>
      </c>
      <c r="R24" s="936"/>
      <c r="S24" s="936"/>
      <c r="T24" s="936"/>
      <c r="U24" s="936"/>
      <c r="V24" s="936"/>
      <c r="W24" s="936"/>
      <c r="X24" s="936"/>
      <c r="Y24" s="936"/>
      <c r="Z24" s="936"/>
      <c r="AA24" s="937"/>
      <c r="AB24" s="949"/>
      <c r="AC24" s="950"/>
      <c r="AD24" s="950"/>
      <c r="AE24" s="950"/>
      <c r="AF24" s="950"/>
      <c r="AG24" s="950"/>
      <c r="AH24" s="950"/>
      <c r="AI24" s="950"/>
      <c r="AJ24" s="950"/>
      <c r="AK24" s="951"/>
    </row>
    <row r="25" spans="1:37" s="100" customFormat="1" ht="24.95" customHeight="1">
      <c r="A25" s="1073"/>
      <c r="B25" s="948"/>
      <c r="C25" s="54" t="str">
        <f>IF(旅費支払通知!N30="","",旅費支払通知!N30)</f>
        <v>～</v>
      </c>
      <c r="D25" s="933">
        <f>IF(旅費支払通知!O30="","",旅費支払通知!O30)</f>
        <v>43560</v>
      </c>
      <c r="E25" s="933"/>
      <c r="F25" s="933"/>
      <c r="G25" s="933"/>
      <c r="H25" s="934"/>
      <c r="I25" s="1036" t="str">
        <f>IF(旅費支払通知!H32="","",旅費支払通知!H32)</f>
        <v/>
      </c>
      <c r="J25" s="1037"/>
      <c r="K25" s="1037"/>
      <c r="L25" s="1037"/>
      <c r="M25" s="1037"/>
      <c r="N25" s="1037"/>
      <c r="O25" s="1037"/>
      <c r="P25" s="1038"/>
      <c r="Q25" s="938"/>
      <c r="R25" s="939"/>
      <c r="S25" s="939"/>
      <c r="T25" s="939"/>
      <c r="U25" s="939"/>
      <c r="V25" s="939"/>
      <c r="W25" s="939"/>
      <c r="X25" s="939"/>
      <c r="Y25" s="939"/>
      <c r="Z25" s="939"/>
      <c r="AA25" s="940"/>
      <c r="AB25" s="952"/>
      <c r="AC25" s="953"/>
      <c r="AD25" s="953"/>
      <c r="AE25" s="953"/>
      <c r="AF25" s="953"/>
      <c r="AG25" s="953"/>
      <c r="AH25" s="953"/>
      <c r="AI25" s="953"/>
      <c r="AJ25" s="953"/>
      <c r="AK25" s="954"/>
    </row>
    <row r="26" spans="1:37" s="100" customFormat="1" ht="24.95" customHeight="1">
      <c r="A26" s="1073"/>
      <c r="B26" s="947" t="s">
        <v>41</v>
      </c>
      <c r="C26" s="55"/>
      <c r="D26" s="931" t="str">
        <f>IF(旅費支払通知!H33="","",旅費支払通知!H33)</f>
        <v/>
      </c>
      <c r="E26" s="931"/>
      <c r="F26" s="931"/>
      <c r="G26" s="931"/>
      <c r="H26" s="932"/>
      <c r="I26" s="1033" t="str">
        <f>IF(旅費支払通知!X34="","",旅費支払通知!X34)</f>
        <v/>
      </c>
      <c r="J26" s="1034"/>
      <c r="K26" s="1034"/>
      <c r="L26" s="1034"/>
      <c r="M26" s="1034"/>
      <c r="N26" s="1034"/>
      <c r="O26" s="1034"/>
      <c r="P26" s="1035"/>
      <c r="Q26" s="935" t="str">
        <f>IF(旅費支払通知!H34="","",旅費支払通知!H34&amp;"　"&amp;旅費支払通知!K34)</f>
        <v/>
      </c>
      <c r="R26" s="936"/>
      <c r="S26" s="936"/>
      <c r="T26" s="936"/>
      <c r="U26" s="936"/>
      <c r="V26" s="936"/>
      <c r="W26" s="936"/>
      <c r="X26" s="936"/>
      <c r="Y26" s="936"/>
      <c r="Z26" s="936"/>
      <c r="AA26" s="937"/>
      <c r="AB26" s="949"/>
      <c r="AC26" s="950"/>
      <c r="AD26" s="950"/>
      <c r="AE26" s="950"/>
      <c r="AF26" s="950"/>
      <c r="AG26" s="950"/>
      <c r="AH26" s="950"/>
      <c r="AI26" s="950"/>
      <c r="AJ26" s="950"/>
      <c r="AK26" s="951"/>
    </row>
    <row r="27" spans="1:37" s="100" customFormat="1" ht="24.95" customHeight="1">
      <c r="A27" s="1073"/>
      <c r="B27" s="948"/>
      <c r="C27" s="54" t="str">
        <f>IF(旅費支払通知!N33="","",旅費支払通知!N33)</f>
        <v/>
      </c>
      <c r="D27" s="933" t="str">
        <f>IF(旅費支払通知!O33="","",旅費支払通知!O33)</f>
        <v/>
      </c>
      <c r="E27" s="933"/>
      <c r="F27" s="933"/>
      <c r="G27" s="933"/>
      <c r="H27" s="934"/>
      <c r="I27" s="1036" t="str">
        <f>IF(旅費支払通知!H35="","",旅費支払通知!H35)</f>
        <v/>
      </c>
      <c r="J27" s="1037"/>
      <c r="K27" s="1037"/>
      <c r="L27" s="1037"/>
      <c r="M27" s="1037"/>
      <c r="N27" s="1037"/>
      <c r="O27" s="1037"/>
      <c r="P27" s="1038"/>
      <c r="Q27" s="938"/>
      <c r="R27" s="939"/>
      <c r="S27" s="939"/>
      <c r="T27" s="939"/>
      <c r="U27" s="939"/>
      <c r="V27" s="939"/>
      <c r="W27" s="939"/>
      <c r="X27" s="939"/>
      <c r="Y27" s="939"/>
      <c r="Z27" s="939"/>
      <c r="AA27" s="940"/>
      <c r="AB27" s="952"/>
      <c r="AC27" s="953"/>
      <c r="AD27" s="953"/>
      <c r="AE27" s="953"/>
      <c r="AF27" s="953"/>
      <c r="AG27" s="953"/>
      <c r="AH27" s="953"/>
      <c r="AI27" s="953"/>
      <c r="AJ27" s="953"/>
      <c r="AK27" s="954"/>
    </row>
    <row r="28" spans="1:37" s="100" customFormat="1" ht="6" customHeight="1" thickBot="1">
      <c r="A28" s="18"/>
      <c r="B28" s="18"/>
      <c r="C28" s="18"/>
      <c r="D28" s="18"/>
      <c r="E28" s="18"/>
      <c r="F28" s="18"/>
      <c r="G28" s="18"/>
      <c r="H28" s="18"/>
      <c r="I28" s="18"/>
      <c r="J28" s="18"/>
      <c r="K28" s="18"/>
      <c r="L28" s="18"/>
      <c r="M28" s="15"/>
      <c r="N28" s="15"/>
      <c r="O28" s="15"/>
      <c r="P28" s="6"/>
      <c r="Q28" s="6"/>
      <c r="R28" s="6"/>
      <c r="S28" s="6"/>
      <c r="T28" s="6"/>
      <c r="U28" s="6"/>
      <c r="V28" s="6"/>
      <c r="W28" s="6"/>
      <c r="X28" s="6"/>
      <c r="Y28" s="6"/>
      <c r="Z28" s="6"/>
      <c r="AA28" s="6"/>
      <c r="AB28" s="6"/>
      <c r="AC28" s="6"/>
      <c r="AD28" s="6"/>
      <c r="AE28" s="6"/>
      <c r="AF28" s="6"/>
      <c r="AG28" s="6"/>
      <c r="AH28" s="3"/>
      <c r="AI28" s="3"/>
      <c r="AJ28" s="3"/>
      <c r="AK28" s="3"/>
    </row>
    <row r="29" spans="1:37" s="100" customFormat="1" ht="15" customHeight="1">
      <c r="A29" s="961" t="s">
        <v>96</v>
      </c>
      <c r="B29" s="19"/>
      <c r="C29" s="1031" t="s">
        <v>42</v>
      </c>
      <c r="D29" s="1031"/>
      <c r="E29" s="1031"/>
      <c r="F29" s="1031"/>
      <c r="G29" s="1031"/>
      <c r="H29" s="1031"/>
      <c r="I29" s="1031"/>
      <c r="J29" s="1031"/>
      <c r="K29" s="1031"/>
      <c r="L29" s="1031"/>
      <c r="M29" s="1031"/>
      <c r="N29" s="1031"/>
      <c r="O29" s="1031"/>
      <c r="P29" s="1031"/>
      <c r="Q29" s="1031"/>
      <c r="R29" s="1031"/>
      <c r="S29" s="1031"/>
      <c r="T29" s="1031"/>
      <c r="U29" s="1031"/>
      <c r="V29" s="1031"/>
      <c r="W29" s="1031"/>
      <c r="X29" s="1031"/>
      <c r="Y29" s="1031"/>
      <c r="Z29" s="1031"/>
      <c r="AA29" s="1031"/>
      <c r="AB29" s="1031"/>
      <c r="AC29" s="1031"/>
      <c r="AD29" s="1031"/>
      <c r="AE29" s="1031"/>
      <c r="AF29" s="1031"/>
      <c r="AG29" s="1031"/>
      <c r="AH29" s="1031"/>
      <c r="AI29" s="1031"/>
      <c r="AJ29" s="1031"/>
      <c r="AK29" s="1032"/>
    </row>
    <row r="30" spans="1:37" s="100" customFormat="1" ht="15" customHeight="1">
      <c r="A30" s="962"/>
      <c r="B30" s="1012" t="s">
        <v>39</v>
      </c>
      <c r="C30" s="1016"/>
      <c r="D30" s="1017"/>
      <c r="E30" s="1017"/>
      <c r="F30" s="1017"/>
      <c r="G30" s="1017"/>
      <c r="H30" s="1017"/>
      <c r="I30" s="1017"/>
      <c r="J30" s="1017"/>
      <c r="K30" s="1017"/>
      <c r="L30" s="1017"/>
      <c r="M30" s="1017"/>
      <c r="N30" s="1017"/>
      <c r="O30" s="1017"/>
      <c r="P30" s="1017"/>
      <c r="Q30" s="1017"/>
      <c r="R30" s="1017"/>
      <c r="S30" s="1017"/>
      <c r="T30" s="1017"/>
      <c r="U30" s="1017"/>
      <c r="V30" s="1017"/>
      <c r="W30" s="1017"/>
      <c r="X30" s="1017"/>
      <c r="Y30" s="1017"/>
      <c r="Z30" s="1017"/>
      <c r="AA30" s="1017"/>
      <c r="AB30" s="1017"/>
      <c r="AC30" s="1017"/>
      <c r="AD30" s="1017"/>
      <c r="AE30" s="1017"/>
      <c r="AF30" s="1017"/>
      <c r="AG30" s="1017"/>
      <c r="AH30" s="1017"/>
      <c r="AI30" s="1017"/>
      <c r="AJ30" s="1017"/>
      <c r="AK30" s="1018"/>
    </row>
    <row r="31" spans="1:37" s="100" customFormat="1" ht="15" customHeight="1">
      <c r="A31" s="962"/>
      <c r="B31" s="1013"/>
      <c r="C31" s="1019"/>
      <c r="D31" s="1020"/>
      <c r="E31" s="1020"/>
      <c r="F31" s="1020"/>
      <c r="G31" s="1020"/>
      <c r="H31" s="1020"/>
      <c r="I31" s="1020"/>
      <c r="J31" s="1020"/>
      <c r="K31" s="1020"/>
      <c r="L31" s="1020"/>
      <c r="M31" s="1020"/>
      <c r="N31" s="1020"/>
      <c r="O31" s="1020"/>
      <c r="P31" s="1020"/>
      <c r="Q31" s="1020"/>
      <c r="R31" s="1020"/>
      <c r="S31" s="1020"/>
      <c r="T31" s="1020"/>
      <c r="U31" s="1020"/>
      <c r="V31" s="1020"/>
      <c r="W31" s="1020"/>
      <c r="X31" s="1020"/>
      <c r="Y31" s="1020"/>
      <c r="Z31" s="1020"/>
      <c r="AA31" s="1020"/>
      <c r="AB31" s="1020"/>
      <c r="AC31" s="1020"/>
      <c r="AD31" s="1020"/>
      <c r="AE31" s="1020"/>
      <c r="AF31" s="1020"/>
      <c r="AG31" s="1020"/>
      <c r="AH31" s="1020"/>
      <c r="AI31" s="1020"/>
      <c r="AJ31" s="1020"/>
      <c r="AK31" s="1021"/>
    </row>
    <row r="32" spans="1:37" s="100" customFormat="1" ht="15" customHeight="1">
      <c r="A32" s="962"/>
      <c r="B32" s="1013"/>
      <c r="C32" s="1019"/>
      <c r="D32" s="1020"/>
      <c r="E32" s="1020"/>
      <c r="F32" s="1020"/>
      <c r="G32" s="1020"/>
      <c r="H32" s="1020"/>
      <c r="I32" s="1020"/>
      <c r="J32" s="1020"/>
      <c r="K32" s="1020"/>
      <c r="L32" s="1020"/>
      <c r="M32" s="1020"/>
      <c r="N32" s="1020"/>
      <c r="O32" s="1020"/>
      <c r="P32" s="1020"/>
      <c r="Q32" s="1020"/>
      <c r="R32" s="1020"/>
      <c r="S32" s="1020"/>
      <c r="T32" s="1020"/>
      <c r="U32" s="1020"/>
      <c r="V32" s="1020"/>
      <c r="W32" s="1020"/>
      <c r="X32" s="1020"/>
      <c r="Y32" s="1020"/>
      <c r="Z32" s="1020"/>
      <c r="AA32" s="1020"/>
      <c r="AB32" s="1020"/>
      <c r="AC32" s="1020"/>
      <c r="AD32" s="1020"/>
      <c r="AE32" s="1020"/>
      <c r="AF32" s="1020"/>
      <c r="AG32" s="1020"/>
      <c r="AH32" s="1020"/>
      <c r="AI32" s="1020"/>
      <c r="AJ32" s="1020"/>
      <c r="AK32" s="1021"/>
    </row>
    <row r="33" spans="1:37" s="100" customFormat="1" ht="15" customHeight="1">
      <c r="A33" s="962"/>
      <c r="B33" s="1014"/>
      <c r="C33" s="1019"/>
      <c r="D33" s="1020"/>
      <c r="E33" s="1020"/>
      <c r="F33" s="1020"/>
      <c r="G33" s="1020"/>
      <c r="H33" s="1020"/>
      <c r="I33" s="1020"/>
      <c r="J33" s="1020"/>
      <c r="K33" s="1020"/>
      <c r="L33" s="1020"/>
      <c r="M33" s="1020"/>
      <c r="N33" s="1020"/>
      <c r="O33" s="1020"/>
      <c r="P33" s="1020"/>
      <c r="Q33" s="1020"/>
      <c r="R33" s="1020"/>
      <c r="S33" s="1020"/>
      <c r="T33" s="1020"/>
      <c r="U33" s="1020"/>
      <c r="V33" s="1020"/>
      <c r="W33" s="1020"/>
      <c r="X33" s="1020"/>
      <c r="Y33" s="1020"/>
      <c r="Z33" s="1020"/>
      <c r="AA33" s="1020"/>
      <c r="AB33" s="1020"/>
      <c r="AC33" s="1020"/>
      <c r="AD33" s="1020"/>
      <c r="AE33" s="1020"/>
      <c r="AF33" s="1020"/>
      <c r="AG33" s="1020"/>
      <c r="AH33" s="1020"/>
      <c r="AI33" s="1020"/>
      <c r="AJ33" s="1020"/>
      <c r="AK33" s="1021"/>
    </row>
    <row r="34" spans="1:37" s="100" customFormat="1" ht="15" customHeight="1">
      <c r="A34" s="962"/>
      <c r="B34" s="1014"/>
      <c r="C34" s="1022"/>
      <c r="D34" s="1023"/>
      <c r="E34" s="1023"/>
      <c r="F34" s="1023"/>
      <c r="G34" s="1023"/>
      <c r="H34" s="1023"/>
      <c r="I34" s="1023"/>
      <c r="J34" s="1023"/>
      <c r="K34" s="1023"/>
      <c r="L34" s="1023"/>
      <c r="M34" s="1023"/>
      <c r="N34" s="1023"/>
      <c r="O34" s="1023"/>
      <c r="P34" s="1023"/>
      <c r="Q34" s="1023"/>
      <c r="R34" s="1023"/>
      <c r="S34" s="1023"/>
      <c r="T34" s="1023"/>
      <c r="U34" s="1023"/>
      <c r="V34" s="1023"/>
      <c r="W34" s="1023"/>
      <c r="X34" s="1023"/>
      <c r="Y34" s="1023"/>
      <c r="Z34" s="1023"/>
      <c r="AA34" s="1023"/>
      <c r="AB34" s="1023"/>
      <c r="AC34" s="1023"/>
      <c r="AD34" s="1023"/>
      <c r="AE34" s="1023"/>
      <c r="AF34" s="1023"/>
      <c r="AG34" s="1023"/>
      <c r="AH34" s="1023"/>
      <c r="AI34" s="1023"/>
      <c r="AJ34" s="1023"/>
      <c r="AK34" s="1024"/>
    </row>
    <row r="35" spans="1:37" s="100" customFormat="1" ht="15" customHeight="1">
      <c r="A35" s="962"/>
      <c r="B35" s="1014" t="s">
        <v>40</v>
      </c>
      <c r="C35" s="1025"/>
      <c r="D35" s="1026"/>
      <c r="E35" s="1026"/>
      <c r="F35" s="1026"/>
      <c r="G35" s="1026"/>
      <c r="H35" s="1026"/>
      <c r="I35" s="1026"/>
      <c r="J35" s="1026"/>
      <c r="K35" s="1026"/>
      <c r="L35" s="1026"/>
      <c r="M35" s="1026"/>
      <c r="N35" s="1026"/>
      <c r="O35" s="1026"/>
      <c r="P35" s="1026"/>
      <c r="Q35" s="1026"/>
      <c r="R35" s="1026"/>
      <c r="S35" s="1026"/>
      <c r="T35" s="1026"/>
      <c r="U35" s="1026"/>
      <c r="V35" s="1026"/>
      <c r="W35" s="1026"/>
      <c r="X35" s="1026"/>
      <c r="Y35" s="1026"/>
      <c r="Z35" s="1026"/>
      <c r="AA35" s="1026"/>
      <c r="AB35" s="1026"/>
      <c r="AC35" s="1026"/>
      <c r="AD35" s="1026"/>
      <c r="AE35" s="1026"/>
      <c r="AF35" s="1026"/>
      <c r="AG35" s="1026"/>
      <c r="AH35" s="1026"/>
      <c r="AI35" s="1026"/>
      <c r="AJ35" s="1026"/>
      <c r="AK35" s="1027"/>
    </row>
    <row r="36" spans="1:37" s="100" customFormat="1" ht="15" customHeight="1">
      <c r="A36" s="962"/>
      <c r="B36" s="1014"/>
      <c r="C36" s="1019"/>
      <c r="D36" s="1020"/>
      <c r="E36" s="1020"/>
      <c r="F36" s="1020"/>
      <c r="G36" s="1020"/>
      <c r="H36" s="1020"/>
      <c r="I36" s="1020"/>
      <c r="J36" s="1020"/>
      <c r="K36" s="1020"/>
      <c r="L36" s="1020"/>
      <c r="M36" s="1020"/>
      <c r="N36" s="1020"/>
      <c r="O36" s="1020"/>
      <c r="P36" s="1020"/>
      <c r="Q36" s="1020"/>
      <c r="R36" s="1020"/>
      <c r="S36" s="1020"/>
      <c r="T36" s="1020"/>
      <c r="U36" s="1020"/>
      <c r="V36" s="1020"/>
      <c r="W36" s="1020"/>
      <c r="X36" s="1020"/>
      <c r="Y36" s="1020"/>
      <c r="Z36" s="1020"/>
      <c r="AA36" s="1020"/>
      <c r="AB36" s="1020"/>
      <c r="AC36" s="1020"/>
      <c r="AD36" s="1020"/>
      <c r="AE36" s="1020"/>
      <c r="AF36" s="1020"/>
      <c r="AG36" s="1020"/>
      <c r="AH36" s="1020"/>
      <c r="AI36" s="1020"/>
      <c r="AJ36" s="1020"/>
      <c r="AK36" s="1021"/>
    </row>
    <row r="37" spans="1:37" s="100" customFormat="1" ht="15" customHeight="1">
      <c r="A37" s="962"/>
      <c r="B37" s="1014"/>
      <c r="C37" s="1019"/>
      <c r="D37" s="1020"/>
      <c r="E37" s="1020"/>
      <c r="F37" s="1020"/>
      <c r="G37" s="1020"/>
      <c r="H37" s="1020"/>
      <c r="I37" s="1020"/>
      <c r="J37" s="1020"/>
      <c r="K37" s="1020"/>
      <c r="L37" s="1020"/>
      <c r="M37" s="1020"/>
      <c r="N37" s="1020"/>
      <c r="O37" s="1020"/>
      <c r="P37" s="1020"/>
      <c r="Q37" s="1020"/>
      <c r="R37" s="1020"/>
      <c r="S37" s="1020"/>
      <c r="T37" s="1020"/>
      <c r="U37" s="1020"/>
      <c r="V37" s="1020"/>
      <c r="W37" s="1020"/>
      <c r="X37" s="1020"/>
      <c r="Y37" s="1020"/>
      <c r="Z37" s="1020"/>
      <c r="AA37" s="1020"/>
      <c r="AB37" s="1020"/>
      <c r="AC37" s="1020"/>
      <c r="AD37" s="1020"/>
      <c r="AE37" s="1020"/>
      <c r="AF37" s="1020"/>
      <c r="AG37" s="1020"/>
      <c r="AH37" s="1020"/>
      <c r="AI37" s="1020"/>
      <c r="AJ37" s="1020"/>
      <c r="AK37" s="1021"/>
    </row>
    <row r="38" spans="1:37" s="100" customFormat="1" ht="15" customHeight="1">
      <c r="A38" s="962"/>
      <c r="B38" s="1014"/>
      <c r="C38" s="1019"/>
      <c r="D38" s="1020"/>
      <c r="E38" s="1020"/>
      <c r="F38" s="1020"/>
      <c r="G38" s="1020"/>
      <c r="H38" s="1020"/>
      <c r="I38" s="1020"/>
      <c r="J38" s="1020"/>
      <c r="K38" s="1020"/>
      <c r="L38" s="1020"/>
      <c r="M38" s="1020"/>
      <c r="N38" s="1020"/>
      <c r="O38" s="1020"/>
      <c r="P38" s="1020"/>
      <c r="Q38" s="1020"/>
      <c r="R38" s="1020"/>
      <c r="S38" s="1020"/>
      <c r="T38" s="1020"/>
      <c r="U38" s="1020"/>
      <c r="V38" s="1020"/>
      <c r="W38" s="1020"/>
      <c r="X38" s="1020"/>
      <c r="Y38" s="1020"/>
      <c r="Z38" s="1020"/>
      <c r="AA38" s="1020"/>
      <c r="AB38" s="1020"/>
      <c r="AC38" s="1020"/>
      <c r="AD38" s="1020"/>
      <c r="AE38" s="1020"/>
      <c r="AF38" s="1020"/>
      <c r="AG38" s="1020"/>
      <c r="AH38" s="1020"/>
      <c r="AI38" s="1020"/>
      <c r="AJ38" s="1020"/>
      <c r="AK38" s="1021"/>
    </row>
    <row r="39" spans="1:37" s="100" customFormat="1" ht="15" customHeight="1">
      <c r="A39" s="962"/>
      <c r="B39" s="1014"/>
      <c r="C39" s="1022"/>
      <c r="D39" s="1023"/>
      <c r="E39" s="1023"/>
      <c r="F39" s="1023"/>
      <c r="G39" s="1023"/>
      <c r="H39" s="1023"/>
      <c r="I39" s="1023"/>
      <c r="J39" s="1023"/>
      <c r="K39" s="1023"/>
      <c r="L39" s="1023"/>
      <c r="M39" s="1023"/>
      <c r="N39" s="1023"/>
      <c r="O39" s="1023"/>
      <c r="P39" s="1023"/>
      <c r="Q39" s="1023"/>
      <c r="R39" s="1023"/>
      <c r="S39" s="1023"/>
      <c r="T39" s="1023"/>
      <c r="U39" s="1023"/>
      <c r="V39" s="1023"/>
      <c r="W39" s="1023"/>
      <c r="X39" s="1023"/>
      <c r="Y39" s="1023"/>
      <c r="Z39" s="1023"/>
      <c r="AA39" s="1023"/>
      <c r="AB39" s="1023"/>
      <c r="AC39" s="1023"/>
      <c r="AD39" s="1023"/>
      <c r="AE39" s="1023"/>
      <c r="AF39" s="1023"/>
      <c r="AG39" s="1023"/>
      <c r="AH39" s="1023"/>
      <c r="AI39" s="1023"/>
      <c r="AJ39" s="1023"/>
      <c r="AK39" s="1024"/>
    </row>
    <row r="40" spans="1:37" s="100" customFormat="1" ht="15" customHeight="1">
      <c r="A40" s="962"/>
      <c r="B40" s="1014" t="s">
        <v>41</v>
      </c>
      <c r="C40" s="1025"/>
      <c r="D40" s="1026"/>
      <c r="E40" s="1026"/>
      <c r="F40" s="1026"/>
      <c r="G40" s="1026"/>
      <c r="H40" s="1026"/>
      <c r="I40" s="1026"/>
      <c r="J40" s="1026"/>
      <c r="K40" s="1026"/>
      <c r="L40" s="1026"/>
      <c r="M40" s="1026"/>
      <c r="N40" s="1026"/>
      <c r="O40" s="1026"/>
      <c r="P40" s="1026"/>
      <c r="Q40" s="1026"/>
      <c r="R40" s="1026"/>
      <c r="S40" s="1026"/>
      <c r="T40" s="1026"/>
      <c r="U40" s="1026"/>
      <c r="V40" s="1026"/>
      <c r="W40" s="1026"/>
      <c r="X40" s="1026"/>
      <c r="Y40" s="1026"/>
      <c r="Z40" s="1026"/>
      <c r="AA40" s="1026"/>
      <c r="AB40" s="1026"/>
      <c r="AC40" s="1026"/>
      <c r="AD40" s="1026"/>
      <c r="AE40" s="1026"/>
      <c r="AF40" s="1026"/>
      <c r="AG40" s="1026"/>
      <c r="AH40" s="1026"/>
      <c r="AI40" s="1026"/>
      <c r="AJ40" s="1026"/>
      <c r="AK40" s="1027"/>
    </row>
    <row r="41" spans="1:37" s="100" customFormat="1" ht="15" customHeight="1">
      <c r="A41" s="962"/>
      <c r="B41" s="1014"/>
      <c r="C41" s="1019"/>
      <c r="D41" s="1020"/>
      <c r="E41" s="1020"/>
      <c r="F41" s="1020"/>
      <c r="G41" s="1020"/>
      <c r="H41" s="1020"/>
      <c r="I41" s="1020"/>
      <c r="J41" s="1020"/>
      <c r="K41" s="1020"/>
      <c r="L41" s="1020"/>
      <c r="M41" s="1020"/>
      <c r="N41" s="1020"/>
      <c r="O41" s="1020"/>
      <c r="P41" s="1020"/>
      <c r="Q41" s="1020"/>
      <c r="R41" s="1020"/>
      <c r="S41" s="1020"/>
      <c r="T41" s="1020"/>
      <c r="U41" s="1020"/>
      <c r="V41" s="1020"/>
      <c r="W41" s="1020"/>
      <c r="X41" s="1020"/>
      <c r="Y41" s="1020"/>
      <c r="Z41" s="1020"/>
      <c r="AA41" s="1020"/>
      <c r="AB41" s="1020"/>
      <c r="AC41" s="1020"/>
      <c r="AD41" s="1020"/>
      <c r="AE41" s="1020"/>
      <c r="AF41" s="1020"/>
      <c r="AG41" s="1020"/>
      <c r="AH41" s="1020"/>
      <c r="AI41" s="1020"/>
      <c r="AJ41" s="1020"/>
      <c r="AK41" s="1021"/>
    </row>
    <row r="42" spans="1:37" s="100" customFormat="1" ht="15" customHeight="1">
      <c r="A42" s="962"/>
      <c r="B42" s="1014"/>
      <c r="C42" s="1019"/>
      <c r="D42" s="1020"/>
      <c r="E42" s="1020"/>
      <c r="F42" s="1020"/>
      <c r="G42" s="1020"/>
      <c r="H42" s="1020"/>
      <c r="I42" s="1020"/>
      <c r="J42" s="1020"/>
      <c r="K42" s="1020"/>
      <c r="L42" s="1020"/>
      <c r="M42" s="1020"/>
      <c r="N42" s="1020"/>
      <c r="O42" s="1020"/>
      <c r="P42" s="1020"/>
      <c r="Q42" s="1020"/>
      <c r="R42" s="1020"/>
      <c r="S42" s="1020"/>
      <c r="T42" s="1020"/>
      <c r="U42" s="1020"/>
      <c r="V42" s="1020"/>
      <c r="W42" s="1020"/>
      <c r="X42" s="1020"/>
      <c r="Y42" s="1020"/>
      <c r="Z42" s="1020"/>
      <c r="AA42" s="1020"/>
      <c r="AB42" s="1020"/>
      <c r="AC42" s="1020"/>
      <c r="AD42" s="1020"/>
      <c r="AE42" s="1020"/>
      <c r="AF42" s="1020"/>
      <c r="AG42" s="1020"/>
      <c r="AH42" s="1020"/>
      <c r="AI42" s="1020"/>
      <c r="AJ42" s="1020"/>
      <c r="AK42" s="1021"/>
    </row>
    <row r="43" spans="1:37" s="100" customFormat="1" ht="15" customHeight="1">
      <c r="A43" s="962"/>
      <c r="B43" s="1014"/>
      <c r="C43" s="1019"/>
      <c r="D43" s="1020"/>
      <c r="E43" s="1020"/>
      <c r="F43" s="1020"/>
      <c r="G43" s="1020"/>
      <c r="H43" s="1020"/>
      <c r="I43" s="1020"/>
      <c r="J43" s="1020"/>
      <c r="K43" s="1020"/>
      <c r="L43" s="1020"/>
      <c r="M43" s="1020"/>
      <c r="N43" s="1020"/>
      <c r="O43" s="1020"/>
      <c r="P43" s="1020"/>
      <c r="Q43" s="1020"/>
      <c r="R43" s="1020"/>
      <c r="S43" s="1020"/>
      <c r="T43" s="1020"/>
      <c r="U43" s="1020"/>
      <c r="V43" s="1020"/>
      <c r="W43" s="1020"/>
      <c r="X43" s="1020"/>
      <c r="Y43" s="1020"/>
      <c r="Z43" s="1020"/>
      <c r="AA43" s="1020"/>
      <c r="AB43" s="1020"/>
      <c r="AC43" s="1020"/>
      <c r="AD43" s="1020"/>
      <c r="AE43" s="1020"/>
      <c r="AF43" s="1020"/>
      <c r="AG43" s="1020"/>
      <c r="AH43" s="1020"/>
      <c r="AI43" s="1020"/>
      <c r="AJ43" s="1020"/>
      <c r="AK43" s="1021"/>
    </row>
    <row r="44" spans="1:37" s="100" customFormat="1" ht="15" customHeight="1" thickBot="1">
      <c r="A44" s="963"/>
      <c r="B44" s="1015"/>
      <c r="C44" s="1028"/>
      <c r="D44" s="1029"/>
      <c r="E44" s="1029"/>
      <c r="F44" s="1029"/>
      <c r="G44" s="1029"/>
      <c r="H44" s="1029"/>
      <c r="I44" s="1029"/>
      <c r="J44" s="1029"/>
      <c r="K44" s="1029"/>
      <c r="L44" s="1029"/>
      <c r="M44" s="1029"/>
      <c r="N44" s="1029"/>
      <c r="O44" s="1029"/>
      <c r="P44" s="1029"/>
      <c r="Q44" s="1029"/>
      <c r="R44" s="1029"/>
      <c r="S44" s="1029"/>
      <c r="T44" s="1029"/>
      <c r="U44" s="1029"/>
      <c r="V44" s="1029"/>
      <c r="W44" s="1029"/>
      <c r="X44" s="1029"/>
      <c r="Y44" s="1029"/>
      <c r="Z44" s="1029"/>
      <c r="AA44" s="1029"/>
      <c r="AB44" s="1029"/>
      <c r="AC44" s="1029"/>
      <c r="AD44" s="1029"/>
      <c r="AE44" s="1029"/>
      <c r="AF44" s="1029"/>
      <c r="AG44" s="1029"/>
      <c r="AH44" s="1029"/>
      <c r="AI44" s="1029"/>
      <c r="AJ44" s="1029"/>
      <c r="AK44" s="1030"/>
    </row>
    <row r="45" spans="1:37" s="100" customFormat="1" ht="6" customHeight="1" thickBot="1">
      <c r="A45" s="3"/>
      <c r="B45" s="20"/>
      <c r="C45" s="21"/>
      <c r="D45" s="21"/>
      <c r="E45" s="21"/>
      <c r="F45" s="21"/>
      <c r="G45" s="21"/>
      <c r="H45" s="21"/>
      <c r="I45" s="21"/>
      <c r="J45" s="21"/>
      <c r="K45" s="21"/>
      <c r="L45" s="21"/>
      <c r="M45" s="21"/>
      <c r="N45" s="22"/>
      <c r="O45" s="22"/>
      <c r="P45" s="21"/>
      <c r="Q45" s="21"/>
      <c r="R45" s="21"/>
      <c r="S45" s="21"/>
      <c r="T45" s="21"/>
      <c r="U45" s="21"/>
      <c r="V45" s="21"/>
      <c r="W45" s="21"/>
      <c r="X45" s="21"/>
      <c r="Y45" s="21"/>
      <c r="Z45" s="21"/>
      <c r="AA45" s="21"/>
      <c r="AB45" s="21"/>
      <c r="AC45" s="21"/>
      <c r="AD45" s="21"/>
      <c r="AE45" s="21"/>
      <c r="AF45" s="21"/>
      <c r="AG45" s="21"/>
      <c r="AH45" s="23"/>
      <c r="AI45" s="3"/>
      <c r="AJ45" s="3"/>
      <c r="AK45" s="3"/>
    </row>
    <row r="46" spans="1:37" s="100" customFormat="1" ht="20.100000000000001" customHeight="1">
      <c r="A46" s="958" t="s">
        <v>43</v>
      </c>
      <c r="B46" s="959"/>
      <c r="C46" s="959"/>
      <c r="D46" s="960"/>
      <c r="E46" s="955"/>
      <c r="F46" s="956"/>
      <c r="G46" s="956"/>
      <c r="H46" s="956"/>
      <c r="I46" s="956"/>
      <c r="J46" s="956"/>
      <c r="K46" s="956"/>
      <c r="L46" s="956"/>
      <c r="M46" s="956"/>
      <c r="N46" s="956"/>
      <c r="O46" s="956"/>
      <c r="P46" s="956"/>
      <c r="Q46" s="956"/>
      <c r="R46" s="956"/>
      <c r="S46" s="956"/>
      <c r="T46" s="956"/>
      <c r="U46" s="956"/>
      <c r="V46" s="956"/>
      <c r="W46" s="956"/>
      <c r="X46" s="956"/>
      <c r="Y46" s="956"/>
      <c r="Z46" s="956"/>
      <c r="AA46" s="956"/>
      <c r="AB46" s="956"/>
      <c r="AC46" s="956"/>
      <c r="AD46" s="956"/>
      <c r="AE46" s="956"/>
      <c r="AF46" s="956"/>
      <c r="AG46" s="956"/>
      <c r="AH46" s="956"/>
      <c r="AI46" s="956"/>
      <c r="AJ46" s="956"/>
      <c r="AK46" s="957"/>
    </row>
    <row r="47" spans="1:37" s="100" customFormat="1" ht="20.100000000000001" customHeight="1">
      <c r="A47" s="944"/>
      <c r="B47" s="945"/>
      <c r="C47" s="945"/>
      <c r="D47" s="945"/>
      <c r="E47" s="945"/>
      <c r="F47" s="945"/>
      <c r="G47" s="945"/>
      <c r="H47" s="945"/>
      <c r="I47" s="945"/>
      <c r="J47" s="945"/>
      <c r="K47" s="945"/>
      <c r="L47" s="945"/>
      <c r="M47" s="945"/>
      <c r="N47" s="945"/>
      <c r="O47" s="945"/>
      <c r="P47" s="945"/>
      <c r="Q47" s="945"/>
      <c r="R47" s="945"/>
      <c r="S47" s="945"/>
      <c r="T47" s="945"/>
      <c r="U47" s="945"/>
      <c r="V47" s="945"/>
      <c r="W47" s="945"/>
      <c r="X47" s="945"/>
      <c r="Y47" s="945"/>
      <c r="Z47" s="945"/>
      <c r="AA47" s="945"/>
      <c r="AB47" s="945"/>
      <c r="AC47" s="945"/>
      <c r="AD47" s="945"/>
      <c r="AE47" s="945"/>
      <c r="AF47" s="945"/>
      <c r="AG47" s="945"/>
      <c r="AH47" s="945"/>
      <c r="AI47" s="945"/>
      <c r="AJ47" s="945"/>
      <c r="AK47" s="946"/>
    </row>
    <row r="48" spans="1:37" s="530" customFormat="1" ht="20.100000000000001" customHeight="1" thickBot="1">
      <c r="A48" s="927"/>
      <c r="B48" s="928"/>
      <c r="C48" s="928"/>
      <c r="D48" s="928"/>
      <c r="E48" s="928"/>
      <c r="F48" s="928"/>
      <c r="G48" s="928"/>
      <c r="H48" s="928"/>
      <c r="I48" s="928"/>
      <c r="J48" s="928"/>
      <c r="K48" s="928"/>
      <c r="L48" s="928"/>
      <c r="M48" s="928"/>
      <c r="N48" s="928"/>
      <c r="O48" s="928"/>
      <c r="P48" s="928"/>
      <c r="Q48" s="928"/>
      <c r="R48" s="928"/>
      <c r="S48" s="928"/>
      <c r="T48" s="928"/>
      <c r="U48" s="928"/>
      <c r="V48" s="928"/>
      <c r="W48" s="928"/>
      <c r="X48" s="928"/>
      <c r="Y48" s="928"/>
      <c r="Z48" s="928"/>
      <c r="AA48" s="928"/>
      <c r="AB48" s="928"/>
      <c r="AC48" s="928"/>
      <c r="AD48" s="928"/>
      <c r="AE48" s="928"/>
      <c r="AF48" s="928"/>
      <c r="AG48" s="928"/>
      <c r="AH48" s="928"/>
      <c r="AI48" s="928"/>
      <c r="AJ48" s="928"/>
      <c r="AK48" s="929"/>
    </row>
    <row r="49" spans="1:37" s="530" customFormat="1" ht="9.9499999999999993"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row>
    <row r="50" spans="1:37" s="531" customFormat="1" ht="12" customHeight="1">
      <c r="A50" s="1160" t="s">
        <v>112</v>
      </c>
      <c r="B50" s="1161"/>
      <c r="C50" s="1161"/>
      <c r="D50" s="1161"/>
      <c r="E50" s="1161"/>
      <c r="F50" s="1162"/>
      <c r="G50" s="930" t="s">
        <v>111</v>
      </c>
      <c r="H50" s="930"/>
      <c r="I50" s="930"/>
      <c r="J50" s="930"/>
      <c r="K50" s="930"/>
      <c r="L50" s="930"/>
      <c r="M50" s="930"/>
      <c r="N50" s="930"/>
      <c r="O50" s="930"/>
      <c r="P50" s="930"/>
      <c r="Q50" s="930"/>
      <c r="R50" s="930"/>
      <c r="S50" s="930"/>
      <c r="T50" s="930" t="s">
        <v>136</v>
      </c>
      <c r="U50" s="930"/>
      <c r="V50" s="930"/>
      <c r="W50" s="930"/>
      <c r="X50" s="930"/>
      <c r="Y50" s="930"/>
      <c r="Z50" s="930"/>
      <c r="AA50" s="930"/>
      <c r="AB50" s="930"/>
      <c r="AC50" s="930"/>
      <c r="AD50" s="930"/>
      <c r="AE50" s="930"/>
      <c r="AF50" s="930"/>
      <c r="AG50" s="930"/>
      <c r="AH50" s="930"/>
      <c r="AI50" s="930"/>
      <c r="AJ50" s="930"/>
      <c r="AK50" s="930"/>
    </row>
    <row r="51" spans="1:37" s="530" customFormat="1" ht="72" customHeight="1">
      <c r="A51" s="941" t="s">
        <v>107</v>
      </c>
      <c r="B51" s="942"/>
      <c r="C51" s="942"/>
      <c r="D51" s="942"/>
      <c r="E51" s="942"/>
      <c r="F51" s="943"/>
      <c r="G51" s="1164" t="s">
        <v>128</v>
      </c>
      <c r="H51" s="1165"/>
      <c r="I51" s="1165"/>
      <c r="J51" s="1165"/>
      <c r="K51" s="1165"/>
      <c r="L51" s="1165"/>
      <c r="M51" s="1165"/>
      <c r="N51" s="1165"/>
      <c r="O51" s="1165"/>
      <c r="P51" s="1165"/>
      <c r="Q51" s="1165"/>
      <c r="R51" s="1165"/>
      <c r="S51" s="1165"/>
      <c r="T51" s="1163" t="s">
        <v>144</v>
      </c>
      <c r="U51" s="1163"/>
      <c r="V51" s="1163"/>
      <c r="W51" s="1163"/>
      <c r="X51" s="1163"/>
      <c r="Y51" s="1163"/>
      <c r="Z51" s="1163"/>
      <c r="AA51" s="1163"/>
      <c r="AB51" s="1163"/>
      <c r="AC51" s="1163"/>
      <c r="AD51" s="1163"/>
      <c r="AE51" s="1163"/>
      <c r="AF51" s="1163"/>
      <c r="AG51" s="1163"/>
      <c r="AH51" s="1163"/>
      <c r="AI51" s="1163"/>
      <c r="AJ51" s="1163"/>
      <c r="AK51" s="1163"/>
    </row>
    <row r="52" spans="1:37" s="530" customFormat="1" ht="38.1" customHeight="1">
      <c r="A52" s="941" t="s">
        <v>108</v>
      </c>
      <c r="B52" s="942"/>
      <c r="C52" s="942"/>
      <c r="D52" s="942"/>
      <c r="E52" s="942"/>
      <c r="F52" s="943"/>
      <c r="G52" s="1164" t="s">
        <v>110</v>
      </c>
      <c r="H52" s="1164"/>
      <c r="I52" s="1164"/>
      <c r="J52" s="1164"/>
      <c r="K52" s="1164"/>
      <c r="L52" s="1164"/>
      <c r="M52" s="1164"/>
      <c r="N52" s="1164"/>
      <c r="O52" s="1164"/>
      <c r="P52" s="1164"/>
      <c r="Q52" s="1164"/>
      <c r="R52" s="1164"/>
      <c r="S52" s="1164"/>
      <c r="T52" s="1163" t="s">
        <v>142</v>
      </c>
      <c r="U52" s="1163"/>
      <c r="V52" s="1163"/>
      <c r="W52" s="1163"/>
      <c r="X52" s="1163"/>
      <c r="Y52" s="1163"/>
      <c r="Z52" s="1163"/>
      <c r="AA52" s="1163"/>
      <c r="AB52" s="1163"/>
      <c r="AC52" s="1163"/>
      <c r="AD52" s="1163"/>
      <c r="AE52" s="1163"/>
      <c r="AF52" s="1163"/>
      <c r="AG52" s="1163"/>
      <c r="AH52" s="1163"/>
      <c r="AI52" s="1163"/>
      <c r="AJ52" s="1163"/>
      <c r="AK52" s="1163"/>
    </row>
    <row r="53" spans="1:37" s="530" customFormat="1" ht="60" customHeight="1">
      <c r="A53" s="941" t="s">
        <v>141</v>
      </c>
      <c r="B53" s="942"/>
      <c r="C53" s="942"/>
      <c r="D53" s="942"/>
      <c r="E53" s="942"/>
      <c r="F53" s="943"/>
      <c r="G53" s="1164" t="s">
        <v>109</v>
      </c>
      <c r="H53" s="1164"/>
      <c r="I53" s="1164"/>
      <c r="J53" s="1164"/>
      <c r="K53" s="1164"/>
      <c r="L53" s="1164"/>
      <c r="M53" s="1164"/>
      <c r="N53" s="1164"/>
      <c r="O53" s="1164"/>
      <c r="P53" s="1164"/>
      <c r="Q53" s="1164"/>
      <c r="R53" s="1164"/>
      <c r="S53" s="1164"/>
      <c r="T53" s="1163" t="s">
        <v>143</v>
      </c>
      <c r="U53" s="1163"/>
      <c r="V53" s="1163"/>
      <c r="W53" s="1163"/>
      <c r="X53" s="1163"/>
      <c r="Y53" s="1163"/>
      <c r="Z53" s="1163"/>
      <c r="AA53" s="1163"/>
      <c r="AB53" s="1163"/>
      <c r="AC53" s="1163"/>
      <c r="AD53" s="1163"/>
      <c r="AE53" s="1163"/>
      <c r="AF53" s="1163"/>
      <c r="AG53" s="1163"/>
      <c r="AH53" s="1163"/>
      <c r="AI53" s="1163"/>
      <c r="AJ53" s="1163"/>
      <c r="AK53" s="1163"/>
    </row>
    <row r="54" spans="1:37" ht="4.5" customHeight="1">
      <c r="A54" s="56"/>
      <c r="B54" s="56"/>
      <c r="C54" s="56"/>
      <c r="D54" s="56"/>
      <c r="E54" s="56"/>
      <c r="F54" s="56"/>
      <c r="G54" s="56"/>
      <c r="H54" s="56"/>
      <c r="I54" s="56"/>
      <c r="J54" s="56"/>
      <c r="K54" s="56"/>
      <c r="L54" s="56"/>
      <c r="M54" s="57"/>
      <c r="N54" s="57"/>
      <c r="O54" s="57"/>
      <c r="P54" s="57"/>
      <c r="Q54" s="57"/>
      <c r="R54" s="58"/>
      <c r="S54" s="59"/>
      <c r="T54" s="59"/>
      <c r="U54" s="59"/>
      <c r="V54" s="59"/>
      <c r="W54" s="59"/>
      <c r="X54" s="59"/>
      <c r="Y54" s="59"/>
      <c r="Z54" s="59"/>
      <c r="AA54" s="59"/>
      <c r="AB54" s="59"/>
      <c r="AC54" s="59"/>
      <c r="AD54" s="59"/>
      <c r="AE54" s="59"/>
      <c r="AF54" s="59"/>
      <c r="AG54" s="59"/>
      <c r="AH54" s="59"/>
      <c r="AI54" s="59"/>
      <c r="AJ54" s="59"/>
      <c r="AK54" s="28"/>
    </row>
    <row r="55" spans="1:37" ht="17.25">
      <c r="A55" s="1177" t="s">
        <v>44</v>
      </c>
      <c r="B55" s="1177"/>
      <c r="C55" s="1177"/>
      <c r="D55" s="1177"/>
      <c r="E55" s="1177"/>
      <c r="F55" s="1177"/>
      <c r="G55" s="1177"/>
      <c r="H55" s="1177"/>
      <c r="I55" s="1177"/>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row>
    <row r="56" spans="1:37" ht="8.1"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ht="18" customHeight="1">
      <c r="A57" s="42" t="s">
        <v>122</v>
      </c>
      <c r="B57" s="28"/>
      <c r="C57" s="28"/>
      <c r="D57" s="28"/>
      <c r="E57" s="28"/>
      <c r="F57" s="28"/>
      <c r="G57" s="28"/>
      <c r="H57" s="28"/>
      <c r="I57" s="28"/>
      <c r="J57" s="28"/>
      <c r="K57" s="28"/>
      <c r="L57" s="28"/>
      <c r="M57" s="28"/>
      <c r="N57" s="28"/>
      <c r="O57" s="28"/>
      <c r="P57" s="61"/>
      <c r="Q57" s="61"/>
      <c r="R57" s="61"/>
      <c r="S57" s="62"/>
      <c r="T57" s="62"/>
      <c r="U57" s="62"/>
      <c r="V57" s="62"/>
      <c r="W57" s="63"/>
      <c r="X57" s="62"/>
      <c r="Y57" s="62"/>
      <c r="Z57" s="62"/>
      <c r="AA57" s="62"/>
      <c r="AB57" s="62"/>
      <c r="AC57" s="63"/>
      <c r="AD57" s="62"/>
      <c r="AE57" s="62"/>
      <c r="AF57" s="62"/>
      <c r="AG57" s="62"/>
      <c r="AH57" s="62"/>
      <c r="AI57" s="62"/>
      <c r="AJ57" s="62"/>
      <c r="AK57" s="28"/>
    </row>
    <row r="58" spans="1:37" ht="15" customHeight="1" thickBot="1">
      <c r="A58" s="1122" t="s">
        <v>129</v>
      </c>
      <c r="B58" s="1122"/>
      <c r="C58" s="1122"/>
      <c r="D58" s="1122"/>
      <c r="E58" s="1122"/>
      <c r="F58" s="1122"/>
      <c r="G58" s="1122"/>
      <c r="H58" s="1122"/>
      <c r="I58" s="1122"/>
      <c r="J58" s="1122"/>
      <c r="K58" s="1122"/>
      <c r="L58" s="1122"/>
      <c r="M58" s="1122"/>
      <c r="N58" s="1122"/>
      <c r="O58" s="1122"/>
      <c r="P58" s="1122"/>
      <c r="Q58" s="1122"/>
      <c r="R58" s="1122"/>
      <c r="S58" s="1122"/>
      <c r="T58" s="1122"/>
      <c r="U58" s="1122"/>
      <c r="V58" s="1122"/>
      <c r="W58" s="1122"/>
      <c r="X58" s="1122"/>
      <c r="Y58" s="1122"/>
      <c r="Z58" s="1122"/>
      <c r="AA58" s="1122"/>
      <c r="AB58" s="1122"/>
      <c r="AC58" s="1122"/>
      <c r="AD58" s="1122"/>
      <c r="AE58" s="1122"/>
      <c r="AF58" s="1122"/>
      <c r="AG58" s="1122"/>
      <c r="AH58" s="1122"/>
      <c r="AI58" s="1122"/>
      <c r="AJ58" s="1122"/>
      <c r="AK58" s="1122"/>
    </row>
    <row r="59" spans="1:37" ht="12" customHeight="1">
      <c r="A59" s="1178" t="s">
        <v>23</v>
      </c>
      <c r="B59" s="1181" t="s">
        <v>24</v>
      </c>
      <c r="C59" s="1182"/>
      <c r="D59" s="1182"/>
      <c r="E59" s="1182"/>
      <c r="F59" s="1182"/>
      <c r="G59" s="1182"/>
      <c r="H59" s="1182"/>
      <c r="I59" s="1182"/>
      <c r="J59" s="1182"/>
      <c r="K59" s="1182"/>
      <c r="L59" s="1182"/>
      <c r="M59" s="1182"/>
      <c r="N59" s="1182"/>
      <c r="O59" s="1182"/>
      <c r="P59" s="1182"/>
      <c r="Q59" s="1183" t="s">
        <v>25</v>
      </c>
      <c r="R59" s="959"/>
      <c r="S59" s="959"/>
      <c r="T59" s="960"/>
      <c r="U59" s="959" t="s">
        <v>26</v>
      </c>
      <c r="V59" s="959"/>
      <c r="W59" s="959"/>
      <c r="X59" s="959"/>
      <c r="Y59" s="959"/>
      <c r="Z59" s="959"/>
      <c r="AA59" s="959"/>
      <c r="AB59" s="959"/>
      <c r="AC59" s="959"/>
      <c r="AD59" s="959"/>
      <c r="AE59" s="959"/>
      <c r="AF59" s="959"/>
      <c r="AG59" s="959"/>
      <c r="AH59" s="959"/>
      <c r="AI59" s="959"/>
      <c r="AJ59" s="959"/>
      <c r="AK59" s="1184"/>
    </row>
    <row r="60" spans="1:37" ht="15" customHeight="1">
      <c r="A60" s="1179"/>
      <c r="B60" s="1050" t="str">
        <f>IF(B12="","",B12)</f>
        <v xml:space="preserve"> </v>
      </c>
      <c r="C60" s="1051"/>
      <c r="D60" s="1051"/>
      <c r="E60" s="1051"/>
      <c r="F60" s="1051"/>
      <c r="G60" s="1051"/>
      <c r="H60" s="1051"/>
      <c r="I60" s="1051"/>
      <c r="J60" s="1051"/>
      <c r="K60" s="1051"/>
      <c r="L60" s="1051"/>
      <c r="M60" s="1051"/>
      <c r="N60" s="1051"/>
      <c r="O60" s="1051"/>
      <c r="P60" s="1052"/>
      <c r="Q60" s="1185" t="str">
        <f>O12</f>
        <v>教授</v>
      </c>
      <c r="R60" s="1186"/>
      <c r="S60" s="1186"/>
      <c r="T60" s="1187"/>
      <c r="U60" s="1125" t="str">
        <f>T12</f>
        <v/>
      </c>
      <c r="V60" s="1126"/>
      <c r="W60" s="1126"/>
      <c r="X60" s="1126"/>
      <c r="Y60" s="1126"/>
      <c r="Z60" s="1126"/>
      <c r="AA60" s="1126"/>
      <c r="AB60" s="1126"/>
      <c r="AC60" s="1126"/>
      <c r="AD60" s="1126"/>
      <c r="AE60" s="1126"/>
      <c r="AF60" s="1126"/>
      <c r="AG60" s="1126"/>
      <c r="AH60" s="1126"/>
      <c r="AI60" s="1126"/>
      <c r="AJ60" s="1126"/>
      <c r="AK60" s="1127"/>
    </row>
    <row r="61" spans="1:37" ht="15" customHeight="1" thickBot="1">
      <c r="A61" s="1180"/>
      <c r="B61" s="1119" t="str">
        <f>B13</f>
        <v>大学教育センター・ヘルプロ</v>
      </c>
      <c r="C61" s="1120"/>
      <c r="D61" s="1120"/>
      <c r="E61" s="1120"/>
      <c r="F61" s="1120"/>
      <c r="G61" s="1120"/>
      <c r="H61" s="1120"/>
      <c r="I61" s="1120"/>
      <c r="J61" s="1120"/>
      <c r="K61" s="1120"/>
      <c r="L61" s="1120"/>
      <c r="M61" s="1120"/>
      <c r="N61" s="1120"/>
      <c r="O61" s="1120"/>
      <c r="P61" s="1121"/>
      <c r="Q61" s="1188"/>
      <c r="R61" s="1189"/>
      <c r="S61" s="1189"/>
      <c r="T61" s="1190"/>
      <c r="U61" s="1128"/>
      <c r="V61" s="1129"/>
      <c r="W61" s="1129"/>
      <c r="X61" s="1129"/>
      <c r="Y61" s="1129"/>
      <c r="Z61" s="1129"/>
      <c r="AA61" s="1129"/>
      <c r="AB61" s="1129"/>
      <c r="AC61" s="1129"/>
      <c r="AD61" s="1129"/>
      <c r="AE61" s="1129"/>
      <c r="AF61" s="1129"/>
      <c r="AG61" s="1129"/>
      <c r="AH61" s="1129"/>
      <c r="AI61" s="1129"/>
      <c r="AJ61" s="1129"/>
      <c r="AK61" s="1130"/>
    </row>
    <row r="62" spans="1:37" ht="6" customHeight="1" thickBot="1">
      <c r="A62" s="522"/>
      <c r="B62" s="522"/>
      <c r="C62" s="522"/>
      <c r="D62" s="522"/>
      <c r="E62" s="522"/>
      <c r="F62" s="522"/>
      <c r="G62" s="522"/>
      <c r="H62" s="522"/>
      <c r="I62" s="522"/>
      <c r="J62" s="522"/>
      <c r="K62" s="522"/>
      <c r="L62" s="522"/>
      <c r="M62" s="522"/>
      <c r="N62" s="522"/>
      <c r="O62" s="522"/>
      <c r="P62" s="57"/>
      <c r="Q62" s="57"/>
      <c r="R62" s="57"/>
      <c r="S62" s="57"/>
      <c r="T62" s="57"/>
      <c r="U62" s="57"/>
      <c r="V62" s="57"/>
      <c r="W62" s="57"/>
      <c r="X62" s="57"/>
      <c r="Y62" s="57"/>
      <c r="Z62" s="57"/>
      <c r="AA62" s="57"/>
      <c r="AB62" s="57"/>
      <c r="AC62" s="57"/>
      <c r="AD62" s="57"/>
      <c r="AE62" s="57"/>
      <c r="AF62" s="57"/>
      <c r="AG62" s="57"/>
      <c r="AH62" s="57"/>
      <c r="AI62" s="57"/>
      <c r="AJ62" s="57"/>
      <c r="AK62" s="28"/>
    </row>
    <row r="63" spans="1:37" s="533" customFormat="1" ht="24" customHeight="1">
      <c r="A63" s="50"/>
      <c r="B63" s="925" t="s">
        <v>102</v>
      </c>
      <c r="C63" s="925"/>
      <c r="D63" s="925"/>
      <c r="E63" s="925"/>
      <c r="F63" s="925"/>
      <c r="G63" s="925"/>
      <c r="H63" s="925"/>
      <c r="I63" s="925"/>
      <c r="J63" s="926"/>
      <c r="K63" s="1141" t="s">
        <v>97</v>
      </c>
      <c r="L63" s="1142"/>
      <c r="M63" s="1142"/>
      <c r="N63" s="1142"/>
      <c r="O63" s="1142"/>
      <c r="P63" s="1142"/>
      <c r="Q63" s="1142"/>
      <c r="R63" s="1142"/>
      <c r="S63" s="1142"/>
      <c r="T63" s="1142"/>
      <c r="U63" s="1142"/>
      <c r="V63" s="1142"/>
      <c r="W63" s="1142"/>
      <c r="X63" s="1142"/>
      <c r="Y63" s="1142"/>
      <c r="Z63" s="1142"/>
      <c r="AA63" s="1142"/>
      <c r="AB63" s="1143"/>
      <c r="AC63" s="1138" t="s">
        <v>134</v>
      </c>
      <c r="AD63" s="1139"/>
      <c r="AE63" s="1139"/>
      <c r="AF63" s="1139"/>
      <c r="AG63" s="1139"/>
      <c r="AH63" s="1139"/>
      <c r="AI63" s="1139"/>
      <c r="AJ63" s="1139"/>
      <c r="AK63" s="1140"/>
    </row>
    <row r="64" spans="1:37" ht="35.1" customHeight="1">
      <c r="A64" s="49" t="s">
        <v>92</v>
      </c>
      <c r="B64" s="1131" t="str">
        <f>Q22</f>
        <v>学会参加　</v>
      </c>
      <c r="C64" s="1132"/>
      <c r="D64" s="1132"/>
      <c r="E64" s="1132"/>
      <c r="F64" s="1132"/>
      <c r="G64" s="1132"/>
      <c r="H64" s="1132"/>
      <c r="I64" s="1132"/>
      <c r="J64" s="1133"/>
      <c r="K64" s="1039" t="str">
        <f>旅費支払通知!V7</f>
        <v/>
      </c>
      <c r="L64" s="1040"/>
      <c r="M64" s="1040"/>
      <c r="N64" s="1040"/>
      <c r="O64" s="1040"/>
      <c r="P64" s="1040"/>
      <c r="Q64" s="924" t="str">
        <f>旅費支払通知!K7</f>
        <v/>
      </c>
      <c r="R64" s="924"/>
      <c r="S64" s="924"/>
      <c r="T64" s="924"/>
      <c r="U64" s="924"/>
      <c r="V64" s="1155">
        <f>旅費支払通知!A7</f>
        <v>0</v>
      </c>
      <c r="W64" s="1156"/>
      <c r="X64" s="1156"/>
      <c r="Y64" s="1156"/>
      <c r="Z64" s="1156"/>
      <c r="AA64" s="1156"/>
      <c r="AB64" s="1157"/>
      <c r="AC64" s="43" t="s">
        <v>77</v>
      </c>
      <c r="AD64" s="917"/>
      <c r="AE64" s="917"/>
      <c r="AF64" s="917"/>
      <c r="AG64" s="917"/>
      <c r="AH64" s="917"/>
      <c r="AI64" s="917"/>
      <c r="AJ64" s="917"/>
      <c r="AK64" s="918"/>
    </row>
    <row r="65" spans="1:37" ht="35.1" customHeight="1">
      <c r="A65" s="49" t="s">
        <v>93</v>
      </c>
      <c r="B65" s="1134" t="str">
        <f>Q24</f>
        <v>情報収集　</v>
      </c>
      <c r="C65" s="1135"/>
      <c r="D65" s="1135"/>
      <c r="E65" s="1135"/>
      <c r="F65" s="1135"/>
      <c r="G65" s="1135"/>
      <c r="H65" s="1135"/>
      <c r="I65" s="1135"/>
      <c r="J65" s="1136"/>
      <c r="K65" s="1039"/>
      <c r="L65" s="1040"/>
      <c r="M65" s="1040"/>
      <c r="N65" s="1040"/>
      <c r="O65" s="1040"/>
      <c r="P65" s="1040"/>
      <c r="Q65" s="924"/>
      <c r="R65" s="924"/>
      <c r="S65" s="924"/>
      <c r="T65" s="924"/>
      <c r="U65" s="924"/>
      <c r="V65" s="1152"/>
      <c r="W65" s="1153"/>
      <c r="X65" s="1153"/>
      <c r="Y65" s="1153"/>
      <c r="Z65" s="1153"/>
      <c r="AA65" s="1153"/>
      <c r="AB65" s="1154"/>
      <c r="AC65" s="43" t="s">
        <v>98</v>
      </c>
      <c r="AD65" s="919"/>
      <c r="AE65" s="920"/>
      <c r="AF65" s="920"/>
      <c r="AG65" s="920"/>
      <c r="AH65" s="920"/>
      <c r="AI65" s="920"/>
      <c r="AJ65" s="920"/>
      <c r="AK65" s="921"/>
    </row>
    <row r="66" spans="1:37" ht="35.1" customHeight="1">
      <c r="A66" s="49" t="s">
        <v>94</v>
      </c>
      <c r="B66" s="1134" t="str">
        <f>Q26</f>
        <v/>
      </c>
      <c r="C66" s="1135"/>
      <c r="D66" s="1135"/>
      <c r="E66" s="1135"/>
      <c r="F66" s="1135"/>
      <c r="G66" s="1135"/>
      <c r="H66" s="1135"/>
      <c r="I66" s="1135"/>
      <c r="J66" s="1136"/>
      <c r="K66" s="1039"/>
      <c r="L66" s="1040"/>
      <c r="M66" s="1040"/>
      <c r="N66" s="1040"/>
      <c r="O66" s="1040"/>
      <c r="P66" s="1040"/>
      <c r="Q66" s="924"/>
      <c r="R66" s="924"/>
      <c r="S66" s="924"/>
      <c r="T66" s="924"/>
      <c r="U66" s="924"/>
      <c r="V66" s="1153"/>
      <c r="W66" s="1153"/>
      <c r="X66" s="1153"/>
      <c r="Y66" s="1153"/>
      <c r="Z66" s="1153"/>
      <c r="AA66" s="1153"/>
      <c r="AB66" s="1154"/>
      <c r="AC66" s="43" t="s">
        <v>98</v>
      </c>
      <c r="AD66" s="922"/>
      <c r="AE66" s="922"/>
      <c r="AF66" s="922"/>
      <c r="AG66" s="922"/>
      <c r="AH66" s="922"/>
      <c r="AI66" s="922"/>
      <c r="AJ66" s="922"/>
      <c r="AK66" s="923"/>
    </row>
    <row r="67" spans="1:37" ht="30" customHeight="1">
      <c r="A67" s="1003" t="s">
        <v>100</v>
      </c>
      <c r="B67" s="1004"/>
      <c r="C67" s="1004"/>
      <c r="D67" s="1004"/>
      <c r="E67" s="1004"/>
      <c r="F67" s="1005"/>
      <c r="G67" s="66" t="str">
        <f>IF(旅費支払通知!$E$38="全額支給","☑","□")</f>
        <v>□</v>
      </c>
      <c r="H67" s="1146" t="s">
        <v>51</v>
      </c>
      <c r="I67" s="1146"/>
      <c r="J67" s="1146"/>
      <c r="K67" s="518"/>
      <c r="L67" s="1147"/>
      <c r="M67" s="1148"/>
      <c r="N67" s="1148"/>
      <c r="O67" s="1148"/>
      <c r="P67" s="1148"/>
      <c r="Q67" s="1148"/>
      <c r="R67" s="1148"/>
      <c r="S67" s="1148"/>
      <c r="T67" s="1148"/>
      <c r="U67" s="1148"/>
      <c r="V67" s="1148"/>
      <c r="W67" s="1148"/>
      <c r="X67" s="1148"/>
      <c r="Y67" s="1148"/>
      <c r="Z67" s="1148"/>
      <c r="AA67" s="1148"/>
      <c r="AB67" s="1148"/>
      <c r="AC67" s="1148"/>
      <c r="AD67" s="1148"/>
      <c r="AE67" s="1148"/>
      <c r="AF67" s="1148"/>
      <c r="AG67" s="1148"/>
      <c r="AH67" s="1148"/>
      <c r="AI67" s="1148"/>
      <c r="AJ67" s="1148"/>
      <c r="AK67" s="1149"/>
    </row>
    <row r="68" spans="1:37" ht="30" customHeight="1">
      <c r="A68" s="65"/>
      <c r="B68" s="66" t="str">
        <f>IF(旅費支払通知!$E$38="なし","☑","□")</f>
        <v>☑</v>
      </c>
      <c r="C68" s="980" t="s">
        <v>99</v>
      </c>
      <c r="D68" s="980"/>
      <c r="E68" s="980"/>
      <c r="F68" s="1176"/>
      <c r="G68" s="66" t="str">
        <f>IF(旅費支払通知!$E$38="一部支給","☑","□")</f>
        <v>□</v>
      </c>
      <c r="H68" s="1146" t="s">
        <v>52</v>
      </c>
      <c r="I68" s="1146"/>
      <c r="J68" s="1146"/>
      <c r="K68" s="518"/>
      <c r="L68" s="1150" t="str">
        <f>IF(旅費支払通知!$E$38="一部支給",旅費支払通知!H38,"  ")</f>
        <v xml:space="preserve">  </v>
      </c>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1151"/>
    </row>
    <row r="69" spans="1:37" ht="30" customHeight="1">
      <c r="A69" s="1166" t="s">
        <v>120</v>
      </c>
      <c r="B69" s="1167"/>
      <c r="C69" s="1167"/>
      <c r="D69" s="1167"/>
      <c r="E69" s="1167"/>
      <c r="F69" s="1168"/>
      <c r="G69" s="206" t="s">
        <v>53</v>
      </c>
      <c r="H69" s="206"/>
      <c r="I69" s="206"/>
      <c r="J69" s="206"/>
      <c r="K69" s="207"/>
      <c r="L69" s="544" t="str">
        <f>IF(旅費支払通知!E37="定額","☑","□")</f>
        <v>□</v>
      </c>
      <c r="M69" s="208" t="s">
        <v>54</v>
      </c>
      <c r="N69" s="206"/>
      <c r="O69" s="545" t="str">
        <f>IF(旅費支払通知!E37="不支給","☑","□")</f>
        <v>□</v>
      </c>
      <c r="P69" s="208" t="s">
        <v>55</v>
      </c>
      <c r="Q69" s="209"/>
      <c r="R69" s="545" t="str">
        <f>IF(旅費支払通知!E37="減額","☑","□")</f>
        <v>☑</v>
      </c>
      <c r="S69" s="1144" t="s">
        <v>56</v>
      </c>
      <c r="T69" s="1144"/>
      <c r="U69" s="1172" t="str">
        <f>IF(旅費支払通知!H37="","",旅費支払通知!H37)</f>
        <v/>
      </c>
      <c r="V69" s="1173"/>
      <c r="W69" s="1173"/>
      <c r="X69" s="1173"/>
      <c r="Y69" s="1173"/>
      <c r="Z69" s="1173"/>
      <c r="AA69" s="1173"/>
      <c r="AB69" s="1173"/>
      <c r="AC69" s="1173"/>
      <c r="AD69" s="1173"/>
      <c r="AE69" s="1173"/>
      <c r="AF69" s="1173"/>
      <c r="AG69" s="1173"/>
      <c r="AH69" s="1173"/>
      <c r="AI69" s="1173"/>
      <c r="AJ69" s="1173"/>
      <c r="AK69" s="210" t="s">
        <v>45</v>
      </c>
    </row>
    <row r="70" spans="1:37" ht="30" customHeight="1">
      <c r="A70" s="1169"/>
      <c r="B70" s="1170"/>
      <c r="C70" s="1170"/>
      <c r="D70" s="1170"/>
      <c r="E70" s="1170"/>
      <c r="F70" s="1171"/>
      <c r="G70" s="206" t="s">
        <v>57</v>
      </c>
      <c r="H70" s="206"/>
      <c r="I70" s="206"/>
      <c r="J70" s="206"/>
      <c r="K70" s="207"/>
      <c r="L70" s="544" t="str">
        <f>IF(旅費支払通知!T37="定額","☑","□")</f>
        <v>□</v>
      </c>
      <c r="M70" s="208" t="s">
        <v>54</v>
      </c>
      <c r="N70" s="206"/>
      <c r="O70" s="545" t="str">
        <f>IF(旅費支払通知!T37="不支給","☑","□")</f>
        <v>□</v>
      </c>
      <c r="P70" s="208" t="s">
        <v>55</v>
      </c>
      <c r="Q70" s="211"/>
      <c r="R70" s="545" t="str">
        <f>IF(旅費支払通知!T37="減額","☑","□")</f>
        <v>☑</v>
      </c>
      <c r="S70" s="1145" t="s">
        <v>56</v>
      </c>
      <c r="T70" s="1145"/>
      <c r="U70" s="1174" t="str">
        <f>IF(旅費支払通知!W37="","",旅費支払通知!W37)</f>
        <v/>
      </c>
      <c r="V70" s="1175"/>
      <c r="W70" s="1175"/>
      <c r="X70" s="1175"/>
      <c r="Y70" s="1175"/>
      <c r="Z70" s="1175"/>
      <c r="AA70" s="1175"/>
      <c r="AB70" s="1175"/>
      <c r="AC70" s="1175"/>
      <c r="AD70" s="1175"/>
      <c r="AE70" s="1175"/>
      <c r="AF70" s="1175"/>
      <c r="AG70" s="1175"/>
      <c r="AH70" s="1175"/>
      <c r="AI70" s="1175"/>
      <c r="AJ70" s="1175"/>
      <c r="AK70" s="212" t="s">
        <v>45</v>
      </c>
    </row>
    <row r="71" spans="1:37" ht="30" customHeight="1">
      <c r="A71" s="1003" t="s">
        <v>101</v>
      </c>
      <c r="B71" s="1004"/>
      <c r="C71" s="1004"/>
      <c r="D71" s="1004"/>
      <c r="E71" s="1004"/>
      <c r="F71" s="1005"/>
      <c r="G71" s="44" t="s">
        <v>58</v>
      </c>
      <c r="H71" s="44"/>
      <c r="I71" s="44"/>
      <c r="J71" s="45"/>
      <c r="K71" s="45"/>
      <c r="L71" s="45"/>
      <c r="M71" s="45"/>
      <c r="N71" s="46"/>
      <c r="O71" s="66" t="s">
        <v>49</v>
      </c>
      <c r="P71" s="66"/>
      <c r="Q71" s="46" t="s">
        <v>59</v>
      </c>
      <c r="R71" s="45" t="s">
        <v>46</v>
      </c>
      <c r="S71" s="1137" t="s">
        <v>60</v>
      </c>
      <c r="T71" s="1137"/>
      <c r="U71" s="46"/>
      <c r="V71" s="45" t="s">
        <v>49</v>
      </c>
      <c r="W71" s="980" t="s">
        <v>61</v>
      </c>
      <c r="X71" s="980"/>
      <c r="Y71" s="980"/>
      <c r="Z71" s="980"/>
      <c r="AA71" s="980"/>
      <c r="AB71" s="980"/>
      <c r="AC71" s="45" t="s">
        <v>46</v>
      </c>
      <c r="AD71" s="980" t="s">
        <v>62</v>
      </c>
      <c r="AE71" s="980"/>
      <c r="AF71" s="47"/>
      <c r="AG71" s="47"/>
      <c r="AH71" s="47"/>
      <c r="AI71" s="47"/>
      <c r="AJ71" s="47"/>
      <c r="AK71" s="48"/>
    </row>
    <row r="72" spans="1:37" ht="15.95" customHeight="1">
      <c r="A72" s="1006"/>
      <c r="B72" s="1007"/>
      <c r="C72" s="1007"/>
      <c r="D72" s="1007"/>
      <c r="E72" s="1007"/>
      <c r="F72" s="1008"/>
      <c r="G72" s="69" t="s">
        <v>63</v>
      </c>
      <c r="H72" s="67" t="s">
        <v>133</v>
      </c>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70"/>
    </row>
    <row r="73" spans="1:37" ht="30" customHeight="1">
      <c r="A73" s="1006"/>
      <c r="B73" s="1007"/>
      <c r="C73" s="1007"/>
      <c r="D73" s="1007"/>
      <c r="E73" s="1007"/>
      <c r="F73" s="1008"/>
      <c r="G73" s="520" t="s">
        <v>64</v>
      </c>
      <c r="H73" s="71"/>
      <c r="I73" s="71"/>
      <c r="J73" s="71"/>
      <c r="K73" s="67"/>
      <c r="L73" s="67"/>
      <c r="M73" s="67"/>
      <c r="N73" s="71"/>
      <c r="O73" s="546" t="s">
        <v>49</v>
      </c>
      <c r="P73" s="64"/>
      <c r="Q73" s="71" t="s">
        <v>59</v>
      </c>
      <c r="R73" s="30" t="s">
        <v>46</v>
      </c>
      <c r="S73" s="29" t="s">
        <v>50</v>
      </c>
      <c r="T73" s="30"/>
      <c r="U73" s="31"/>
      <c r="V73" s="31"/>
      <c r="W73" s="31"/>
      <c r="X73" s="32"/>
      <c r="Y73" s="33"/>
      <c r="Z73" s="34"/>
      <c r="AA73" s="35"/>
      <c r="AB73" s="35"/>
      <c r="AC73" s="35"/>
      <c r="AD73" s="35"/>
      <c r="AE73" s="32"/>
      <c r="AF73" s="36"/>
      <c r="AG73" s="35"/>
      <c r="AH73" s="35"/>
      <c r="AI73" s="35"/>
      <c r="AJ73" s="35"/>
      <c r="AK73" s="37"/>
    </row>
    <row r="74" spans="1:37" ht="15.95" customHeight="1">
      <c r="A74" s="1006"/>
      <c r="B74" s="1007"/>
      <c r="C74" s="1007"/>
      <c r="D74" s="1007"/>
      <c r="E74" s="1007"/>
      <c r="F74" s="1008"/>
      <c r="G74" s="69" t="s">
        <v>63</v>
      </c>
      <c r="H74" s="67" t="s">
        <v>65</v>
      </c>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70"/>
    </row>
    <row r="75" spans="1:37" ht="24.95" customHeight="1">
      <c r="A75" s="1006"/>
      <c r="B75" s="1007"/>
      <c r="C75" s="1007"/>
      <c r="D75" s="1007"/>
      <c r="E75" s="1007"/>
      <c r="F75" s="1008"/>
      <c r="G75" s="66" t="s">
        <v>46</v>
      </c>
      <c r="H75" s="1146" t="s">
        <v>66</v>
      </c>
      <c r="I75" s="1146"/>
      <c r="J75" s="1146"/>
      <c r="K75" s="1146"/>
      <c r="L75" s="1146"/>
      <c r="M75" s="1146"/>
      <c r="N75" s="1146"/>
      <c r="O75" s="1146"/>
      <c r="P75" s="1146"/>
      <c r="Q75" s="1146"/>
      <c r="R75" s="1146"/>
      <c r="S75" s="1146"/>
      <c r="T75" s="1146"/>
      <c r="U75" s="1146"/>
      <c r="V75" s="1146"/>
      <c r="W75" s="1146"/>
      <c r="X75" s="1146"/>
      <c r="Y75" s="1146"/>
      <c r="Z75" s="1146"/>
      <c r="AA75" s="1146"/>
      <c r="AB75" s="1146"/>
      <c r="AC75" s="1146"/>
      <c r="AD75" s="1146"/>
      <c r="AE75" s="1146"/>
      <c r="AF75" s="1146"/>
      <c r="AG75" s="1146"/>
      <c r="AH75" s="1146"/>
      <c r="AI75" s="1146"/>
      <c r="AJ75" s="1146"/>
      <c r="AK75" s="1158"/>
    </row>
    <row r="76" spans="1:37" ht="30" customHeight="1">
      <c r="A76" s="1006"/>
      <c r="B76" s="1007"/>
      <c r="C76" s="1007"/>
      <c r="D76" s="1007"/>
      <c r="E76" s="1007"/>
      <c r="F76" s="1008"/>
      <c r="G76" s="977" t="s">
        <v>49</v>
      </c>
      <c r="H76" s="978" t="s">
        <v>67</v>
      </c>
      <c r="I76" s="978"/>
      <c r="J76" s="978"/>
      <c r="K76" s="978"/>
      <c r="L76" s="978"/>
      <c r="M76" s="978"/>
      <c r="N76" s="978"/>
      <c r="O76" s="547" t="s">
        <v>49</v>
      </c>
      <c r="P76" s="72"/>
      <c r="Q76" s="73" t="s">
        <v>68</v>
      </c>
      <c r="R76" s="981"/>
      <c r="S76" s="981"/>
      <c r="T76" s="981"/>
      <c r="U76" s="981"/>
      <c r="V76" s="981"/>
      <c r="W76" s="981"/>
      <c r="X76" s="524" t="s">
        <v>45</v>
      </c>
      <c r="Y76" s="969" t="s">
        <v>69</v>
      </c>
      <c r="Z76" s="969"/>
      <c r="AA76" s="1159"/>
      <c r="AB76" s="1159"/>
      <c r="AC76" s="1159"/>
      <c r="AD76" s="1159"/>
      <c r="AE76" s="1159"/>
      <c r="AF76" s="1159"/>
      <c r="AG76" s="1159"/>
      <c r="AH76" s="1159"/>
      <c r="AI76" s="1159"/>
      <c r="AJ76" s="1159"/>
      <c r="AK76" s="74" t="s">
        <v>45</v>
      </c>
    </row>
    <row r="77" spans="1:37" ht="30" customHeight="1">
      <c r="A77" s="1006"/>
      <c r="B77" s="1007"/>
      <c r="C77" s="1007"/>
      <c r="D77" s="1007"/>
      <c r="E77" s="1007"/>
      <c r="F77" s="1008"/>
      <c r="G77" s="977"/>
      <c r="H77" s="979"/>
      <c r="I77" s="979"/>
      <c r="J77" s="979"/>
      <c r="K77" s="979"/>
      <c r="L77" s="979"/>
      <c r="M77" s="979"/>
      <c r="N77" s="979"/>
      <c r="O77" s="75" t="s">
        <v>49</v>
      </c>
      <c r="P77" s="75"/>
      <c r="Q77" s="76" t="s">
        <v>70</v>
      </c>
      <c r="R77" s="970" t="s">
        <v>104</v>
      </c>
      <c r="S77" s="970"/>
      <c r="T77" s="970"/>
      <c r="U77" s="970"/>
      <c r="V77" s="970"/>
      <c r="W77" s="970"/>
      <c r="X77" s="525" t="s">
        <v>45</v>
      </c>
      <c r="Y77" s="971" t="s">
        <v>69</v>
      </c>
      <c r="Z77" s="971"/>
      <c r="AA77" s="974"/>
      <c r="AB77" s="974"/>
      <c r="AC77" s="974"/>
      <c r="AD77" s="974"/>
      <c r="AE77" s="974"/>
      <c r="AF77" s="974"/>
      <c r="AG77" s="974"/>
      <c r="AH77" s="974"/>
      <c r="AI77" s="974"/>
      <c r="AJ77" s="974"/>
      <c r="AK77" s="77" t="s">
        <v>45</v>
      </c>
    </row>
    <row r="78" spans="1:37" ht="30" customHeight="1">
      <c r="A78" s="1006"/>
      <c r="B78" s="1007"/>
      <c r="C78" s="1007"/>
      <c r="D78" s="1007"/>
      <c r="E78" s="1007"/>
      <c r="F78" s="1008"/>
      <c r="G78" s="977"/>
      <c r="H78" s="980"/>
      <c r="I78" s="980"/>
      <c r="J78" s="980"/>
      <c r="K78" s="980"/>
      <c r="L78" s="980"/>
      <c r="M78" s="980"/>
      <c r="N78" s="980"/>
      <c r="O78" s="75" t="s">
        <v>49</v>
      </c>
      <c r="P78" s="33"/>
      <c r="Q78" s="44" t="s">
        <v>71</v>
      </c>
      <c r="R78" s="972" t="s">
        <v>105</v>
      </c>
      <c r="S78" s="972"/>
      <c r="T78" s="972"/>
      <c r="U78" s="972"/>
      <c r="V78" s="972"/>
      <c r="W78" s="972"/>
      <c r="X78" s="523" t="s">
        <v>45</v>
      </c>
      <c r="Y78" s="967" t="s">
        <v>69</v>
      </c>
      <c r="Z78" s="967"/>
      <c r="AA78" s="975"/>
      <c r="AB78" s="975"/>
      <c r="AC78" s="975"/>
      <c r="AD78" s="975"/>
      <c r="AE78" s="975"/>
      <c r="AF78" s="975"/>
      <c r="AG78" s="975"/>
      <c r="AH78" s="975"/>
      <c r="AI78" s="975"/>
      <c r="AJ78" s="975"/>
      <c r="AK78" s="68" t="s">
        <v>45</v>
      </c>
    </row>
    <row r="79" spans="1:37" ht="30" customHeight="1">
      <c r="A79" s="1006"/>
      <c r="B79" s="1007"/>
      <c r="C79" s="1007"/>
      <c r="D79" s="1007"/>
      <c r="E79" s="1007"/>
      <c r="F79" s="1008"/>
      <c r="G79" s="64" t="s">
        <v>49</v>
      </c>
      <c r="H79" s="965" t="s">
        <v>72</v>
      </c>
      <c r="I79" s="965"/>
      <c r="J79" s="965"/>
      <c r="K79" s="966"/>
      <c r="L79" s="966"/>
      <c r="M79" s="966"/>
      <c r="N79" s="965"/>
      <c r="O79" s="78" t="s">
        <v>73</v>
      </c>
      <c r="P79" s="973"/>
      <c r="Q79" s="973"/>
      <c r="R79" s="973"/>
      <c r="S79" s="973"/>
      <c r="T79" s="973"/>
      <c r="U79" s="973"/>
      <c r="V79" s="973"/>
      <c r="W79" s="973"/>
      <c r="X79" s="523" t="s">
        <v>45</v>
      </c>
      <c r="Y79" s="967" t="s">
        <v>69</v>
      </c>
      <c r="Z79" s="967"/>
      <c r="AA79" s="976"/>
      <c r="AB79" s="976"/>
      <c r="AC79" s="976"/>
      <c r="AD79" s="976"/>
      <c r="AE79" s="976"/>
      <c r="AF79" s="976"/>
      <c r="AG79" s="976"/>
      <c r="AH79" s="976"/>
      <c r="AI79" s="976"/>
      <c r="AJ79" s="976"/>
      <c r="AK79" s="79" t="s">
        <v>45</v>
      </c>
    </row>
    <row r="80" spans="1:37" ht="15.95" customHeight="1" thickBot="1">
      <c r="A80" s="1009"/>
      <c r="B80" s="1010"/>
      <c r="C80" s="1010"/>
      <c r="D80" s="1010"/>
      <c r="E80" s="1010"/>
      <c r="F80" s="1011"/>
      <c r="G80" s="69" t="s">
        <v>63</v>
      </c>
      <c r="H80" s="80" t="s">
        <v>74</v>
      </c>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1"/>
    </row>
    <row r="81" spans="1:37" ht="12.95" customHeight="1">
      <c r="A81" s="968" t="s">
        <v>132</v>
      </c>
      <c r="B81" s="968"/>
      <c r="C81" s="968"/>
      <c r="D81" s="968"/>
      <c r="E81" s="968"/>
      <c r="F81" s="968"/>
      <c r="G81" s="968"/>
      <c r="H81" s="968"/>
      <c r="I81" s="968"/>
      <c r="J81" s="968"/>
      <c r="K81" s="968"/>
      <c r="L81" s="968"/>
      <c r="M81" s="968"/>
      <c r="N81" s="968"/>
      <c r="O81" s="968"/>
      <c r="P81" s="968"/>
      <c r="Q81" s="968"/>
      <c r="R81" s="968"/>
      <c r="S81" s="968"/>
      <c r="T81" s="968"/>
      <c r="U81" s="968"/>
      <c r="V81" s="968"/>
      <c r="W81" s="968"/>
      <c r="X81" s="968"/>
      <c r="Y81" s="968"/>
      <c r="Z81" s="968"/>
      <c r="AA81" s="968"/>
      <c r="AB81" s="968"/>
      <c r="AC81" s="968"/>
      <c r="AD81" s="968"/>
      <c r="AE81" s="968"/>
      <c r="AF81" s="968"/>
      <c r="AG81" s="968"/>
      <c r="AH81" s="968"/>
      <c r="AI81" s="968"/>
      <c r="AJ81" s="968"/>
      <c r="AK81" s="968"/>
    </row>
    <row r="82" spans="1:37" ht="5.0999999999999996" customHeight="1" thickBot="1">
      <c r="A82" s="82"/>
      <c r="B82" s="82"/>
      <c r="C82" s="83"/>
      <c r="D82" s="83"/>
      <c r="E82" s="83"/>
      <c r="F82" s="83"/>
      <c r="G82" s="83"/>
      <c r="H82" s="83"/>
      <c r="I82" s="83"/>
      <c r="J82" s="83"/>
      <c r="K82" s="83"/>
      <c r="L82" s="83"/>
      <c r="M82" s="83"/>
      <c r="N82" s="83"/>
      <c r="O82" s="83"/>
      <c r="P82" s="83"/>
      <c r="Q82" s="83"/>
      <c r="R82" s="84"/>
      <c r="S82" s="83"/>
      <c r="T82" s="83"/>
      <c r="U82" s="83"/>
      <c r="V82" s="83"/>
      <c r="W82" s="83"/>
      <c r="X82" s="83"/>
      <c r="Y82" s="83"/>
      <c r="Z82" s="83"/>
      <c r="AA82" s="83"/>
      <c r="AB82" s="83"/>
      <c r="AC82" s="83"/>
      <c r="AD82" s="83"/>
      <c r="AE82" s="83"/>
      <c r="AF82" s="83"/>
      <c r="AG82" s="83"/>
      <c r="AH82" s="83"/>
      <c r="AI82" s="83"/>
      <c r="AJ82" s="83"/>
      <c r="AK82" s="85"/>
    </row>
    <row r="83" spans="1:37" s="533" customFormat="1" ht="5.0999999999999996" customHeight="1">
      <c r="A83" s="86"/>
      <c r="B83" s="86"/>
      <c r="C83" s="87"/>
      <c r="D83" s="87"/>
      <c r="E83" s="87"/>
      <c r="F83" s="87"/>
      <c r="G83" s="87"/>
      <c r="H83" s="87"/>
      <c r="I83" s="87"/>
      <c r="J83" s="87"/>
      <c r="K83" s="87"/>
      <c r="L83" s="87"/>
      <c r="M83" s="87"/>
      <c r="N83" s="87"/>
      <c r="O83" s="87"/>
      <c r="P83" s="87"/>
      <c r="Q83" s="87"/>
      <c r="R83" s="88"/>
      <c r="S83" s="87"/>
      <c r="T83" s="87"/>
      <c r="U83" s="87"/>
      <c r="V83" s="87"/>
      <c r="W83" s="87"/>
      <c r="X83" s="87"/>
      <c r="Y83" s="87"/>
      <c r="Z83" s="87"/>
      <c r="AA83" s="87"/>
      <c r="AB83" s="87"/>
      <c r="AC83" s="87"/>
      <c r="AD83" s="87"/>
      <c r="AE83" s="87"/>
      <c r="AF83" s="87"/>
      <c r="AG83" s="87"/>
      <c r="AH83" s="87"/>
      <c r="AI83" s="87"/>
      <c r="AJ83" s="87"/>
      <c r="AK83" s="42"/>
    </row>
    <row r="84" spans="1:37" s="529" customFormat="1" ht="13.5" customHeight="1">
      <c r="A84" s="982" t="s">
        <v>75</v>
      </c>
      <c r="B84" s="985" t="s">
        <v>76</v>
      </c>
      <c r="C84" s="985"/>
      <c r="D84" s="985"/>
      <c r="E84" s="985"/>
      <c r="F84" s="985"/>
      <c r="G84" s="985"/>
      <c r="H84" s="985"/>
      <c r="I84" s="985"/>
      <c r="J84" s="995"/>
      <c r="K84" s="996"/>
      <c r="L84" s="996"/>
      <c r="M84" s="996"/>
      <c r="N84" s="995"/>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1124"/>
    </row>
    <row r="85" spans="1:37" s="100" customFormat="1" ht="15" customHeight="1">
      <c r="A85" s="983"/>
      <c r="B85" s="964"/>
      <c r="C85" s="964"/>
      <c r="D85" s="964"/>
      <c r="E85" s="964"/>
      <c r="F85" s="964"/>
      <c r="G85" s="964"/>
      <c r="H85" s="964"/>
      <c r="I85" s="964"/>
      <c r="J85" s="997"/>
      <c r="K85" s="998"/>
      <c r="L85" s="998"/>
      <c r="M85" s="998"/>
      <c r="N85" s="986"/>
      <c r="O85" s="987"/>
      <c r="P85" s="987"/>
      <c r="Q85" s="987"/>
      <c r="R85" s="987"/>
      <c r="S85" s="987"/>
      <c r="T85" s="987"/>
      <c r="U85" s="987"/>
      <c r="V85" s="987"/>
      <c r="W85" s="987"/>
      <c r="X85" s="987"/>
      <c r="Y85" s="987"/>
      <c r="Z85" s="987"/>
      <c r="AA85" s="987"/>
      <c r="AB85" s="987"/>
      <c r="AC85" s="987"/>
      <c r="AD85" s="987"/>
      <c r="AE85" s="987"/>
      <c r="AF85" s="987"/>
      <c r="AG85" s="987"/>
      <c r="AH85" s="987"/>
      <c r="AI85" s="987"/>
      <c r="AJ85" s="987"/>
      <c r="AK85" s="988"/>
    </row>
    <row r="86" spans="1:37" s="100" customFormat="1" ht="15" customHeight="1">
      <c r="A86" s="983"/>
      <c r="B86" s="964"/>
      <c r="C86" s="964"/>
      <c r="D86" s="964"/>
      <c r="E86" s="964"/>
      <c r="F86" s="964"/>
      <c r="G86" s="964"/>
      <c r="H86" s="964"/>
      <c r="I86" s="964"/>
      <c r="J86" s="999"/>
      <c r="K86" s="1000"/>
      <c r="L86" s="1000"/>
      <c r="M86" s="1000"/>
      <c r="N86" s="989"/>
      <c r="O86" s="990"/>
      <c r="P86" s="990"/>
      <c r="Q86" s="990"/>
      <c r="R86" s="990"/>
      <c r="S86" s="990"/>
      <c r="T86" s="990"/>
      <c r="U86" s="990"/>
      <c r="V86" s="990"/>
      <c r="W86" s="990"/>
      <c r="X86" s="990"/>
      <c r="Y86" s="990"/>
      <c r="Z86" s="990"/>
      <c r="AA86" s="990"/>
      <c r="AB86" s="990"/>
      <c r="AC86" s="990"/>
      <c r="AD86" s="990"/>
      <c r="AE86" s="990"/>
      <c r="AF86" s="990"/>
      <c r="AG86" s="990"/>
      <c r="AH86" s="990"/>
      <c r="AI86" s="990"/>
      <c r="AJ86" s="990"/>
      <c r="AK86" s="991"/>
    </row>
    <row r="87" spans="1:37" s="100" customFormat="1" ht="15" customHeight="1">
      <c r="A87" s="983"/>
      <c r="B87" s="964"/>
      <c r="C87" s="964"/>
      <c r="D87" s="964"/>
      <c r="E87" s="964"/>
      <c r="F87" s="964"/>
      <c r="G87" s="964"/>
      <c r="H87" s="964"/>
      <c r="I87" s="964"/>
      <c r="J87" s="1001"/>
      <c r="K87" s="1002"/>
      <c r="L87" s="1002"/>
      <c r="M87" s="1002"/>
      <c r="N87" s="992"/>
      <c r="O87" s="993"/>
      <c r="P87" s="993"/>
      <c r="Q87" s="993"/>
      <c r="R87" s="993"/>
      <c r="S87" s="993"/>
      <c r="T87" s="993"/>
      <c r="U87" s="993"/>
      <c r="V87" s="993"/>
      <c r="W87" s="993"/>
      <c r="X87" s="993"/>
      <c r="Y87" s="993"/>
      <c r="Z87" s="993"/>
      <c r="AA87" s="993"/>
      <c r="AB87" s="993"/>
      <c r="AC87" s="993"/>
      <c r="AD87" s="993"/>
      <c r="AE87" s="993"/>
      <c r="AF87" s="993"/>
      <c r="AG87" s="993"/>
      <c r="AH87" s="993"/>
      <c r="AI87" s="993"/>
      <c r="AJ87" s="993"/>
      <c r="AK87" s="994"/>
    </row>
    <row r="88" spans="1:37" s="100" customFormat="1" ht="15.95" customHeight="1">
      <c r="A88" s="983"/>
      <c r="B88" s="548" t="s">
        <v>77</v>
      </c>
      <c r="C88" s="549" t="s">
        <v>78</v>
      </c>
      <c r="D88" s="549"/>
      <c r="E88" s="549"/>
      <c r="F88" s="549"/>
      <c r="G88" s="549"/>
      <c r="H88" s="549"/>
      <c r="I88" s="549"/>
      <c r="J88" s="549"/>
      <c r="K88" s="549"/>
      <c r="L88" s="549"/>
      <c r="M88" s="550" t="s">
        <v>77</v>
      </c>
      <c r="N88" s="551" t="s">
        <v>113</v>
      </c>
      <c r="O88" s="550"/>
      <c r="P88" s="3"/>
      <c r="Q88" s="549"/>
      <c r="R88" s="549"/>
      <c r="S88" s="549"/>
      <c r="T88" s="549"/>
      <c r="U88" s="549"/>
      <c r="V88" s="549"/>
      <c r="W88" s="550" t="s">
        <v>77</v>
      </c>
      <c r="X88" s="551" t="s">
        <v>115</v>
      </c>
      <c r="Y88" s="552"/>
      <c r="Z88" s="552"/>
      <c r="AA88" s="552"/>
      <c r="AB88" s="552"/>
      <c r="AC88" s="552"/>
      <c r="AD88" s="552"/>
      <c r="AE88" s="552"/>
      <c r="AF88" s="552"/>
      <c r="AG88" s="552"/>
      <c r="AH88" s="552"/>
      <c r="AI88" s="552"/>
      <c r="AJ88" s="552"/>
      <c r="AK88" s="553"/>
    </row>
    <row r="89" spans="1:37" s="100" customFormat="1" ht="15.95" customHeight="1">
      <c r="A89" s="983"/>
      <c r="B89" s="554" t="s">
        <v>77</v>
      </c>
      <c r="C89" s="555" t="s">
        <v>95</v>
      </c>
      <c r="D89" s="555"/>
      <c r="E89" s="555"/>
      <c r="F89" s="555"/>
      <c r="G89" s="555"/>
      <c r="H89" s="555"/>
      <c r="I89" s="555"/>
      <c r="J89" s="555"/>
      <c r="K89" s="555"/>
      <c r="L89" s="555"/>
      <c r="M89" s="556" t="s">
        <v>77</v>
      </c>
      <c r="N89" s="555" t="s">
        <v>114</v>
      </c>
      <c r="O89" s="556"/>
      <c r="P89" s="3"/>
      <c r="Q89" s="555"/>
      <c r="R89" s="555"/>
      <c r="S89" s="555"/>
      <c r="T89" s="555"/>
      <c r="U89" s="555"/>
      <c r="V89" s="555"/>
      <c r="W89" s="556" t="s">
        <v>77</v>
      </c>
      <c r="X89" s="551" t="s">
        <v>118</v>
      </c>
      <c r="Y89" s="555"/>
      <c r="Z89" s="555"/>
      <c r="AA89" s="555"/>
      <c r="AB89" s="555"/>
      <c r="AC89" s="555"/>
      <c r="AD89" s="555"/>
      <c r="AE89" s="555"/>
      <c r="AF89" s="555"/>
      <c r="AG89" s="555"/>
      <c r="AH89" s="555"/>
      <c r="AI89" s="555"/>
      <c r="AJ89" s="555"/>
      <c r="AK89" s="557"/>
    </row>
    <row r="90" spans="1:37" s="100" customFormat="1" ht="15.95" customHeight="1">
      <c r="A90" s="983"/>
      <c r="B90" s="554" t="s">
        <v>77</v>
      </c>
      <c r="C90" s="555" t="s">
        <v>106</v>
      </c>
      <c r="D90" s="555"/>
      <c r="E90" s="555"/>
      <c r="F90" s="555"/>
      <c r="G90" s="555"/>
      <c r="H90" s="555"/>
      <c r="I90" s="555"/>
      <c r="J90" s="555"/>
      <c r="K90" s="555"/>
      <c r="L90" s="555"/>
      <c r="M90" s="555"/>
      <c r="N90" s="555"/>
      <c r="O90" s="555"/>
      <c r="P90" s="555"/>
      <c r="Q90" s="555"/>
      <c r="R90" s="555"/>
      <c r="S90" s="555"/>
      <c r="T90" s="555"/>
      <c r="U90" s="555"/>
      <c r="V90" s="555"/>
      <c r="W90" s="556" t="s">
        <v>77</v>
      </c>
      <c r="X90" s="551" t="s">
        <v>116</v>
      </c>
      <c r="Y90" s="555"/>
      <c r="Z90" s="555"/>
      <c r="AA90" s="555"/>
      <c r="AB90" s="555"/>
      <c r="AC90" s="555"/>
      <c r="AD90" s="555"/>
      <c r="AE90" s="555"/>
      <c r="AF90" s="555"/>
      <c r="AG90" s="555"/>
      <c r="AH90" s="555"/>
      <c r="AI90" s="555"/>
      <c r="AJ90" s="555"/>
      <c r="AK90" s="557"/>
    </row>
    <row r="91" spans="1:37" s="100" customFormat="1" ht="15.95" customHeight="1">
      <c r="A91" s="984"/>
      <c r="B91" s="558" t="s">
        <v>77</v>
      </c>
      <c r="C91" s="559" t="s">
        <v>79</v>
      </c>
      <c r="D91" s="559"/>
      <c r="E91" s="559"/>
      <c r="F91" s="559"/>
      <c r="G91" s="559"/>
      <c r="H91" s="559"/>
      <c r="I91" s="559"/>
      <c r="J91" s="559"/>
      <c r="K91" s="559"/>
      <c r="L91" s="559"/>
      <c r="M91" s="560" t="s">
        <v>77</v>
      </c>
      <c r="N91" s="559" t="s">
        <v>80</v>
      </c>
      <c r="O91" s="560"/>
      <c r="P91" s="561"/>
      <c r="Q91" s="559"/>
      <c r="R91" s="559"/>
      <c r="S91" s="559"/>
      <c r="T91" s="559"/>
      <c r="U91" s="559"/>
      <c r="V91" s="559"/>
      <c r="W91" s="560" t="s">
        <v>77</v>
      </c>
      <c r="X91" s="551" t="s">
        <v>117</v>
      </c>
      <c r="Y91" s="559"/>
      <c r="Z91" s="559"/>
      <c r="AA91" s="559"/>
      <c r="AB91" s="559"/>
      <c r="AC91" s="559"/>
      <c r="AD91" s="559"/>
      <c r="AE91" s="559"/>
      <c r="AF91" s="559"/>
      <c r="AG91" s="559"/>
      <c r="AH91" s="559"/>
      <c r="AI91" s="559"/>
      <c r="AJ91" s="559"/>
      <c r="AK91" s="562"/>
    </row>
    <row r="92" spans="1:37" ht="12.95" customHeight="1">
      <c r="A92" s="1117"/>
      <c r="B92" s="1118"/>
      <c r="C92" s="1104" t="s">
        <v>81</v>
      </c>
      <c r="D92" s="1105"/>
      <c r="E92" s="1105"/>
      <c r="F92" s="1105"/>
      <c r="G92" s="1105"/>
      <c r="H92" s="1105"/>
      <c r="I92" s="1105"/>
      <c r="J92" s="1106"/>
      <c r="K92" s="1104" t="s">
        <v>82</v>
      </c>
      <c r="L92" s="1105"/>
      <c r="M92" s="1105"/>
      <c r="N92" s="1105"/>
      <c r="O92" s="1105"/>
      <c r="P92" s="1106"/>
      <c r="Q92" s="1111" t="s">
        <v>83</v>
      </c>
      <c r="R92" s="1111"/>
      <c r="S92" s="1111"/>
      <c r="T92" s="1111"/>
      <c r="U92" s="1111" t="s">
        <v>84</v>
      </c>
      <c r="V92" s="1111"/>
      <c r="W92" s="1111"/>
      <c r="X92" s="1111"/>
      <c r="Y92" s="1111"/>
      <c r="Z92" s="1111"/>
      <c r="AA92" s="1123" t="s">
        <v>85</v>
      </c>
      <c r="AB92" s="1123"/>
      <c r="AC92" s="1123"/>
      <c r="AD92" s="1123"/>
      <c r="AE92" s="1123"/>
      <c r="AF92" s="1123"/>
      <c r="AG92" s="1123"/>
      <c r="AH92" s="1123"/>
      <c r="AI92" s="1123"/>
      <c r="AJ92" s="1123"/>
      <c r="AK92" s="1123"/>
    </row>
    <row r="93" spans="1:37" ht="42" customHeight="1">
      <c r="A93" s="1098" t="s">
        <v>103</v>
      </c>
      <c r="B93" s="519" t="s">
        <v>86</v>
      </c>
      <c r="C93" s="1110"/>
      <c r="D93" s="1110"/>
      <c r="E93" s="1110"/>
      <c r="F93" s="1110"/>
      <c r="G93" s="1110"/>
      <c r="H93" s="1110"/>
      <c r="I93" s="1110"/>
      <c r="J93" s="1110"/>
      <c r="K93" s="1111"/>
      <c r="L93" s="1111"/>
      <c r="M93" s="1111"/>
      <c r="N93" s="1111"/>
      <c r="O93" s="1111"/>
      <c r="P93" s="1111"/>
      <c r="Q93" s="1100" t="s">
        <v>87</v>
      </c>
      <c r="R93" s="1100"/>
      <c r="S93" s="1100"/>
      <c r="T93" s="1100"/>
      <c r="U93" s="1101"/>
      <c r="V93" s="1101"/>
      <c r="W93" s="1101"/>
      <c r="X93" s="1101"/>
      <c r="Y93" s="1101"/>
      <c r="Z93" s="1101"/>
      <c r="AA93" s="1102"/>
      <c r="AB93" s="1102"/>
      <c r="AC93" s="1102"/>
      <c r="AD93" s="1102"/>
      <c r="AE93" s="1102"/>
      <c r="AF93" s="1102"/>
      <c r="AG93" s="1102"/>
      <c r="AH93" s="1102"/>
      <c r="AI93" s="1102"/>
      <c r="AJ93" s="1102"/>
      <c r="AK93" s="1102"/>
    </row>
    <row r="94" spans="1:37" ht="42" customHeight="1">
      <c r="A94" s="1099"/>
      <c r="B94" s="519" t="s">
        <v>47</v>
      </c>
      <c r="C94" s="1112"/>
      <c r="D94" s="1113"/>
      <c r="E94" s="1113"/>
      <c r="F94" s="1113"/>
      <c r="G94" s="1113"/>
      <c r="H94" s="1113"/>
      <c r="I94" s="1113"/>
      <c r="J94" s="1114"/>
      <c r="K94" s="1115"/>
      <c r="L94" s="1115"/>
      <c r="M94" s="1115"/>
      <c r="N94" s="1115"/>
      <c r="O94" s="1115"/>
      <c r="P94" s="1115"/>
      <c r="Q94" s="1100" t="s">
        <v>87</v>
      </c>
      <c r="R94" s="1100"/>
      <c r="S94" s="1100"/>
      <c r="T94" s="1100"/>
      <c r="U94" s="1103"/>
      <c r="V94" s="1103"/>
      <c r="W94" s="1103"/>
      <c r="X94" s="1103"/>
      <c r="Y94" s="1103"/>
      <c r="Z94" s="1103"/>
      <c r="AA94" s="1116"/>
      <c r="AB94" s="1116"/>
      <c r="AC94" s="1116"/>
      <c r="AD94" s="1116"/>
      <c r="AE94" s="1116"/>
      <c r="AF94" s="1116"/>
      <c r="AG94" s="1116"/>
      <c r="AH94" s="1116"/>
      <c r="AI94" s="1116"/>
      <c r="AJ94" s="1116"/>
      <c r="AK94" s="1116"/>
    </row>
    <row r="95" spans="1:37" ht="42" customHeight="1">
      <c r="A95" s="1099"/>
      <c r="B95" s="519" t="s">
        <v>48</v>
      </c>
      <c r="C95" s="1110"/>
      <c r="D95" s="1110"/>
      <c r="E95" s="1110"/>
      <c r="F95" s="1110"/>
      <c r="G95" s="1110"/>
      <c r="H95" s="1110"/>
      <c r="I95" s="1110"/>
      <c r="J95" s="1110"/>
      <c r="K95" s="1111"/>
      <c r="L95" s="1111"/>
      <c r="M95" s="1111"/>
      <c r="N95" s="1111"/>
      <c r="O95" s="1111"/>
      <c r="P95" s="1111"/>
      <c r="Q95" s="1100" t="s">
        <v>87</v>
      </c>
      <c r="R95" s="1100"/>
      <c r="S95" s="1100"/>
      <c r="T95" s="1100"/>
      <c r="U95" s="1101"/>
      <c r="V95" s="1101"/>
      <c r="W95" s="1101"/>
      <c r="X95" s="1101"/>
      <c r="Y95" s="1101"/>
      <c r="Z95" s="1101"/>
      <c r="AA95" s="1102"/>
      <c r="AB95" s="1102"/>
      <c r="AC95" s="1102"/>
      <c r="AD95" s="1102"/>
      <c r="AE95" s="1102"/>
      <c r="AF95" s="1102"/>
      <c r="AG95" s="1102"/>
      <c r="AH95" s="1102"/>
      <c r="AI95" s="1102"/>
      <c r="AJ95" s="1102"/>
      <c r="AK95" s="1102"/>
    </row>
    <row r="96" spans="1:37" s="534" customFormat="1" ht="15.95" customHeight="1">
      <c r="A96" s="1107" t="s">
        <v>88</v>
      </c>
      <c r="B96" s="1108"/>
      <c r="C96" s="1108"/>
      <c r="D96" s="1108"/>
      <c r="E96" s="1108"/>
      <c r="F96" s="1108"/>
      <c r="G96" s="1108"/>
      <c r="H96" s="1108"/>
      <c r="I96" s="1108"/>
      <c r="J96" s="1108"/>
      <c r="K96" s="1108"/>
      <c r="L96" s="1108"/>
      <c r="M96" s="1108"/>
      <c r="N96" s="1108"/>
      <c r="O96" s="1108"/>
      <c r="P96" s="1108"/>
      <c r="Q96" s="1108"/>
      <c r="R96" s="1108"/>
      <c r="S96" s="1108"/>
      <c r="T96" s="1108"/>
      <c r="U96" s="1108"/>
      <c r="V96" s="1108"/>
      <c r="W96" s="1108"/>
      <c r="X96" s="1108"/>
      <c r="Y96" s="1108" t="s">
        <v>89</v>
      </c>
      <c r="Z96" s="1108"/>
      <c r="AA96" s="1108"/>
      <c r="AB96" s="1108"/>
      <c r="AC96" s="1108"/>
      <c r="AD96" s="1108"/>
      <c r="AE96" s="1108"/>
      <c r="AF96" s="1108"/>
      <c r="AG96" s="1108"/>
      <c r="AH96" s="1108"/>
      <c r="AI96" s="1108"/>
      <c r="AJ96" s="1108"/>
      <c r="AK96" s="1109"/>
    </row>
    <row r="97" spans="1:39" ht="12" customHeight="1">
      <c r="A97" s="89"/>
      <c r="B97" s="57"/>
      <c r="C97" s="57"/>
      <c r="D97" s="57"/>
      <c r="E97" s="57"/>
      <c r="F97" s="57"/>
      <c r="G97" s="57"/>
      <c r="H97" s="57"/>
      <c r="I97" s="57"/>
      <c r="J97" s="57"/>
      <c r="K97" s="57"/>
      <c r="L97" s="57"/>
      <c r="M97" s="57"/>
      <c r="N97" s="57"/>
      <c r="O97" s="57"/>
      <c r="P97" s="57"/>
      <c r="Q97" s="57"/>
      <c r="R97" s="90"/>
      <c r="S97" s="90"/>
      <c r="T97" s="90"/>
      <c r="U97" s="90"/>
      <c r="V97" s="90"/>
      <c r="W97" s="90"/>
      <c r="X97" s="90"/>
      <c r="Y97" s="59"/>
      <c r="Z97" s="59"/>
      <c r="AA97" s="59"/>
      <c r="AB97" s="59"/>
      <c r="AC97" s="59"/>
      <c r="AD97" s="59"/>
      <c r="AE97" s="59"/>
      <c r="AF97" s="59"/>
      <c r="AG97" s="58"/>
      <c r="AH97" s="1096" t="s">
        <v>90</v>
      </c>
      <c r="AI97" s="1096"/>
      <c r="AJ97" s="58"/>
      <c r="AK97" s="91"/>
    </row>
    <row r="98" spans="1:39" ht="12" customHeight="1">
      <c r="A98" s="89"/>
      <c r="B98" s="57"/>
      <c r="C98" s="57"/>
      <c r="D98" s="57"/>
      <c r="E98" s="57"/>
      <c r="F98" s="57"/>
      <c r="G98" s="57"/>
      <c r="H98" s="57"/>
      <c r="I98" s="57"/>
      <c r="J98" s="57"/>
      <c r="K98" s="57"/>
      <c r="L98" s="57"/>
      <c r="M98" s="57"/>
      <c r="N98" s="57"/>
      <c r="O98" s="57"/>
      <c r="P98" s="1070" t="s">
        <v>91</v>
      </c>
      <c r="Q98" s="1070"/>
      <c r="R98" s="1070"/>
      <c r="S98" s="1070"/>
      <c r="T98" s="1070"/>
      <c r="U98" s="1070"/>
      <c r="V98" s="1070"/>
      <c r="W98" s="92"/>
      <c r="X98" s="92"/>
      <c r="Y98" s="92"/>
      <c r="Z98" s="92"/>
      <c r="AA98" s="92"/>
      <c r="AB98" s="92"/>
      <c r="AC98" s="92"/>
      <c r="AD98" s="92"/>
      <c r="AE98" s="92"/>
      <c r="AF98" s="92"/>
      <c r="AG98" s="92"/>
      <c r="AH98" s="1097"/>
      <c r="AI98" s="1097"/>
      <c r="AJ98" s="92"/>
      <c r="AK98" s="91"/>
    </row>
    <row r="99" spans="1:39" ht="5.0999999999999996" customHeight="1">
      <c r="A99" s="93"/>
      <c r="B99" s="94"/>
      <c r="C99" s="94"/>
      <c r="D99" s="94"/>
      <c r="E99" s="94"/>
      <c r="F99" s="94"/>
      <c r="G99" s="94"/>
      <c r="H99" s="94"/>
      <c r="I99" s="94"/>
      <c r="J99" s="94"/>
      <c r="K99" s="94"/>
      <c r="L99" s="94"/>
      <c r="M99" s="94"/>
      <c r="N99" s="94"/>
      <c r="O99" s="94"/>
      <c r="P99" s="94"/>
      <c r="Q99" s="94"/>
      <c r="R99" s="95"/>
      <c r="S99" s="95"/>
      <c r="T99" s="95"/>
      <c r="U99" s="95"/>
      <c r="V99" s="95"/>
      <c r="W99" s="95"/>
      <c r="X99" s="95"/>
      <c r="Y99" s="95"/>
      <c r="Z99" s="95"/>
      <c r="AA99" s="95"/>
      <c r="AB99" s="95"/>
      <c r="AC99" s="95"/>
      <c r="AD99" s="95"/>
      <c r="AE99" s="95"/>
      <c r="AF99" s="95"/>
      <c r="AG99" s="95"/>
      <c r="AH99" s="95"/>
      <c r="AI99" s="95"/>
      <c r="AJ99" s="95"/>
      <c r="AK99" s="96"/>
    </row>
    <row r="100" spans="1:39" ht="5.0999999999999996" customHeight="1"/>
    <row r="101" spans="1:39" ht="49.5" customHeight="1"/>
    <row r="102" spans="1:39" ht="14.25" thickBot="1">
      <c r="A102" s="535"/>
      <c r="B102" s="535"/>
      <c r="C102" s="535"/>
      <c r="D102" s="535"/>
      <c r="E102" s="535"/>
      <c r="F102" s="535"/>
      <c r="G102" s="535"/>
      <c r="H102" s="535"/>
      <c r="I102" s="535"/>
      <c r="J102" s="535"/>
      <c r="K102" s="535"/>
      <c r="L102" s="535"/>
      <c r="M102" s="535"/>
      <c r="N102" s="535"/>
      <c r="O102" s="535"/>
      <c r="P102" s="535"/>
      <c r="Q102" s="535"/>
      <c r="R102" s="535"/>
      <c r="S102" s="535"/>
      <c r="T102" s="535"/>
      <c r="U102" s="535"/>
      <c r="V102" s="535"/>
      <c r="W102" s="535"/>
      <c r="X102" s="535"/>
      <c r="Y102" s="535"/>
      <c r="Z102" s="535"/>
      <c r="AA102" s="535"/>
      <c r="AB102" s="535"/>
      <c r="AC102" s="535"/>
      <c r="AD102" s="535"/>
      <c r="AE102" s="535"/>
      <c r="AF102" s="535"/>
      <c r="AG102" s="535"/>
      <c r="AH102" s="535"/>
      <c r="AI102" s="535"/>
      <c r="AJ102" s="535"/>
      <c r="AL102" s="532" t="s">
        <v>609</v>
      </c>
    </row>
    <row r="103" spans="1:39">
      <c r="A103" s="535"/>
      <c r="B103" s="535"/>
      <c r="C103" s="535"/>
      <c r="D103" s="535"/>
      <c r="E103" s="535"/>
      <c r="F103" s="535"/>
      <c r="G103" s="535"/>
      <c r="H103" s="535"/>
      <c r="I103" s="535"/>
      <c r="J103" s="535"/>
      <c r="K103" s="535"/>
      <c r="L103" s="535"/>
      <c r="M103" s="535"/>
      <c r="N103" s="535"/>
      <c r="O103" s="535"/>
      <c r="P103" s="535"/>
      <c r="Q103" s="535"/>
      <c r="R103" s="535"/>
      <c r="S103" s="535"/>
      <c r="T103" s="535"/>
      <c r="U103" s="535"/>
      <c r="V103" s="535"/>
      <c r="W103" s="535"/>
      <c r="X103" s="535"/>
      <c r="Y103" s="535"/>
      <c r="Z103" s="535"/>
      <c r="AA103" s="535"/>
      <c r="AB103" s="535"/>
      <c r="AC103" s="535"/>
      <c r="AD103" s="535"/>
      <c r="AE103" s="535"/>
      <c r="AF103" s="535"/>
      <c r="AG103" s="535"/>
      <c r="AH103" s="535"/>
      <c r="AI103" s="535"/>
      <c r="AJ103" s="535"/>
      <c r="AL103" s="536" t="s">
        <v>397</v>
      </c>
      <c r="AM103" s="537" t="s">
        <v>605</v>
      </c>
    </row>
    <row r="104" spans="1:39">
      <c r="A104" s="535"/>
      <c r="B104" s="535"/>
      <c r="C104" s="535"/>
      <c r="D104" s="535"/>
      <c r="E104" s="535"/>
      <c r="F104" s="535"/>
      <c r="G104" s="535"/>
      <c r="H104" s="535"/>
      <c r="I104" s="535"/>
      <c r="J104" s="535"/>
      <c r="K104" s="535"/>
      <c r="L104" s="535"/>
      <c r="M104" s="535"/>
      <c r="N104" s="535"/>
      <c r="O104" s="535"/>
      <c r="P104" s="535"/>
      <c r="Q104" s="535"/>
      <c r="R104" s="535"/>
      <c r="S104" s="535"/>
      <c r="T104" s="535"/>
      <c r="U104" s="535"/>
      <c r="V104" s="535"/>
      <c r="W104" s="535"/>
      <c r="X104" s="535"/>
      <c r="Y104" s="535"/>
      <c r="Z104" s="535"/>
      <c r="AA104" s="535"/>
      <c r="AB104" s="535"/>
      <c r="AC104" s="535"/>
      <c r="AD104" s="535"/>
      <c r="AE104" s="535"/>
      <c r="AF104" s="535"/>
      <c r="AG104" s="535"/>
      <c r="AH104" s="535"/>
      <c r="AI104" s="535"/>
      <c r="AJ104" s="535"/>
      <c r="AL104" s="538" t="s">
        <v>398</v>
      </c>
      <c r="AM104" s="539" t="s">
        <v>605</v>
      </c>
    </row>
    <row r="105" spans="1:39">
      <c r="A105" s="535"/>
      <c r="B105" s="535"/>
      <c r="C105" s="535"/>
      <c r="D105" s="535"/>
      <c r="E105" s="535"/>
      <c r="F105" s="535"/>
      <c r="G105" s="535"/>
      <c r="H105" s="535"/>
      <c r="I105" s="535"/>
      <c r="J105" s="535"/>
      <c r="K105" s="535"/>
      <c r="L105" s="535"/>
      <c r="M105" s="535"/>
      <c r="N105" s="535"/>
      <c r="O105" s="535"/>
      <c r="P105" s="535"/>
      <c r="Q105" s="535"/>
      <c r="R105" s="535"/>
      <c r="S105" s="535"/>
      <c r="T105" s="535"/>
      <c r="U105" s="535"/>
      <c r="V105" s="535"/>
      <c r="W105" s="535"/>
      <c r="X105" s="535"/>
      <c r="Y105" s="535"/>
      <c r="Z105" s="535"/>
      <c r="AA105" s="535"/>
      <c r="AB105" s="535"/>
      <c r="AC105" s="535"/>
      <c r="AD105" s="535"/>
      <c r="AE105" s="535"/>
      <c r="AF105" s="535"/>
      <c r="AG105" s="535"/>
      <c r="AH105" s="535"/>
      <c r="AI105" s="535"/>
      <c r="AJ105" s="535"/>
      <c r="AL105" s="538" t="s">
        <v>399</v>
      </c>
      <c r="AM105" s="539" t="s">
        <v>605</v>
      </c>
    </row>
    <row r="106" spans="1:39">
      <c r="AL106" s="538" t="s">
        <v>400</v>
      </c>
      <c r="AM106" s="539" t="s">
        <v>605</v>
      </c>
    </row>
    <row r="107" spans="1:39">
      <c r="AL107" s="538" t="s">
        <v>584</v>
      </c>
      <c r="AM107" s="539" t="s">
        <v>606</v>
      </c>
    </row>
    <row r="108" spans="1:39">
      <c r="AL108" s="538" t="s">
        <v>585</v>
      </c>
      <c r="AM108" s="539" t="s">
        <v>606</v>
      </c>
    </row>
    <row r="109" spans="1:39">
      <c r="AL109" s="538" t="s">
        <v>607</v>
      </c>
      <c r="AM109" s="539" t="s">
        <v>608</v>
      </c>
    </row>
    <row r="110" spans="1:39">
      <c r="AL110" s="538" t="s">
        <v>401</v>
      </c>
      <c r="AM110" s="539" t="s">
        <v>608</v>
      </c>
    </row>
    <row r="111" spans="1:39">
      <c r="AL111" s="538" t="s">
        <v>402</v>
      </c>
      <c r="AM111" s="539" t="s">
        <v>608</v>
      </c>
    </row>
    <row r="112" spans="1:39">
      <c r="AL112" s="540" t="s">
        <v>1042</v>
      </c>
      <c r="AM112" s="541" t="s">
        <v>1044</v>
      </c>
    </row>
    <row r="113" spans="38:39" ht="14.25" thickBot="1">
      <c r="AL113" s="542" t="s">
        <v>403</v>
      </c>
      <c r="AM113" s="543" t="s">
        <v>608</v>
      </c>
    </row>
  </sheetData>
  <sheetProtection formatCells="0" selectLockedCells="1" selectUnlockedCells="1"/>
  <mergeCells count="179">
    <mergeCell ref="Q66:U66"/>
    <mergeCell ref="V64:AB64"/>
    <mergeCell ref="H75:AK75"/>
    <mergeCell ref="AA76:AJ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 ref="B61:P61"/>
    <mergeCell ref="A58:AK58"/>
    <mergeCell ref="U92:Z92"/>
    <mergeCell ref="AA92:AK92"/>
    <mergeCell ref="N84:AK84"/>
    <mergeCell ref="U60:AK61"/>
    <mergeCell ref="B64:J64"/>
    <mergeCell ref="B65:J65"/>
    <mergeCell ref="B66:J66"/>
    <mergeCell ref="S71:T71"/>
    <mergeCell ref="W71:AB71"/>
    <mergeCell ref="AD71:AE71"/>
    <mergeCell ref="AC63:AK63"/>
    <mergeCell ref="K63:AB63"/>
    <mergeCell ref="K65:P65"/>
    <mergeCell ref="K66:P66"/>
    <mergeCell ref="S69:T69"/>
    <mergeCell ref="S70:T70"/>
    <mergeCell ref="H67:J67"/>
    <mergeCell ref="H68:J68"/>
    <mergeCell ref="L67:AK67"/>
    <mergeCell ref="L68:AK68"/>
    <mergeCell ref="V65:AB65"/>
    <mergeCell ref="V66:AB66"/>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AA9:AC9"/>
    <mergeCell ref="AD9:AJ9"/>
    <mergeCell ref="A11:A13"/>
    <mergeCell ref="T11:AK11"/>
    <mergeCell ref="T12:AG13"/>
    <mergeCell ref="AH12:AK13"/>
    <mergeCell ref="B11:N11"/>
    <mergeCell ref="B12:N12"/>
    <mergeCell ref="B13:N13"/>
    <mergeCell ref="O12:S13"/>
    <mergeCell ref="O11:S11"/>
    <mergeCell ref="I20:P21"/>
    <mergeCell ref="A17:A27"/>
    <mergeCell ref="S17:AK17"/>
    <mergeCell ref="B22:B23"/>
    <mergeCell ref="AB22:AK22"/>
    <mergeCell ref="AB23:AK23"/>
    <mergeCell ref="S18:AA18"/>
    <mergeCell ref="AC18:AK18"/>
    <mergeCell ref="I22:P22"/>
    <mergeCell ref="I23:P23"/>
    <mergeCell ref="I24:P24"/>
    <mergeCell ref="I25:P25"/>
    <mergeCell ref="K64:P64"/>
    <mergeCell ref="Q64:U64"/>
    <mergeCell ref="A1:D1"/>
    <mergeCell ref="E1:H1"/>
    <mergeCell ref="I1:L1"/>
    <mergeCell ref="A7:AK7"/>
    <mergeCell ref="M1:P1"/>
    <mergeCell ref="A2:D5"/>
    <mergeCell ref="E2:H5"/>
    <mergeCell ref="I2:L5"/>
    <mergeCell ref="M2:P5"/>
    <mergeCell ref="B24:B25"/>
    <mergeCell ref="AB24:AK24"/>
    <mergeCell ref="Q20:AA21"/>
    <mergeCell ref="AC19:AF19"/>
    <mergeCell ref="B18:R19"/>
    <mergeCell ref="B17:R17"/>
    <mergeCell ref="AH19:AI19"/>
    <mergeCell ref="AB20:AK20"/>
    <mergeCell ref="AB21:AK21"/>
    <mergeCell ref="AB25:AK25"/>
    <mergeCell ref="C20:H21"/>
    <mergeCell ref="D22:H22"/>
    <mergeCell ref="D23:H23"/>
    <mergeCell ref="B30:B34"/>
    <mergeCell ref="B35:B39"/>
    <mergeCell ref="B40:B44"/>
    <mergeCell ref="C30:AK34"/>
    <mergeCell ref="C35:AK39"/>
    <mergeCell ref="C40:AK44"/>
    <mergeCell ref="C29:AK29"/>
    <mergeCell ref="D26:H26"/>
    <mergeCell ref="D27:H27"/>
    <mergeCell ref="Q26:AA27"/>
    <mergeCell ref="I26:P26"/>
    <mergeCell ref="I27:P27"/>
    <mergeCell ref="B85:E87"/>
    <mergeCell ref="F85:I87"/>
    <mergeCell ref="H79:N79"/>
    <mergeCell ref="Y79:Z79"/>
    <mergeCell ref="A81:AK81"/>
    <mergeCell ref="Y76:Z76"/>
    <mergeCell ref="R77:W77"/>
    <mergeCell ref="Y77:Z77"/>
    <mergeCell ref="R78:W78"/>
    <mergeCell ref="Y78:Z78"/>
    <mergeCell ref="P79:W79"/>
    <mergeCell ref="AA77:AJ77"/>
    <mergeCell ref="AA78:AJ78"/>
    <mergeCell ref="AA79:AJ79"/>
    <mergeCell ref="G76:G78"/>
    <mergeCell ref="H76:N78"/>
    <mergeCell ref="R76:W76"/>
    <mergeCell ref="A84:A91"/>
    <mergeCell ref="B84:E84"/>
    <mergeCell ref="F84:I84"/>
    <mergeCell ref="N85:AK87"/>
    <mergeCell ref="J84:M84"/>
    <mergeCell ref="J85:M87"/>
    <mergeCell ref="A71:F80"/>
    <mergeCell ref="D14:AK14"/>
    <mergeCell ref="A14:C15"/>
    <mergeCell ref="D15:AK15"/>
    <mergeCell ref="AD64:AK64"/>
    <mergeCell ref="AD65:AK65"/>
    <mergeCell ref="AD66:AK66"/>
    <mergeCell ref="Q65:U65"/>
    <mergeCell ref="B63:J63"/>
    <mergeCell ref="A48:AK48"/>
    <mergeCell ref="G50:S50"/>
    <mergeCell ref="T50:AK50"/>
    <mergeCell ref="D24:H24"/>
    <mergeCell ref="D25:H25"/>
    <mergeCell ref="Q22:AA23"/>
    <mergeCell ref="Q24:AA25"/>
    <mergeCell ref="A51:F51"/>
    <mergeCell ref="A52:F52"/>
    <mergeCell ref="A47:AK47"/>
    <mergeCell ref="B26:B27"/>
    <mergeCell ref="AB26:AK26"/>
    <mergeCell ref="AB27:AK27"/>
    <mergeCell ref="E46:AK46"/>
    <mergeCell ref="A46:D46"/>
    <mergeCell ref="A29:A44"/>
  </mergeCells>
  <phoneticPr fontId="20"/>
  <dataValidations count="1">
    <dataValidation type="list" allowBlank="1" showInputMessage="1" showErrorMessage="1" sqref="O76:P77 V71 AC71 O73:P73 G75:G79 R73 L69:L70 O69:O70 O71:P71 O78 B68 R69:R71 G67:G68">
      <formula1>"□,☑"</formula1>
    </dataValidation>
  </dataValidations>
  <pageMargins left="0.59055118110236227" right="0" top="0.35433070866141736" bottom="0.31496062992125984" header="0.11811023622047245" footer="0.11811023622047245"/>
  <pageSetup paperSize="9" scale="90" fitToHeight="2" orientation="portrait" r:id="rId1"/>
  <headerFooter>
    <oddHeader>&amp;R別紙１</oddHeader>
  </headerFooter>
  <rowBreaks count="1" manualBreakCount="1">
    <brk id="53" max="36"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X25"/>
  <sheetViews>
    <sheetView workbookViewId="0">
      <selection activeCell="S12" sqref="S12:U12"/>
    </sheetView>
  </sheetViews>
  <sheetFormatPr defaultColWidth="3.75" defaultRowHeight="27" customHeight="1"/>
  <cols>
    <col min="1" max="1" width="1.875" style="215" customWidth="1"/>
    <col min="2" max="3" width="3.75" style="215" customWidth="1"/>
    <col min="4" max="6" width="7.5" style="215" customWidth="1"/>
    <col min="7" max="8" width="3.75" style="215" customWidth="1"/>
    <col min="9" max="10" width="7.5" style="215" customWidth="1"/>
    <col min="11" max="11" width="3.75" style="215" customWidth="1"/>
    <col min="12" max="12" width="5.625" style="215" customWidth="1"/>
    <col min="13" max="14" width="3.75" style="215" customWidth="1"/>
    <col min="15" max="15" width="16.875" style="215" customWidth="1"/>
    <col min="16" max="17" width="3.75" style="215" customWidth="1"/>
    <col min="18" max="18" width="11.75" style="215" customWidth="1"/>
    <col min="19" max="19" width="4.75" style="215" customWidth="1"/>
    <col min="20" max="20" width="3.375" style="215" customWidth="1"/>
    <col min="21" max="21" width="4.125" style="215" customWidth="1"/>
    <col min="22" max="22" width="3.5" style="215" customWidth="1"/>
    <col min="23" max="23" width="5.875" style="215" customWidth="1"/>
    <col min="24" max="24" width="1.875" style="215" customWidth="1"/>
    <col min="25" max="256" width="3.75" style="215"/>
    <col min="257" max="257" width="1.875" style="215" customWidth="1"/>
    <col min="258" max="259" width="3.75" style="215" customWidth="1"/>
    <col min="260" max="262" width="7.5" style="215" customWidth="1"/>
    <col min="263" max="264" width="3.75" style="215" customWidth="1"/>
    <col min="265" max="266" width="7.5" style="215" customWidth="1"/>
    <col min="267" max="267" width="3.75" style="215" customWidth="1"/>
    <col min="268" max="268" width="5.625" style="215" customWidth="1"/>
    <col min="269" max="270" width="3.75" style="215" customWidth="1"/>
    <col min="271" max="271" width="16.875" style="215" customWidth="1"/>
    <col min="272" max="273" width="3.75" style="215" customWidth="1"/>
    <col min="274" max="274" width="11.75" style="215" customWidth="1"/>
    <col min="275" max="275" width="4.75" style="215" customWidth="1"/>
    <col min="276" max="276" width="3.375" style="215" customWidth="1"/>
    <col min="277" max="277" width="4.125" style="215" customWidth="1"/>
    <col min="278" max="278" width="3.5" style="215" customWidth="1"/>
    <col min="279" max="279" width="5.875" style="215" customWidth="1"/>
    <col min="280" max="280" width="1.875" style="215" customWidth="1"/>
    <col min="281" max="512" width="3.75" style="215"/>
    <col min="513" max="513" width="1.875" style="215" customWidth="1"/>
    <col min="514" max="515" width="3.75" style="215" customWidth="1"/>
    <col min="516" max="518" width="7.5" style="215" customWidth="1"/>
    <col min="519" max="520" width="3.75" style="215" customWidth="1"/>
    <col min="521" max="522" width="7.5" style="215" customWidth="1"/>
    <col min="523" max="523" width="3.75" style="215" customWidth="1"/>
    <col min="524" max="524" width="5.625" style="215" customWidth="1"/>
    <col min="525" max="526" width="3.75" style="215" customWidth="1"/>
    <col min="527" max="527" width="16.875" style="215" customWidth="1"/>
    <col min="528" max="529" width="3.75" style="215" customWidth="1"/>
    <col min="530" max="530" width="11.75" style="215" customWidth="1"/>
    <col min="531" max="531" width="4.75" style="215" customWidth="1"/>
    <col min="532" max="532" width="3.375" style="215" customWidth="1"/>
    <col min="533" max="533" width="4.125" style="215" customWidth="1"/>
    <col min="534" max="534" width="3.5" style="215" customWidth="1"/>
    <col min="535" max="535" width="5.875" style="215" customWidth="1"/>
    <col min="536" max="536" width="1.875" style="215" customWidth="1"/>
    <col min="537" max="768" width="3.75" style="215"/>
    <col min="769" max="769" width="1.875" style="215" customWidth="1"/>
    <col min="770" max="771" width="3.75" style="215" customWidth="1"/>
    <col min="772" max="774" width="7.5" style="215" customWidth="1"/>
    <col min="775" max="776" width="3.75" style="215" customWidth="1"/>
    <col min="777" max="778" width="7.5" style="215" customWidth="1"/>
    <col min="779" max="779" width="3.75" style="215" customWidth="1"/>
    <col min="780" max="780" width="5.625" style="215" customWidth="1"/>
    <col min="781" max="782" width="3.75" style="215" customWidth="1"/>
    <col min="783" max="783" width="16.875" style="215" customWidth="1"/>
    <col min="784" max="785" width="3.75" style="215" customWidth="1"/>
    <col min="786" max="786" width="11.75" style="215" customWidth="1"/>
    <col min="787" max="787" width="4.75" style="215" customWidth="1"/>
    <col min="788" max="788" width="3.375" style="215" customWidth="1"/>
    <col min="789" max="789" width="4.125" style="215" customWidth="1"/>
    <col min="790" max="790" width="3.5" style="215" customWidth="1"/>
    <col min="791" max="791" width="5.875" style="215" customWidth="1"/>
    <col min="792" max="792" width="1.875" style="215" customWidth="1"/>
    <col min="793" max="1024" width="3.75" style="215"/>
    <col min="1025" max="1025" width="1.875" style="215" customWidth="1"/>
    <col min="1026" max="1027" width="3.75" style="215" customWidth="1"/>
    <col min="1028" max="1030" width="7.5" style="215" customWidth="1"/>
    <col min="1031" max="1032" width="3.75" style="215" customWidth="1"/>
    <col min="1033" max="1034" width="7.5" style="215" customWidth="1"/>
    <col min="1035" max="1035" width="3.75" style="215" customWidth="1"/>
    <col min="1036" max="1036" width="5.625" style="215" customWidth="1"/>
    <col min="1037" max="1038" width="3.75" style="215" customWidth="1"/>
    <col min="1039" max="1039" width="16.875" style="215" customWidth="1"/>
    <col min="1040" max="1041" width="3.75" style="215" customWidth="1"/>
    <col min="1042" max="1042" width="11.75" style="215" customWidth="1"/>
    <col min="1043" max="1043" width="4.75" style="215" customWidth="1"/>
    <col min="1044" max="1044" width="3.375" style="215" customWidth="1"/>
    <col min="1045" max="1045" width="4.125" style="215" customWidth="1"/>
    <col min="1046" max="1046" width="3.5" style="215" customWidth="1"/>
    <col min="1047" max="1047" width="5.875" style="215" customWidth="1"/>
    <col min="1048" max="1048" width="1.875" style="215" customWidth="1"/>
    <col min="1049" max="1280" width="3.75" style="215"/>
    <col min="1281" max="1281" width="1.875" style="215" customWidth="1"/>
    <col min="1282" max="1283" width="3.75" style="215" customWidth="1"/>
    <col min="1284" max="1286" width="7.5" style="215" customWidth="1"/>
    <col min="1287" max="1288" width="3.75" style="215" customWidth="1"/>
    <col min="1289" max="1290" width="7.5" style="215" customWidth="1"/>
    <col min="1291" max="1291" width="3.75" style="215" customWidth="1"/>
    <col min="1292" max="1292" width="5.625" style="215" customWidth="1"/>
    <col min="1293" max="1294" width="3.75" style="215" customWidth="1"/>
    <col min="1295" max="1295" width="16.875" style="215" customWidth="1"/>
    <col min="1296" max="1297" width="3.75" style="215" customWidth="1"/>
    <col min="1298" max="1298" width="11.75" style="215" customWidth="1"/>
    <col min="1299" max="1299" width="4.75" style="215" customWidth="1"/>
    <col min="1300" max="1300" width="3.375" style="215" customWidth="1"/>
    <col min="1301" max="1301" width="4.125" style="215" customWidth="1"/>
    <col min="1302" max="1302" width="3.5" style="215" customWidth="1"/>
    <col min="1303" max="1303" width="5.875" style="215" customWidth="1"/>
    <col min="1304" max="1304" width="1.875" style="215" customWidth="1"/>
    <col min="1305" max="1536" width="3.75" style="215"/>
    <col min="1537" max="1537" width="1.875" style="215" customWidth="1"/>
    <col min="1538" max="1539" width="3.75" style="215" customWidth="1"/>
    <col min="1540" max="1542" width="7.5" style="215" customWidth="1"/>
    <col min="1543" max="1544" width="3.75" style="215" customWidth="1"/>
    <col min="1545" max="1546" width="7.5" style="215" customWidth="1"/>
    <col min="1547" max="1547" width="3.75" style="215" customWidth="1"/>
    <col min="1548" max="1548" width="5.625" style="215" customWidth="1"/>
    <col min="1549" max="1550" width="3.75" style="215" customWidth="1"/>
    <col min="1551" max="1551" width="16.875" style="215" customWidth="1"/>
    <col min="1552" max="1553" width="3.75" style="215" customWidth="1"/>
    <col min="1554" max="1554" width="11.75" style="215" customWidth="1"/>
    <col min="1555" max="1555" width="4.75" style="215" customWidth="1"/>
    <col min="1556" max="1556" width="3.375" style="215" customWidth="1"/>
    <col min="1557" max="1557" width="4.125" style="215" customWidth="1"/>
    <col min="1558" max="1558" width="3.5" style="215" customWidth="1"/>
    <col min="1559" max="1559" width="5.875" style="215" customWidth="1"/>
    <col min="1560" max="1560" width="1.875" style="215" customWidth="1"/>
    <col min="1561" max="1792" width="3.75" style="215"/>
    <col min="1793" max="1793" width="1.875" style="215" customWidth="1"/>
    <col min="1794" max="1795" width="3.75" style="215" customWidth="1"/>
    <col min="1796" max="1798" width="7.5" style="215" customWidth="1"/>
    <col min="1799" max="1800" width="3.75" style="215" customWidth="1"/>
    <col min="1801" max="1802" width="7.5" style="215" customWidth="1"/>
    <col min="1803" max="1803" width="3.75" style="215" customWidth="1"/>
    <col min="1804" max="1804" width="5.625" style="215" customWidth="1"/>
    <col min="1805" max="1806" width="3.75" style="215" customWidth="1"/>
    <col min="1807" max="1807" width="16.875" style="215" customWidth="1"/>
    <col min="1808" max="1809" width="3.75" style="215" customWidth="1"/>
    <col min="1810" max="1810" width="11.75" style="215" customWidth="1"/>
    <col min="1811" max="1811" width="4.75" style="215" customWidth="1"/>
    <col min="1812" max="1812" width="3.375" style="215" customWidth="1"/>
    <col min="1813" max="1813" width="4.125" style="215" customWidth="1"/>
    <col min="1814" max="1814" width="3.5" style="215" customWidth="1"/>
    <col min="1815" max="1815" width="5.875" style="215" customWidth="1"/>
    <col min="1816" max="1816" width="1.875" style="215" customWidth="1"/>
    <col min="1817" max="2048" width="3.75" style="215"/>
    <col min="2049" max="2049" width="1.875" style="215" customWidth="1"/>
    <col min="2050" max="2051" width="3.75" style="215" customWidth="1"/>
    <col min="2052" max="2054" width="7.5" style="215" customWidth="1"/>
    <col min="2055" max="2056" width="3.75" style="215" customWidth="1"/>
    <col min="2057" max="2058" width="7.5" style="215" customWidth="1"/>
    <col min="2059" max="2059" width="3.75" style="215" customWidth="1"/>
    <col min="2060" max="2060" width="5.625" style="215" customWidth="1"/>
    <col min="2061" max="2062" width="3.75" style="215" customWidth="1"/>
    <col min="2063" max="2063" width="16.875" style="215" customWidth="1"/>
    <col min="2064" max="2065" width="3.75" style="215" customWidth="1"/>
    <col min="2066" max="2066" width="11.75" style="215" customWidth="1"/>
    <col min="2067" max="2067" width="4.75" style="215" customWidth="1"/>
    <col min="2068" max="2068" width="3.375" style="215" customWidth="1"/>
    <col min="2069" max="2069" width="4.125" style="215" customWidth="1"/>
    <col min="2070" max="2070" width="3.5" style="215" customWidth="1"/>
    <col min="2071" max="2071" width="5.875" style="215" customWidth="1"/>
    <col min="2072" max="2072" width="1.875" style="215" customWidth="1"/>
    <col min="2073" max="2304" width="3.75" style="215"/>
    <col min="2305" max="2305" width="1.875" style="215" customWidth="1"/>
    <col min="2306" max="2307" width="3.75" style="215" customWidth="1"/>
    <col min="2308" max="2310" width="7.5" style="215" customWidth="1"/>
    <col min="2311" max="2312" width="3.75" style="215" customWidth="1"/>
    <col min="2313" max="2314" width="7.5" style="215" customWidth="1"/>
    <col min="2315" max="2315" width="3.75" style="215" customWidth="1"/>
    <col min="2316" max="2316" width="5.625" style="215" customWidth="1"/>
    <col min="2317" max="2318" width="3.75" style="215" customWidth="1"/>
    <col min="2319" max="2319" width="16.875" style="215" customWidth="1"/>
    <col min="2320" max="2321" width="3.75" style="215" customWidth="1"/>
    <col min="2322" max="2322" width="11.75" style="215" customWidth="1"/>
    <col min="2323" max="2323" width="4.75" style="215" customWidth="1"/>
    <col min="2324" max="2324" width="3.375" style="215" customWidth="1"/>
    <col min="2325" max="2325" width="4.125" style="215" customWidth="1"/>
    <col min="2326" max="2326" width="3.5" style="215" customWidth="1"/>
    <col min="2327" max="2327" width="5.875" style="215" customWidth="1"/>
    <col min="2328" max="2328" width="1.875" style="215" customWidth="1"/>
    <col min="2329" max="2560" width="3.75" style="215"/>
    <col min="2561" max="2561" width="1.875" style="215" customWidth="1"/>
    <col min="2562" max="2563" width="3.75" style="215" customWidth="1"/>
    <col min="2564" max="2566" width="7.5" style="215" customWidth="1"/>
    <col min="2567" max="2568" width="3.75" style="215" customWidth="1"/>
    <col min="2569" max="2570" width="7.5" style="215" customWidth="1"/>
    <col min="2571" max="2571" width="3.75" style="215" customWidth="1"/>
    <col min="2572" max="2572" width="5.625" style="215" customWidth="1"/>
    <col min="2573" max="2574" width="3.75" style="215" customWidth="1"/>
    <col min="2575" max="2575" width="16.875" style="215" customWidth="1"/>
    <col min="2576" max="2577" width="3.75" style="215" customWidth="1"/>
    <col min="2578" max="2578" width="11.75" style="215" customWidth="1"/>
    <col min="2579" max="2579" width="4.75" style="215" customWidth="1"/>
    <col min="2580" max="2580" width="3.375" style="215" customWidth="1"/>
    <col min="2581" max="2581" width="4.125" style="215" customWidth="1"/>
    <col min="2582" max="2582" width="3.5" style="215" customWidth="1"/>
    <col min="2583" max="2583" width="5.875" style="215" customWidth="1"/>
    <col min="2584" max="2584" width="1.875" style="215" customWidth="1"/>
    <col min="2585" max="2816" width="3.75" style="215"/>
    <col min="2817" max="2817" width="1.875" style="215" customWidth="1"/>
    <col min="2818" max="2819" width="3.75" style="215" customWidth="1"/>
    <col min="2820" max="2822" width="7.5" style="215" customWidth="1"/>
    <col min="2823" max="2824" width="3.75" style="215" customWidth="1"/>
    <col min="2825" max="2826" width="7.5" style="215" customWidth="1"/>
    <col min="2827" max="2827" width="3.75" style="215" customWidth="1"/>
    <col min="2828" max="2828" width="5.625" style="215" customWidth="1"/>
    <col min="2829" max="2830" width="3.75" style="215" customWidth="1"/>
    <col min="2831" max="2831" width="16.875" style="215" customWidth="1"/>
    <col min="2832" max="2833" width="3.75" style="215" customWidth="1"/>
    <col min="2834" max="2834" width="11.75" style="215" customWidth="1"/>
    <col min="2835" max="2835" width="4.75" style="215" customWidth="1"/>
    <col min="2836" max="2836" width="3.375" style="215" customWidth="1"/>
    <col min="2837" max="2837" width="4.125" style="215" customWidth="1"/>
    <col min="2838" max="2838" width="3.5" style="215" customWidth="1"/>
    <col min="2839" max="2839" width="5.875" style="215" customWidth="1"/>
    <col min="2840" max="2840" width="1.875" style="215" customWidth="1"/>
    <col min="2841" max="3072" width="3.75" style="215"/>
    <col min="3073" max="3073" width="1.875" style="215" customWidth="1"/>
    <col min="3074" max="3075" width="3.75" style="215" customWidth="1"/>
    <col min="3076" max="3078" width="7.5" style="215" customWidth="1"/>
    <col min="3079" max="3080" width="3.75" style="215" customWidth="1"/>
    <col min="3081" max="3082" width="7.5" style="215" customWidth="1"/>
    <col min="3083" max="3083" width="3.75" style="215" customWidth="1"/>
    <col min="3084" max="3084" width="5.625" style="215" customWidth="1"/>
    <col min="3085" max="3086" width="3.75" style="215" customWidth="1"/>
    <col min="3087" max="3087" width="16.875" style="215" customWidth="1"/>
    <col min="3088" max="3089" width="3.75" style="215" customWidth="1"/>
    <col min="3090" max="3090" width="11.75" style="215" customWidth="1"/>
    <col min="3091" max="3091" width="4.75" style="215" customWidth="1"/>
    <col min="3092" max="3092" width="3.375" style="215" customWidth="1"/>
    <col min="3093" max="3093" width="4.125" style="215" customWidth="1"/>
    <col min="3094" max="3094" width="3.5" style="215" customWidth="1"/>
    <col min="3095" max="3095" width="5.875" style="215" customWidth="1"/>
    <col min="3096" max="3096" width="1.875" style="215" customWidth="1"/>
    <col min="3097" max="3328" width="3.75" style="215"/>
    <col min="3329" max="3329" width="1.875" style="215" customWidth="1"/>
    <col min="3330" max="3331" width="3.75" style="215" customWidth="1"/>
    <col min="3332" max="3334" width="7.5" style="215" customWidth="1"/>
    <col min="3335" max="3336" width="3.75" style="215" customWidth="1"/>
    <col min="3337" max="3338" width="7.5" style="215" customWidth="1"/>
    <col min="3339" max="3339" width="3.75" style="215" customWidth="1"/>
    <col min="3340" max="3340" width="5.625" style="215" customWidth="1"/>
    <col min="3341" max="3342" width="3.75" style="215" customWidth="1"/>
    <col min="3343" max="3343" width="16.875" style="215" customWidth="1"/>
    <col min="3344" max="3345" width="3.75" style="215" customWidth="1"/>
    <col min="3346" max="3346" width="11.75" style="215" customWidth="1"/>
    <col min="3347" max="3347" width="4.75" style="215" customWidth="1"/>
    <col min="3348" max="3348" width="3.375" style="215" customWidth="1"/>
    <col min="3349" max="3349" width="4.125" style="215" customWidth="1"/>
    <col min="3350" max="3350" width="3.5" style="215" customWidth="1"/>
    <col min="3351" max="3351" width="5.875" style="215" customWidth="1"/>
    <col min="3352" max="3352" width="1.875" style="215" customWidth="1"/>
    <col min="3353" max="3584" width="3.75" style="215"/>
    <col min="3585" max="3585" width="1.875" style="215" customWidth="1"/>
    <col min="3586" max="3587" width="3.75" style="215" customWidth="1"/>
    <col min="3588" max="3590" width="7.5" style="215" customWidth="1"/>
    <col min="3591" max="3592" width="3.75" style="215" customWidth="1"/>
    <col min="3593" max="3594" width="7.5" style="215" customWidth="1"/>
    <col min="3595" max="3595" width="3.75" style="215" customWidth="1"/>
    <col min="3596" max="3596" width="5.625" style="215" customWidth="1"/>
    <col min="3597" max="3598" width="3.75" style="215" customWidth="1"/>
    <col min="3599" max="3599" width="16.875" style="215" customWidth="1"/>
    <col min="3600" max="3601" width="3.75" style="215" customWidth="1"/>
    <col min="3602" max="3602" width="11.75" style="215" customWidth="1"/>
    <col min="3603" max="3603" width="4.75" style="215" customWidth="1"/>
    <col min="3604" max="3604" width="3.375" style="215" customWidth="1"/>
    <col min="3605" max="3605" width="4.125" style="215" customWidth="1"/>
    <col min="3606" max="3606" width="3.5" style="215" customWidth="1"/>
    <col min="3607" max="3607" width="5.875" style="215" customWidth="1"/>
    <col min="3608" max="3608" width="1.875" style="215" customWidth="1"/>
    <col min="3609" max="3840" width="3.75" style="215"/>
    <col min="3841" max="3841" width="1.875" style="215" customWidth="1"/>
    <col min="3842" max="3843" width="3.75" style="215" customWidth="1"/>
    <col min="3844" max="3846" width="7.5" style="215" customWidth="1"/>
    <col min="3847" max="3848" width="3.75" style="215" customWidth="1"/>
    <col min="3849" max="3850" width="7.5" style="215" customWidth="1"/>
    <col min="3851" max="3851" width="3.75" style="215" customWidth="1"/>
    <col min="3852" max="3852" width="5.625" style="215" customWidth="1"/>
    <col min="3853" max="3854" width="3.75" style="215" customWidth="1"/>
    <col min="3855" max="3855" width="16.875" style="215" customWidth="1"/>
    <col min="3856" max="3857" width="3.75" style="215" customWidth="1"/>
    <col min="3858" max="3858" width="11.75" style="215" customWidth="1"/>
    <col min="3859" max="3859" width="4.75" style="215" customWidth="1"/>
    <col min="3860" max="3860" width="3.375" style="215" customWidth="1"/>
    <col min="3861" max="3861" width="4.125" style="215" customWidth="1"/>
    <col min="3862" max="3862" width="3.5" style="215" customWidth="1"/>
    <col min="3863" max="3863" width="5.875" style="215" customWidth="1"/>
    <col min="3864" max="3864" width="1.875" style="215" customWidth="1"/>
    <col min="3865" max="4096" width="3.75" style="215"/>
    <col min="4097" max="4097" width="1.875" style="215" customWidth="1"/>
    <col min="4098" max="4099" width="3.75" style="215" customWidth="1"/>
    <col min="4100" max="4102" width="7.5" style="215" customWidth="1"/>
    <col min="4103" max="4104" width="3.75" style="215" customWidth="1"/>
    <col min="4105" max="4106" width="7.5" style="215" customWidth="1"/>
    <col min="4107" max="4107" width="3.75" style="215" customWidth="1"/>
    <col min="4108" max="4108" width="5.625" style="215" customWidth="1"/>
    <col min="4109" max="4110" width="3.75" style="215" customWidth="1"/>
    <col min="4111" max="4111" width="16.875" style="215" customWidth="1"/>
    <col min="4112" max="4113" width="3.75" style="215" customWidth="1"/>
    <col min="4114" max="4114" width="11.75" style="215" customWidth="1"/>
    <col min="4115" max="4115" width="4.75" style="215" customWidth="1"/>
    <col min="4116" max="4116" width="3.375" style="215" customWidth="1"/>
    <col min="4117" max="4117" width="4.125" style="215" customWidth="1"/>
    <col min="4118" max="4118" width="3.5" style="215" customWidth="1"/>
    <col min="4119" max="4119" width="5.875" style="215" customWidth="1"/>
    <col min="4120" max="4120" width="1.875" style="215" customWidth="1"/>
    <col min="4121" max="4352" width="3.75" style="215"/>
    <col min="4353" max="4353" width="1.875" style="215" customWidth="1"/>
    <col min="4354" max="4355" width="3.75" style="215" customWidth="1"/>
    <col min="4356" max="4358" width="7.5" style="215" customWidth="1"/>
    <col min="4359" max="4360" width="3.75" style="215" customWidth="1"/>
    <col min="4361" max="4362" width="7.5" style="215" customWidth="1"/>
    <col min="4363" max="4363" width="3.75" style="215" customWidth="1"/>
    <col min="4364" max="4364" width="5.625" style="215" customWidth="1"/>
    <col min="4365" max="4366" width="3.75" style="215" customWidth="1"/>
    <col min="4367" max="4367" width="16.875" style="215" customWidth="1"/>
    <col min="4368" max="4369" width="3.75" style="215" customWidth="1"/>
    <col min="4370" max="4370" width="11.75" style="215" customWidth="1"/>
    <col min="4371" max="4371" width="4.75" style="215" customWidth="1"/>
    <col min="4372" max="4372" width="3.375" style="215" customWidth="1"/>
    <col min="4373" max="4373" width="4.125" style="215" customWidth="1"/>
    <col min="4374" max="4374" width="3.5" style="215" customWidth="1"/>
    <col min="4375" max="4375" width="5.875" style="215" customWidth="1"/>
    <col min="4376" max="4376" width="1.875" style="215" customWidth="1"/>
    <col min="4377" max="4608" width="3.75" style="215"/>
    <col min="4609" max="4609" width="1.875" style="215" customWidth="1"/>
    <col min="4610" max="4611" width="3.75" style="215" customWidth="1"/>
    <col min="4612" max="4614" width="7.5" style="215" customWidth="1"/>
    <col min="4615" max="4616" width="3.75" style="215" customWidth="1"/>
    <col min="4617" max="4618" width="7.5" style="215" customWidth="1"/>
    <col min="4619" max="4619" width="3.75" style="215" customWidth="1"/>
    <col min="4620" max="4620" width="5.625" style="215" customWidth="1"/>
    <col min="4621" max="4622" width="3.75" style="215" customWidth="1"/>
    <col min="4623" max="4623" width="16.875" style="215" customWidth="1"/>
    <col min="4624" max="4625" width="3.75" style="215" customWidth="1"/>
    <col min="4626" max="4626" width="11.75" style="215" customWidth="1"/>
    <col min="4627" max="4627" width="4.75" style="215" customWidth="1"/>
    <col min="4628" max="4628" width="3.375" style="215" customWidth="1"/>
    <col min="4629" max="4629" width="4.125" style="215" customWidth="1"/>
    <col min="4630" max="4630" width="3.5" style="215" customWidth="1"/>
    <col min="4631" max="4631" width="5.875" style="215" customWidth="1"/>
    <col min="4632" max="4632" width="1.875" style="215" customWidth="1"/>
    <col min="4633" max="4864" width="3.75" style="215"/>
    <col min="4865" max="4865" width="1.875" style="215" customWidth="1"/>
    <col min="4866" max="4867" width="3.75" style="215" customWidth="1"/>
    <col min="4868" max="4870" width="7.5" style="215" customWidth="1"/>
    <col min="4871" max="4872" width="3.75" style="215" customWidth="1"/>
    <col min="4873" max="4874" width="7.5" style="215" customWidth="1"/>
    <col min="4875" max="4875" width="3.75" style="215" customWidth="1"/>
    <col min="4876" max="4876" width="5.625" style="215" customWidth="1"/>
    <col min="4877" max="4878" width="3.75" style="215" customWidth="1"/>
    <col min="4879" max="4879" width="16.875" style="215" customWidth="1"/>
    <col min="4880" max="4881" width="3.75" style="215" customWidth="1"/>
    <col min="4882" max="4882" width="11.75" style="215" customWidth="1"/>
    <col min="4883" max="4883" width="4.75" style="215" customWidth="1"/>
    <col min="4884" max="4884" width="3.375" style="215" customWidth="1"/>
    <col min="4885" max="4885" width="4.125" style="215" customWidth="1"/>
    <col min="4886" max="4886" width="3.5" style="215" customWidth="1"/>
    <col min="4887" max="4887" width="5.875" style="215" customWidth="1"/>
    <col min="4888" max="4888" width="1.875" style="215" customWidth="1"/>
    <col min="4889" max="5120" width="3.75" style="215"/>
    <col min="5121" max="5121" width="1.875" style="215" customWidth="1"/>
    <col min="5122" max="5123" width="3.75" style="215" customWidth="1"/>
    <col min="5124" max="5126" width="7.5" style="215" customWidth="1"/>
    <col min="5127" max="5128" width="3.75" style="215" customWidth="1"/>
    <col min="5129" max="5130" width="7.5" style="215" customWidth="1"/>
    <col min="5131" max="5131" width="3.75" style="215" customWidth="1"/>
    <col min="5132" max="5132" width="5.625" style="215" customWidth="1"/>
    <col min="5133" max="5134" width="3.75" style="215" customWidth="1"/>
    <col min="5135" max="5135" width="16.875" style="215" customWidth="1"/>
    <col min="5136" max="5137" width="3.75" style="215" customWidth="1"/>
    <col min="5138" max="5138" width="11.75" style="215" customWidth="1"/>
    <col min="5139" max="5139" width="4.75" style="215" customWidth="1"/>
    <col min="5140" max="5140" width="3.375" style="215" customWidth="1"/>
    <col min="5141" max="5141" width="4.125" style="215" customWidth="1"/>
    <col min="5142" max="5142" width="3.5" style="215" customWidth="1"/>
    <col min="5143" max="5143" width="5.875" style="215" customWidth="1"/>
    <col min="5144" max="5144" width="1.875" style="215" customWidth="1"/>
    <col min="5145" max="5376" width="3.75" style="215"/>
    <col min="5377" max="5377" width="1.875" style="215" customWidth="1"/>
    <col min="5378" max="5379" width="3.75" style="215" customWidth="1"/>
    <col min="5380" max="5382" width="7.5" style="215" customWidth="1"/>
    <col min="5383" max="5384" width="3.75" style="215" customWidth="1"/>
    <col min="5385" max="5386" width="7.5" style="215" customWidth="1"/>
    <col min="5387" max="5387" width="3.75" style="215" customWidth="1"/>
    <col min="5388" max="5388" width="5.625" style="215" customWidth="1"/>
    <col min="5389" max="5390" width="3.75" style="215" customWidth="1"/>
    <col min="5391" max="5391" width="16.875" style="215" customWidth="1"/>
    <col min="5392" max="5393" width="3.75" style="215" customWidth="1"/>
    <col min="5394" max="5394" width="11.75" style="215" customWidth="1"/>
    <col min="5395" max="5395" width="4.75" style="215" customWidth="1"/>
    <col min="5396" max="5396" width="3.375" style="215" customWidth="1"/>
    <col min="5397" max="5397" width="4.125" style="215" customWidth="1"/>
    <col min="5398" max="5398" width="3.5" style="215" customWidth="1"/>
    <col min="5399" max="5399" width="5.875" style="215" customWidth="1"/>
    <col min="5400" max="5400" width="1.875" style="215" customWidth="1"/>
    <col min="5401" max="5632" width="3.75" style="215"/>
    <col min="5633" max="5633" width="1.875" style="215" customWidth="1"/>
    <col min="5634" max="5635" width="3.75" style="215" customWidth="1"/>
    <col min="5636" max="5638" width="7.5" style="215" customWidth="1"/>
    <col min="5639" max="5640" width="3.75" style="215" customWidth="1"/>
    <col min="5641" max="5642" width="7.5" style="215" customWidth="1"/>
    <col min="5643" max="5643" width="3.75" style="215" customWidth="1"/>
    <col min="5644" max="5644" width="5.625" style="215" customWidth="1"/>
    <col min="5645" max="5646" width="3.75" style="215" customWidth="1"/>
    <col min="5647" max="5647" width="16.875" style="215" customWidth="1"/>
    <col min="5648" max="5649" width="3.75" style="215" customWidth="1"/>
    <col min="5650" max="5650" width="11.75" style="215" customWidth="1"/>
    <col min="5651" max="5651" width="4.75" style="215" customWidth="1"/>
    <col min="5652" max="5652" width="3.375" style="215" customWidth="1"/>
    <col min="5653" max="5653" width="4.125" style="215" customWidth="1"/>
    <col min="5654" max="5654" width="3.5" style="215" customWidth="1"/>
    <col min="5655" max="5655" width="5.875" style="215" customWidth="1"/>
    <col min="5656" max="5656" width="1.875" style="215" customWidth="1"/>
    <col min="5657" max="5888" width="3.75" style="215"/>
    <col min="5889" max="5889" width="1.875" style="215" customWidth="1"/>
    <col min="5890" max="5891" width="3.75" style="215" customWidth="1"/>
    <col min="5892" max="5894" width="7.5" style="215" customWidth="1"/>
    <col min="5895" max="5896" width="3.75" style="215" customWidth="1"/>
    <col min="5897" max="5898" width="7.5" style="215" customWidth="1"/>
    <col min="5899" max="5899" width="3.75" style="215" customWidth="1"/>
    <col min="5900" max="5900" width="5.625" style="215" customWidth="1"/>
    <col min="5901" max="5902" width="3.75" style="215" customWidth="1"/>
    <col min="5903" max="5903" width="16.875" style="215" customWidth="1"/>
    <col min="5904" max="5905" width="3.75" style="215" customWidth="1"/>
    <col min="5906" max="5906" width="11.75" style="215" customWidth="1"/>
    <col min="5907" max="5907" width="4.75" style="215" customWidth="1"/>
    <col min="5908" max="5908" width="3.375" style="215" customWidth="1"/>
    <col min="5909" max="5909" width="4.125" style="215" customWidth="1"/>
    <col min="5910" max="5910" width="3.5" style="215" customWidth="1"/>
    <col min="5911" max="5911" width="5.875" style="215" customWidth="1"/>
    <col min="5912" max="5912" width="1.875" style="215" customWidth="1"/>
    <col min="5913" max="6144" width="3.75" style="215"/>
    <col min="6145" max="6145" width="1.875" style="215" customWidth="1"/>
    <col min="6146" max="6147" width="3.75" style="215" customWidth="1"/>
    <col min="6148" max="6150" width="7.5" style="215" customWidth="1"/>
    <col min="6151" max="6152" width="3.75" style="215" customWidth="1"/>
    <col min="6153" max="6154" width="7.5" style="215" customWidth="1"/>
    <col min="6155" max="6155" width="3.75" style="215" customWidth="1"/>
    <col min="6156" max="6156" width="5.625" style="215" customWidth="1"/>
    <col min="6157" max="6158" width="3.75" style="215" customWidth="1"/>
    <col min="6159" max="6159" width="16.875" style="215" customWidth="1"/>
    <col min="6160" max="6161" width="3.75" style="215" customWidth="1"/>
    <col min="6162" max="6162" width="11.75" style="215" customWidth="1"/>
    <col min="6163" max="6163" width="4.75" style="215" customWidth="1"/>
    <col min="6164" max="6164" width="3.375" style="215" customWidth="1"/>
    <col min="6165" max="6165" width="4.125" style="215" customWidth="1"/>
    <col min="6166" max="6166" width="3.5" style="215" customWidth="1"/>
    <col min="6167" max="6167" width="5.875" style="215" customWidth="1"/>
    <col min="6168" max="6168" width="1.875" style="215" customWidth="1"/>
    <col min="6169" max="6400" width="3.75" style="215"/>
    <col min="6401" max="6401" width="1.875" style="215" customWidth="1"/>
    <col min="6402" max="6403" width="3.75" style="215" customWidth="1"/>
    <col min="6404" max="6406" width="7.5" style="215" customWidth="1"/>
    <col min="6407" max="6408" width="3.75" style="215" customWidth="1"/>
    <col min="6409" max="6410" width="7.5" style="215" customWidth="1"/>
    <col min="6411" max="6411" width="3.75" style="215" customWidth="1"/>
    <col min="6412" max="6412" width="5.625" style="215" customWidth="1"/>
    <col min="6413" max="6414" width="3.75" style="215" customWidth="1"/>
    <col min="6415" max="6415" width="16.875" style="215" customWidth="1"/>
    <col min="6416" max="6417" width="3.75" style="215" customWidth="1"/>
    <col min="6418" max="6418" width="11.75" style="215" customWidth="1"/>
    <col min="6419" max="6419" width="4.75" style="215" customWidth="1"/>
    <col min="6420" max="6420" width="3.375" style="215" customWidth="1"/>
    <col min="6421" max="6421" width="4.125" style="215" customWidth="1"/>
    <col min="6422" max="6422" width="3.5" style="215" customWidth="1"/>
    <col min="6423" max="6423" width="5.875" style="215" customWidth="1"/>
    <col min="6424" max="6424" width="1.875" style="215" customWidth="1"/>
    <col min="6425" max="6656" width="3.75" style="215"/>
    <col min="6657" max="6657" width="1.875" style="215" customWidth="1"/>
    <col min="6658" max="6659" width="3.75" style="215" customWidth="1"/>
    <col min="6660" max="6662" width="7.5" style="215" customWidth="1"/>
    <col min="6663" max="6664" width="3.75" style="215" customWidth="1"/>
    <col min="6665" max="6666" width="7.5" style="215" customWidth="1"/>
    <col min="6667" max="6667" width="3.75" style="215" customWidth="1"/>
    <col min="6668" max="6668" width="5.625" style="215" customWidth="1"/>
    <col min="6669" max="6670" width="3.75" style="215" customWidth="1"/>
    <col min="6671" max="6671" width="16.875" style="215" customWidth="1"/>
    <col min="6672" max="6673" width="3.75" style="215" customWidth="1"/>
    <col min="6674" max="6674" width="11.75" style="215" customWidth="1"/>
    <col min="6675" max="6675" width="4.75" style="215" customWidth="1"/>
    <col min="6676" max="6676" width="3.375" style="215" customWidth="1"/>
    <col min="6677" max="6677" width="4.125" style="215" customWidth="1"/>
    <col min="6678" max="6678" width="3.5" style="215" customWidth="1"/>
    <col min="6679" max="6679" width="5.875" style="215" customWidth="1"/>
    <col min="6680" max="6680" width="1.875" style="215" customWidth="1"/>
    <col min="6681" max="6912" width="3.75" style="215"/>
    <col min="6913" max="6913" width="1.875" style="215" customWidth="1"/>
    <col min="6914" max="6915" width="3.75" style="215" customWidth="1"/>
    <col min="6916" max="6918" width="7.5" style="215" customWidth="1"/>
    <col min="6919" max="6920" width="3.75" style="215" customWidth="1"/>
    <col min="6921" max="6922" width="7.5" style="215" customWidth="1"/>
    <col min="6923" max="6923" width="3.75" style="215" customWidth="1"/>
    <col min="6924" max="6924" width="5.625" style="215" customWidth="1"/>
    <col min="6925" max="6926" width="3.75" style="215" customWidth="1"/>
    <col min="6927" max="6927" width="16.875" style="215" customWidth="1"/>
    <col min="6928" max="6929" width="3.75" style="215" customWidth="1"/>
    <col min="6930" max="6930" width="11.75" style="215" customWidth="1"/>
    <col min="6931" max="6931" width="4.75" style="215" customWidth="1"/>
    <col min="6932" max="6932" width="3.375" style="215" customWidth="1"/>
    <col min="6933" max="6933" width="4.125" style="215" customWidth="1"/>
    <col min="6934" max="6934" width="3.5" style="215" customWidth="1"/>
    <col min="6935" max="6935" width="5.875" style="215" customWidth="1"/>
    <col min="6936" max="6936" width="1.875" style="215" customWidth="1"/>
    <col min="6937" max="7168" width="3.75" style="215"/>
    <col min="7169" max="7169" width="1.875" style="215" customWidth="1"/>
    <col min="7170" max="7171" width="3.75" style="215" customWidth="1"/>
    <col min="7172" max="7174" width="7.5" style="215" customWidth="1"/>
    <col min="7175" max="7176" width="3.75" style="215" customWidth="1"/>
    <col min="7177" max="7178" width="7.5" style="215" customWidth="1"/>
    <col min="7179" max="7179" width="3.75" style="215" customWidth="1"/>
    <col min="7180" max="7180" width="5.625" style="215" customWidth="1"/>
    <col min="7181" max="7182" width="3.75" style="215" customWidth="1"/>
    <col min="7183" max="7183" width="16.875" style="215" customWidth="1"/>
    <col min="7184" max="7185" width="3.75" style="215" customWidth="1"/>
    <col min="7186" max="7186" width="11.75" style="215" customWidth="1"/>
    <col min="7187" max="7187" width="4.75" style="215" customWidth="1"/>
    <col min="7188" max="7188" width="3.375" style="215" customWidth="1"/>
    <col min="7189" max="7189" width="4.125" style="215" customWidth="1"/>
    <col min="7190" max="7190" width="3.5" style="215" customWidth="1"/>
    <col min="7191" max="7191" width="5.875" style="215" customWidth="1"/>
    <col min="7192" max="7192" width="1.875" style="215" customWidth="1"/>
    <col min="7193" max="7424" width="3.75" style="215"/>
    <col min="7425" max="7425" width="1.875" style="215" customWidth="1"/>
    <col min="7426" max="7427" width="3.75" style="215" customWidth="1"/>
    <col min="7428" max="7430" width="7.5" style="215" customWidth="1"/>
    <col min="7431" max="7432" width="3.75" style="215" customWidth="1"/>
    <col min="7433" max="7434" width="7.5" style="215" customWidth="1"/>
    <col min="7435" max="7435" width="3.75" style="215" customWidth="1"/>
    <col min="7436" max="7436" width="5.625" style="215" customWidth="1"/>
    <col min="7437" max="7438" width="3.75" style="215" customWidth="1"/>
    <col min="7439" max="7439" width="16.875" style="215" customWidth="1"/>
    <col min="7440" max="7441" width="3.75" style="215" customWidth="1"/>
    <col min="7442" max="7442" width="11.75" style="215" customWidth="1"/>
    <col min="7443" max="7443" width="4.75" style="215" customWidth="1"/>
    <col min="7444" max="7444" width="3.375" style="215" customWidth="1"/>
    <col min="7445" max="7445" width="4.125" style="215" customWidth="1"/>
    <col min="7446" max="7446" width="3.5" style="215" customWidth="1"/>
    <col min="7447" max="7447" width="5.875" style="215" customWidth="1"/>
    <col min="7448" max="7448" width="1.875" style="215" customWidth="1"/>
    <col min="7449" max="7680" width="3.75" style="215"/>
    <col min="7681" max="7681" width="1.875" style="215" customWidth="1"/>
    <col min="7682" max="7683" width="3.75" style="215" customWidth="1"/>
    <col min="7684" max="7686" width="7.5" style="215" customWidth="1"/>
    <col min="7687" max="7688" width="3.75" style="215" customWidth="1"/>
    <col min="7689" max="7690" width="7.5" style="215" customWidth="1"/>
    <col min="7691" max="7691" width="3.75" style="215" customWidth="1"/>
    <col min="7692" max="7692" width="5.625" style="215" customWidth="1"/>
    <col min="7693" max="7694" width="3.75" style="215" customWidth="1"/>
    <col min="7695" max="7695" width="16.875" style="215" customWidth="1"/>
    <col min="7696" max="7697" width="3.75" style="215" customWidth="1"/>
    <col min="7698" max="7698" width="11.75" style="215" customWidth="1"/>
    <col min="7699" max="7699" width="4.75" style="215" customWidth="1"/>
    <col min="7700" max="7700" width="3.375" style="215" customWidth="1"/>
    <col min="7701" max="7701" width="4.125" style="215" customWidth="1"/>
    <col min="7702" max="7702" width="3.5" style="215" customWidth="1"/>
    <col min="7703" max="7703" width="5.875" style="215" customWidth="1"/>
    <col min="7704" max="7704" width="1.875" style="215" customWidth="1"/>
    <col min="7705" max="7936" width="3.75" style="215"/>
    <col min="7937" max="7937" width="1.875" style="215" customWidth="1"/>
    <col min="7938" max="7939" width="3.75" style="215" customWidth="1"/>
    <col min="7940" max="7942" width="7.5" style="215" customWidth="1"/>
    <col min="7943" max="7944" width="3.75" style="215" customWidth="1"/>
    <col min="7945" max="7946" width="7.5" style="215" customWidth="1"/>
    <col min="7947" max="7947" width="3.75" style="215" customWidth="1"/>
    <col min="7948" max="7948" width="5.625" style="215" customWidth="1"/>
    <col min="7949" max="7950" width="3.75" style="215" customWidth="1"/>
    <col min="7951" max="7951" width="16.875" style="215" customWidth="1"/>
    <col min="7952" max="7953" width="3.75" style="215" customWidth="1"/>
    <col min="7954" max="7954" width="11.75" style="215" customWidth="1"/>
    <col min="7955" max="7955" width="4.75" style="215" customWidth="1"/>
    <col min="7956" max="7956" width="3.375" style="215" customWidth="1"/>
    <col min="7957" max="7957" width="4.125" style="215" customWidth="1"/>
    <col min="7958" max="7958" width="3.5" style="215" customWidth="1"/>
    <col min="7959" max="7959" width="5.875" style="215" customWidth="1"/>
    <col min="7960" max="7960" width="1.875" style="215" customWidth="1"/>
    <col min="7961" max="8192" width="3.75" style="215"/>
    <col min="8193" max="8193" width="1.875" style="215" customWidth="1"/>
    <col min="8194" max="8195" width="3.75" style="215" customWidth="1"/>
    <col min="8196" max="8198" width="7.5" style="215" customWidth="1"/>
    <col min="8199" max="8200" width="3.75" style="215" customWidth="1"/>
    <col min="8201" max="8202" width="7.5" style="215" customWidth="1"/>
    <col min="8203" max="8203" width="3.75" style="215" customWidth="1"/>
    <col min="8204" max="8204" width="5.625" style="215" customWidth="1"/>
    <col min="8205" max="8206" width="3.75" style="215" customWidth="1"/>
    <col min="8207" max="8207" width="16.875" style="215" customWidth="1"/>
    <col min="8208" max="8209" width="3.75" style="215" customWidth="1"/>
    <col min="8210" max="8210" width="11.75" style="215" customWidth="1"/>
    <col min="8211" max="8211" width="4.75" style="215" customWidth="1"/>
    <col min="8212" max="8212" width="3.375" style="215" customWidth="1"/>
    <col min="8213" max="8213" width="4.125" style="215" customWidth="1"/>
    <col min="8214" max="8214" width="3.5" style="215" customWidth="1"/>
    <col min="8215" max="8215" width="5.875" style="215" customWidth="1"/>
    <col min="8216" max="8216" width="1.875" style="215" customWidth="1"/>
    <col min="8217" max="8448" width="3.75" style="215"/>
    <col min="8449" max="8449" width="1.875" style="215" customWidth="1"/>
    <col min="8450" max="8451" width="3.75" style="215" customWidth="1"/>
    <col min="8452" max="8454" width="7.5" style="215" customWidth="1"/>
    <col min="8455" max="8456" width="3.75" style="215" customWidth="1"/>
    <col min="8457" max="8458" width="7.5" style="215" customWidth="1"/>
    <col min="8459" max="8459" width="3.75" style="215" customWidth="1"/>
    <col min="8460" max="8460" width="5.625" style="215" customWidth="1"/>
    <col min="8461" max="8462" width="3.75" style="215" customWidth="1"/>
    <col min="8463" max="8463" width="16.875" style="215" customWidth="1"/>
    <col min="8464" max="8465" width="3.75" style="215" customWidth="1"/>
    <col min="8466" max="8466" width="11.75" style="215" customWidth="1"/>
    <col min="8467" max="8467" width="4.75" style="215" customWidth="1"/>
    <col min="8468" max="8468" width="3.375" style="215" customWidth="1"/>
    <col min="8469" max="8469" width="4.125" style="215" customWidth="1"/>
    <col min="8470" max="8470" width="3.5" style="215" customWidth="1"/>
    <col min="8471" max="8471" width="5.875" style="215" customWidth="1"/>
    <col min="8472" max="8472" width="1.875" style="215" customWidth="1"/>
    <col min="8473" max="8704" width="3.75" style="215"/>
    <col min="8705" max="8705" width="1.875" style="215" customWidth="1"/>
    <col min="8706" max="8707" width="3.75" style="215" customWidth="1"/>
    <col min="8708" max="8710" width="7.5" style="215" customWidth="1"/>
    <col min="8711" max="8712" width="3.75" style="215" customWidth="1"/>
    <col min="8713" max="8714" width="7.5" style="215" customWidth="1"/>
    <col min="8715" max="8715" width="3.75" style="215" customWidth="1"/>
    <col min="8716" max="8716" width="5.625" style="215" customWidth="1"/>
    <col min="8717" max="8718" width="3.75" style="215" customWidth="1"/>
    <col min="8719" max="8719" width="16.875" style="215" customWidth="1"/>
    <col min="8720" max="8721" width="3.75" style="215" customWidth="1"/>
    <col min="8722" max="8722" width="11.75" style="215" customWidth="1"/>
    <col min="8723" max="8723" width="4.75" style="215" customWidth="1"/>
    <col min="8724" max="8724" width="3.375" style="215" customWidth="1"/>
    <col min="8725" max="8725" width="4.125" style="215" customWidth="1"/>
    <col min="8726" max="8726" width="3.5" style="215" customWidth="1"/>
    <col min="8727" max="8727" width="5.875" style="215" customWidth="1"/>
    <col min="8728" max="8728" width="1.875" style="215" customWidth="1"/>
    <col min="8729" max="8960" width="3.75" style="215"/>
    <col min="8961" max="8961" width="1.875" style="215" customWidth="1"/>
    <col min="8962" max="8963" width="3.75" style="215" customWidth="1"/>
    <col min="8964" max="8966" width="7.5" style="215" customWidth="1"/>
    <col min="8967" max="8968" width="3.75" style="215" customWidth="1"/>
    <col min="8969" max="8970" width="7.5" style="215" customWidth="1"/>
    <col min="8971" max="8971" width="3.75" style="215" customWidth="1"/>
    <col min="8972" max="8972" width="5.625" style="215" customWidth="1"/>
    <col min="8973" max="8974" width="3.75" style="215" customWidth="1"/>
    <col min="8975" max="8975" width="16.875" style="215" customWidth="1"/>
    <col min="8976" max="8977" width="3.75" style="215" customWidth="1"/>
    <col min="8978" max="8978" width="11.75" style="215" customWidth="1"/>
    <col min="8979" max="8979" width="4.75" style="215" customWidth="1"/>
    <col min="8980" max="8980" width="3.375" style="215" customWidth="1"/>
    <col min="8981" max="8981" width="4.125" style="215" customWidth="1"/>
    <col min="8982" max="8982" width="3.5" style="215" customWidth="1"/>
    <col min="8983" max="8983" width="5.875" style="215" customWidth="1"/>
    <col min="8984" max="8984" width="1.875" style="215" customWidth="1"/>
    <col min="8985" max="9216" width="3.75" style="215"/>
    <col min="9217" max="9217" width="1.875" style="215" customWidth="1"/>
    <col min="9218" max="9219" width="3.75" style="215" customWidth="1"/>
    <col min="9220" max="9222" width="7.5" style="215" customWidth="1"/>
    <col min="9223" max="9224" width="3.75" style="215" customWidth="1"/>
    <col min="9225" max="9226" width="7.5" style="215" customWidth="1"/>
    <col min="9227" max="9227" width="3.75" style="215" customWidth="1"/>
    <col min="9228" max="9228" width="5.625" style="215" customWidth="1"/>
    <col min="9229" max="9230" width="3.75" style="215" customWidth="1"/>
    <col min="9231" max="9231" width="16.875" style="215" customWidth="1"/>
    <col min="9232" max="9233" width="3.75" style="215" customWidth="1"/>
    <col min="9234" max="9234" width="11.75" style="215" customWidth="1"/>
    <col min="9235" max="9235" width="4.75" style="215" customWidth="1"/>
    <col min="9236" max="9236" width="3.375" style="215" customWidth="1"/>
    <col min="9237" max="9237" width="4.125" style="215" customWidth="1"/>
    <col min="9238" max="9238" width="3.5" style="215" customWidth="1"/>
    <col min="9239" max="9239" width="5.875" style="215" customWidth="1"/>
    <col min="9240" max="9240" width="1.875" style="215" customWidth="1"/>
    <col min="9241" max="9472" width="3.75" style="215"/>
    <col min="9473" max="9473" width="1.875" style="215" customWidth="1"/>
    <col min="9474" max="9475" width="3.75" style="215" customWidth="1"/>
    <col min="9476" max="9478" width="7.5" style="215" customWidth="1"/>
    <col min="9479" max="9480" width="3.75" style="215" customWidth="1"/>
    <col min="9481" max="9482" width="7.5" style="215" customWidth="1"/>
    <col min="9483" max="9483" width="3.75" style="215" customWidth="1"/>
    <col min="9484" max="9484" width="5.625" style="215" customWidth="1"/>
    <col min="9485" max="9486" width="3.75" style="215" customWidth="1"/>
    <col min="9487" max="9487" width="16.875" style="215" customWidth="1"/>
    <col min="9488" max="9489" width="3.75" style="215" customWidth="1"/>
    <col min="9490" max="9490" width="11.75" style="215" customWidth="1"/>
    <col min="9491" max="9491" width="4.75" style="215" customWidth="1"/>
    <col min="9492" max="9492" width="3.375" style="215" customWidth="1"/>
    <col min="9493" max="9493" width="4.125" style="215" customWidth="1"/>
    <col min="9494" max="9494" width="3.5" style="215" customWidth="1"/>
    <col min="9495" max="9495" width="5.875" style="215" customWidth="1"/>
    <col min="9496" max="9496" width="1.875" style="215" customWidth="1"/>
    <col min="9497" max="9728" width="3.75" style="215"/>
    <col min="9729" max="9729" width="1.875" style="215" customWidth="1"/>
    <col min="9730" max="9731" width="3.75" style="215" customWidth="1"/>
    <col min="9732" max="9734" width="7.5" style="215" customWidth="1"/>
    <col min="9735" max="9736" width="3.75" style="215" customWidth="1"/>
    <col min="9737" max="9738" width="7.5" style="215" customWidth="1"/>
    <col min="9739" max="9739" width="3.75" style="215" customWidth="1"/>
    <col min="9740" max="9740" width="5.625" style="215" customWidth="1"/>
    <col min="9741" max="9742" width="3.75" style="215" customWidth="1"/>
    <col min="9743" max="9743" width="16.875" style="215" customWidth="1"/>
    <col min="9744" max="9745" width="3.75" style="215" customWidth="1"/>
    <col min="9746" max="9746" width="11.75" style="215" customWidth="1"/>
    <col min="9747" max="9747" width="4.75" style="215" customWidth="1"/>
    <col min="9748" max="9748" width="3.375" style="215" customWidth="1"/>
    <col min="9749" max="9749" width="4.125" style="215" customWidth="1"/>
    <col min="9750" max="9750" width="3.5" style="215" customWidth="1"/>
    <col min="9751" max="9751" width="5.875" style="215" customWidth="1"/>
    <col min="9752" max="9752" width="1.875" style="215" customWidth="1"/>
    <col min="9753" max="9984" width="3.75" style="215"/>
    <col min="9985" max="9985" width="1.875" style="215" customWidth="1"/>
    <col min="9986" max="9987" width="3.75" style="215" customWidth="1"/>
    <col min="9988" max="9990" width="7.5" style="215" customWidth="1"/>
    <col min="9991" max="9992" width="3.75" style="215" customWidth="1"/>
    <col min="9993" max="9994" width="7.5" style="215" customWidth="1"/>
    <col min="9995" max="9995" width="3.75" style="215" customWidth="1"/>
    <col min="9996" max="9996" width="5.625" style="215" customWidth="1"/>
    <col min="9997" max="9998" width="3.75" style="215" customWidth="1"/>
    <col min="9999" max="9999" width="16.875" style="215" customWidth="1"/>
    <col min="10000" max="10001" width="3.75" style="215" customWidth="1"/>
    <col min="10002" max="10002" width="11.75" style="215" customWidth="1"/>
    <col min="10003" max="10003" width="4.75" style="215" customWidth="1"/>
    <col min="10004" max="10004" width="3.375" style="215" customWidth="1"/>
    <col min="10005" max="10005" width="4.125" style="215" customWidth="1"/>
    <col min="10006" max="10006" width="3.5" style="215" customWidth="1"/>
    <col min="10007" max="10007" width="5.875" style="215" customWidth="1"/>
    <col min="10008" max="10008" width="1.875" style="215" customWidth="1"/>
    <col min="10009" max="10240" width="3.75" style="215"/>
    <col min="10241" max="10241" width="1.875" style="215" customWidth="1"/>
    <col min="10242" max="10243" width="3.75" style="215" customWidth="1"/>
    <col min="10244" max="10246" width="7.5" style="215" customWidth="1"/>
    <col min="10247" max="10248" width="3.75" style="215" customWidth="1"/>
    <col min="10249" max="10250" width="7.5" style="215" customWidth="1"/>
    <col min="10251" max="10251" width="3.75" style="215" customWidth="1"/>
    <col min="10252" max="10252" width="5.625" style="215" customWidth="1"/>
    <col min="10253" max="10254" width="3.75" style="215" customWidth="1"/>
    <col min="10255" max="10255" width="16.875" style="215" customWidth="1"/>
    <col min="10256" max="10257" width="3.75" style="215" customWidth="1"/>
    <col min="10258" max="10258" width="11.75" style="215" customWidth="1"/>
    <col min="10259" max="10259" width="4.75" style="215" customWidth="1"/>
    <col min="10260" max="10260" width="3.375" style="215" customWidth="1"/>
    <col min="10261" max="10261" width="4.125" style="215" customWidth="1"/>
    <col min="10262" max="10262" width="3.5" style="215" customWidth="1"/>
    <col min="10263" max="10263" width="5.875" style="215" customWidth="1"/>
    <col min="10264" max="10264" width="1.875" style="215" customWidth="1"/>
    <col min="10265" max="10496" width="3.75" style="215"/>
    <col min="10497" max="10497" width="1.875" style="215" customWidth="1"/>
    <col min="10498" max="10499" width="3.75" style="215" customWidth="1"/>
    <col min="10500" max="10502" width="7.5" style="215" customWidth="1"/>
    <col min="10503" max="10504" width="3.75" style="215" customWidth="1"/>
    <col min="10505" max="10506" width="7.5" style="215" customWidth="1"/>
    <col min="10507" max="10507" width="3.75" style="215" customWidth="1"/>
    <col min="10508" max="10508" width="5.625" style="215" customWidth="1"/>
    <col min="10509" max="10510" width="3.75" style="215" customWidth="1"/>
    <col min="10511" max="10511" width="16.875" style="215" customWidth="1"/>
    <col min="10512" max="10513" width="3.75" style="215" customWidth="1"/>
    <col min="10514" max="10514" width="11.75" style="215" customWidth="1"/>
    <col min="10515" max="10515" width="4.75" style="215" customWidth="1"/>
    <col min="10516" max="10516" width="3.375" style="215" customWidth="1"/>
    <col min="10517" max="10517" width="4.125" style="215" customWidth="1"/>
    <col min="10518" max="10518" width="3.5" style="215" customWidth="1"/>
    <col min="10519" max="10519" width="5.875" style="215" customWidth="1"/>
    <col min="10520" max="10520" width="1.875" style="215" customWidth="1"/>
    <col min="10521" max="10752" width="3.75" style="215"/>
    <col min="10753" max="10753" width="1.875" style="215" customWidth="1"/>
    <col min="10754" max="10755" width="3.75" style="215" customWidth="1"/>
    <col min="10756" max="10758" width="7.5" style="215" customWidth="1"/>
    <col min="10759" max="10760" width="3.75" style="215" customWidth="1"/>
    <col min="10761" max="10762" width="7.5" style="215" customWidth="1"/>
    <col min="10763" max="10763" width="3.75" style="215" customWidth="1"/>
    <col min="10764" max="10764" width="5.625" style="215" customWidth="1"/>
    <col min="10765" max="10766" width="3.75" style="215" customWidth="1"/>
    <col min="10767" max="10767" width="16.875" style="215" customWidth="1"/>
    <col min="10768" max="10769" width="3.75" style="215" customWidth="1"/>
    <col min="10770" max="10770" width="11.75" style="215" customWidth="1"/>
    <col min="10771" max="10771" width="4.75" style="215" customWidth="1"/>
    <col min="10772" max="10772" width="3.375" style="215" customWidth="1"/>
    <col min="10773" max="10773" width="4.125" style="215" customWidth="1"/>
    <col min="10774" max="10774" width="3.5" style="215" customWidth="1"/>
    <col min="10775" max="10775" width="5.875" style="215" customWidth="1"/>
    <col min="10776" max="10776" width="1.875" style="215" customWidth="1"/>
    <col min="10777" max="11008" width="3.75" style="215"/>
    <col min="11009" max="11009" width="1.875" style="215" customWidth="1"/>
    <col min="11010" max="11011" width="3.75" style="215" customWidth="1"/>
    <col min="11012" max="11014" width="7.5" style="215" customWidth="1"/>
    <col min="11015" max="11016" width="3.75" style="215" customWidth="1"/>
    <col min="11017" max="11018" width="7.5" style="215" customWidth="1"/>
    <col min="11019" max="11019" width="3.75" style="215" customWidth="1"/>
    <col min="11020" max="11020" width="5.625" style="215" customWidth="1"/>
    <col min="11021" max="11022" width="3.75" style="215" customWidth="1"/>
    <col min="11023" max="11023" width="16.875" style="215" customWidth="1"/>
    <col min="11024" max="11025" width="3.75" style="215" customWidth="1"/>
    <col min="11026" max="11026" width="11.75" style="215" customWidth="1"/>
    <col min="11027" max="11027" width="4.75" style="215" customWidth="1"/>
    <col min="11028" max="11028" width="3.375" style="215" customWidth="1"/>
    <col min="11029" max="11029" width="4.125" style="215" customWidth="1"/>
    <col min="11030" max="11030" width="3.5" style="215" customWidth="1"/>
    <col min="11031" max="11031" width="5.875" style="215" customWidth="1"/>
    <col min="11032" max="11032" width="1.875" style="215" customWidth="1"/>
    <col min="11033" max="11264" width="3.75" style="215"/>
    <col min="11265" max="11265" width="1.875" style="215" customWidth="1"/>
    <col min="11266" max="11267" width="3.75" style="215" customWidth="1"/>
    <col min="11268" max="11270" width="7.5" style="215" customWidth="1"/>
    <col min="11271" max="11272" width="3.75" style="215" customWidth="1"/>
    <col min="11273" max="11274" width="7.5" style="215" customWidth="1"/>
    <col min="11275" max="11275" width="3.75" style="215" customWidth="1"/>
    <col min="11276" max="11276" width="5.625" style="215" customWidth="1"/>
    <col min="11277" max="11278" width="3.75" style="215" customWidth="1"/>
    <col min="11279" max="11279" width="16.875" style="215" customWidth="1"/>
    <col min="11280" max="11281" width="3.75" style="215" customWidth="1"/>
    <col min="11282" max="11282" width="11.75" style="215" customWidth="1"/>
    <col min="11283" max="11283" width="4.75" style="215" customWidth="1"/>
    <col min="11284" max="11284" width="3.375" style="215" customWidth="1"/>
    <col min="11285" max="11285" width="4.125" style="215" customWidth="1"/>
    <col min="11286" max="11286" width="3.5" style="215" customWidth="1"/>
    <col min="11287" max="11287" width="5.875" style="215" customWidth="1"/>
    <col min="11288" max="11288" width="1.875" style="215" customWidth="1"/>
    <col min="11289" max="11520" width="3.75" style="215"/>
    <col min="11521" max="11521" width="1.875" style="215" customWidth="1"/>
    <col min="11522" max="11523" width="3.75" style="215" customWidth="1"/>
    <col min="11524" max="11526" width="7.5" style="215" customWidth="1"/>
    <col min="11527" max="11528" width="3.75" style="215" customWidth="1"/>
    <col min="11529" max="11530" width="7.5" style="215" customWidth="1"/>
    <col min="11531" max="11531" width="3.75" style="215" customWidth="1"/>
    <col min="11532" max="11532" width="5.625" style="215" customWidth="1"/>
    <col min="11533" max="11534" width="3.75" style="215" customWidth="1"/>
    <col min="11535" max="11535" width="16.875" style="215" customWidth="1"/>
    <col min="11536" max="11537" width="3.75" style="215" customWidth="1"/>
    <col min="11538" max="11538" width="11.75" style="215" customWidth="1"/>
    <col min="11539" max="11539" width="4.75" style="215" customWidth="1"/>
    <col min="11540" max="11540" width="3.375" style="215" customWidth="1"/>
    <col min="11541" max="11541" width="4.125" style="215" customWidth="1"/>
    <col min="11542" max="11542" width="3.5" style="215" customWidth="1"/>
    <col min="11543" max="11543" width="5.875" style="215" customWidth="1"/>
    <col min="11544" max="11544" width="1.875" style="215" customWidth="1"/>
    <col min="11545" max="11776" width="3.75" style="215"/>
    <col min="11777" max="11777" width="1.875" style="215" customWidth="1"/>
    <col min="11778" max="11779" width="3.75" style="215" customWidth="1"/>
    <col min="11780" max="11782" width="7.5" style="215" customWidth="1"/>
    <col min="11783" max="11784" width="3.75" style="215" customWidth="1"/>
    <col min="11785" max="11786" width="7.5" style="215" customWidth="1"/>
    <col min="11787" max="11787" width="3.75" style="215" customWidth="1"/>
    <col min="11788" max="11788" width="5.625" style="215" customWidth="1"/>
    <col min="11789" max="11790" width="3.75" style="215" customWidth="1"/>
    <col min="11791" max="11791" width="16.875" style="215" customWidth="1"/>
    <col min="11792" max="11793" width="3.75" style="215" customWidth="1"/>
    <col min="11794" max="11794" width="11.75" style="215" customWidth="1"/>
    <col min="11795" max="11795" width="4.75" style="215" customWidth="1"/>
    <col min="11796" max="11796" width="3.375" style="215" customWidth="1"/>
    <col min="11797" max="11797" width="4.125" style="215" customWidth="1"/>
    <col min="11798" max="11798" width="3.5" style="215" customWidth="1"/>
    <col min="11799" max="11799" width="5.875" style="215" customWidth="1"/>
    <col min="11800" max="11800" width="1.875" style="215" customWidth="1"/>
    <col min="11801" max="12032" width="3.75" style="215"/>
    <col min="12033" max="12033" width="1.875" style="215" customWidth="1"/>
    <col min="12034" max="12035" width="3.75" style="215" customWidth="1"/>
    <col min="12036" max="12038" width="7.5" style="215" customWidth="1"/>
    <col min="12039" max="12040" width="3.75" style="215" customWidth="1"/>
    <col min="12041" max="12042" width="7.5" style="215" customWidth="1"/>
    <col min="12043" max="12043" width="3.75" style="215" customWidth="1"/>
    <col min="12044" max="12044" width="5.625" style="215" customWidth="1"/>
    <col min="12045" max="12046" width="3.75" style="215" customWidth="1"/>
    <col min="12047" max="12047" width="16.875" style="215" customWidth="1"/>
    <col min="12048" max="12049" width="3.75" style="215" customWidth="1"/>
    <col min="12050" max="12050" width="11.75" style="215" customWidth="1"/>
    <col min="12051" max="12051" width="4.75" style="215" customWidth="1"/>
    <col min="12052" max="12052" width="3.375" style="215" customWidth="1"/>
    <col min="12053" max="12053" width="4.125" style="215" customWidth="1"/>
    <col min="12054" max="12054" width="3.5" style="215" customWidth="1"/>
    <col min="12055" max="12055" width="5.875" style="215" customWidth="1"/>
    <col min="12056" max="12056" width="1.875" style="215" customWidth="1"/>
    <col min="12057" max="12288" width="3.75" style="215"/>
    <col min="12289" max="12289" width="1.875" style="215" customWidth="1"/>
    <col min="12290" max="12291" width="3.75" style="215" customWidth="1"/>
    <col min="12292" max="12294" width="7.5" style="215" customWidth="1"/>
    <col min="12295" max="12296" width="3.75" style="215" customWidth="1"/>
    <col min="12297" max="12298" width="7.5" style="215" customWidth="1"/>
    <col min="12299" max="12299" width="3.75" style="215" customWidth="1"/>
    <col min="12300" max="12300" width="5.625" style="215" customWidth="1"/>
    <col min="12301" max="12302" width="3.75" style="215" customWidth="1"/>
    <col min="12303" max="12303" width="16.875" style="215" customWidth="1"/>
    <col min="12304" max="12305" width="3.75" style="215" customWidth="1"/>
    <col min="12306" max="12306" width="11.75" style="215" customWidth="1"/>
    <col min="12307" max="12307" width="4.75" style="215" customWidth="1"/>
    <col min="12308" max="12308" width="3.375" style="215" customWidth="1"/>
    <col min="12309" max="12309" width="4.125" style="215" customWidth="1"/>
    <col min="12310" max="12310" width="3.5" style="215" customWidth="1"/>
    <col min="12311" max="12311" width="5.875" style="215" customWidth="1"/>
    <col min="12312" max="12312" width="1.875" style="215" customWidth="1"/>
    <col min="12313" max="12544" width="3.75" style="215"/>
    <col min="12545" max="12545" width="1.875" style="215" customWidth="1"/>
    <col min="12546" max="12547" width="3.75" style="215" customWidth="1"/>
    <col min="12548" max="12550" width="7.5" style="215" customWidth="1"/>
    <col min="12551" max="12552" width="3.75" style="215" customWidth="1"/>
    <col min="12553" max="12554" width="7.5" style="215" customWidth="1"/>
    <col min="12555" max="12555" width="3.75" style="215" customWidth="1"/>
    <col min="12556" max="12556" width="5.625" style="215" customWidth="1"/>
    <col min="12557" max="12558" width="3.75" style="215" customWidth="1"/>
    <col min="12559" max="12559" width="16.875" style="215" customWidth="1"/>
    <col min="12560" max="12561" width="3.75" style="215" customWidth="1"/>
    <col min="12562" max="12562" width="11.75" style="215" customWidth="1"/>
    <col min="12563" max="12563" width="4.75" style="215" customWidth="1"/>
    <col min="12564" max="12564" width="3.375" style="215" customWidth="1"/>
    <col min="12565" max="12565" width="4.125" style="215" customWidth="1"/>
    <col min="12566" max="12566" width="3.5" style="215" customWidth="1"/>
    <col min="12567" max="12567" width="5.875" style="215" customWidth="1"/>
    <col min="12568" max="12568" width="1.875" style="215" customWidth="1"/>
    <col min="12569" max="12800" width="3.75" style="215"/>
    <col min="12801" max="12801" width="1.875" style="215" customWidth="1"/>
    <col min="12802" max="12803" width="3.75" style="215" customWidth="1"/>
    <col min="12804" max="12806" width="7.5" style="215" customWidth="1"/>
    <col min="12807" max="12808" width="3.75" style="215" customWidth="1"/>
    <col min="12809" max="12810" width="7.5" style="215" customWidth="1"/>
    <col min="12811" max="12811" width="3.75" style="215" customWidth="1"/>
    <col min="12812" max="12812" width="5.625" style="215" customWidth="1"/>
    <col min="12813" max="12814" width="3.75" style="215" customWidth="1"/>
    <col min="12815" max="12815" width="16.875" style="215" customWidth="1"/>
    <col min="12816" max="12817" width="3.75" style="215" customWidth="1"/>
    <col min="12818" max="12818" width="11.75" style="215" customWidth="1"/>
    <col min="12819" max="12819" width="4.75" style="215" customWidth="1"/>
    <col min="12820" max="12820" width="3.375" style="215" customWidth="1"/>
    <col min="12821" max="12821" width="4.125" style="215" customWidth="1"/>
    <col min="12822" max="12822" width="3.5" style="215" customWidth="1"/>
    <col min="12823" max="12823" width="5.875" style="215" customWidth="1"/>
    <col min="12824" max="12824" width="1.875" style="215" customWidth="1"/>
    <col min="12825" max="13056" width="3.75" style="215"/>
    <col min="13057" max="13057" width="1.875" style="215" customWidth="1"/>
    <col min="13058" max="13059" width="3.75" style="215" customWidth="1"/>
    <col min="13060" max="13062" width="7.5" style="215" customWidth="1"/>
    <col min="13063" max="13064" width="3.75" style="215" customWidth="1"/>
    <col min="13065" max="13066" width="7.5" style="215" customWidth="1"/>
    <col min="13067" max="13067" width="3.75" style="215" customWidth="1"/>
    <col min="13068" max="13068" width="5.625" style="215" customWidth="1"/>
    <col min="13069" max="13070" width="3.75" style="215" customWidth="1"/>
    <col min="13071" max="13071" width="16.875" style="215" customWidth="1"/>
    <col min="13072" max="13073" width="3.75" style="215" customWidth="1"/>
    <col min="13074" max="13074" width="11.75" style="215" customWidth="1"/>
    <col min="13075" max="13075" width="4.75" style="215" customWidth="1"/>
    <col min="13076" max="13076" width="3.375" style="215" customWidth="1"/>
    <col min="13077" max="13077" width="4.125" style="215" customWidth="1"/>
    <col min="13078" max="13078" width="3.5" style="215" customWidth="1"/>
    <col min="13079" max="13079" width="5.875" style="215" customWidth="1"/>
    <col min="13080" max="13080" width="1.875" style="215" customWidth="1"/>
    <col min="13081" max="13312" width="3.75" style="215"/>
    <col min="13313" max="13313" width="1.875" style="215" customWidth="1"/>
    <col min="13314" max="13315" width="3.75" style="215" customWidth="1"/>
    <col min="13316" max="13318" width="7.5" style="215" customWidth="1"/>
    <col min="13319" max="13320" width="3.75" style="215" customWidth="1"/>
    <col min="13321" max="13322" width="7.5" style="215" customWidth="1"/>
    <col min="13323" max="13323" width="3.75" style="215" customWidth="1"/>
    <col min="13324" max="13324" width="5.625" style="215" customWidth="1"/>
    <col min="13325" max="13326" width="3.75" style="215" customWidth="1"/>
    <col min="13327" max="13327" width="16.875" style="215" customWidth="1"/>
    <col min="13328" max="13329" width="3.75" style="215" customWidth="1"/>
    <col min="13330" max="13330" width="11.75" style="215" customWidth="1"/>
    <col min="13331" max="13331" width="4.75" style="215" customWidth="1"/>
    <col min="13332" max="13332" width="3.375" style="215" customWidth="1"/>
    <col min="13333" max="13333" width="4.125" style="215" customWidth="1"/>
    <col min="13334" max="13334" width="3.5" style="215" customWidth="1"/>
    <col min="13335" max="13335" width="5.875" style="215" customWidth="1"/>
    <col min="13336" max="13336" width="1.875" style="215" customWidth="1"/>
    <col min="13337" max="13568" width="3.75" style="215"/>
    <col min="13569" max="13569" width="1.875" style="215" customWidth="1"/>
    <col min="13570" max="13571" width="3.75" style="215" customWidth="1"/>
    <col min="13572" max="13574" width="7.5" style="215" customWidth="1"/>
    <col min="13575" max="13576" width="3.75" style="215" customWidth="1"/>
    <col min="13577" max="13578" width="7.5" style="215" customWidth="1"/>
    <col min="13579" max="13579" width="3.75" style="215" customWidth="1"/>
    <col min="13580" max="13580" width="5.625" style="215" customWidth="1"/>
    <col min="13581" max="13582" width="3.75" style="215" customWidth="1"/>
    <col min="13583" max="13583" width="16.875" style="215" customWidth="1"/>
    <col min="13584" max="13585" width="3.75" style="215" customWidth="1"/>
    <col min="13586" max="13586" width="11.75" style="215" customWidth="1"/>
    <col min="13587" max="13587" width="4.75" style="215" customWidth="1"/>
    <col min="13588" max="13588" width="3.375" style="215" customWidth="1"/>
    <col min="13589" max="13589" width="4.125" style="215" customWidth="1"/>
    <col min="13590" max="13590" width="3.5" style="215" customWidth="1"/>
    <col min="13591" max="13591" width="5.875" style="215" customWidth="1"/>
    <col min="13592" max="13592" width="1.875" style="215" customWidth="1"/>
    <col min="13593" max="13824" width="3.75" style="215"/>
    <col min="13825" max="13825" width="1.875" style="215" customWidth="1"/>
    <col min="13826" max="13827" width="3.75" style="215" customWidth="1"/>
    <col min="13828" max="13830" width="7.5" style="215" customWidth="1"/>
    <col min="13831" max="13832" width="3.75" style="215" customWidth="1"/>
    <col min="13833" max="13834" width="7.5" style="215" customWidth="1"/>
    <col min="13835" max="13835" width="3.75" style="215" customWidth="1"/>
    <col min="13836" max="13836" width="5.625" style="215" customWidth="1"/>
    <col min="13837" max="13838" width="3.75" style="215" customWidth="1"/>
    <col min="13839" max="13839" width="16.875" style="215" customWidth="1"/>
    <col min="13840" max="13841" width="3.75" style="215" customWidth="1"/>
    <col min="13842" max="13842" width="11.75" style="215" customWidth="1"/>
    <col min="13843" max="13843" width="4.75" style="215" customWidth="1"/>
    <col min="13844" max="13844" width="3.375" style="215" customWidth="1"/>
    <col min="13845" max="13845" width="4.125" style="215" customWidth="1"/>
    <col min="13846" max="13846" width="3.5" style="215" customWidth="1"/>
    <col min="13847" max="13847" width="5.875" style="215" customWidth="1"/>
    <col min="13848" max="13848" width="1.875" style="215" customWidth="1"/>
    <col min="13849" max="14080" width="3.75" style="215"/>
    <col min="14081" max="14081" width="1.875" style="215" customWidth="1"/>
    <col min="14082" max="14083" width="3.75" style="215" customWidth="1"/>
    <col min="14084" max="14086" width="7.5" style="215" customWidth="1"/>
    <col min="14087" max="14088" width="3.75" style="215" customWidth="1"/>
    <col min="14089" max="14090" width="7.5" style="215" customWidth="1"/>
    <col min="14091" max="14091" width="3.75" style="215" customWidth="1"/>
    <col min="14092" max="14092" width="5.625" style="215" customWidth="1"/>
    <col min="14093" max="14094" width="3.75" style="215" customWidth="1"/>
    <col min="14095" max="14095" width="16.875" style="215" customWidth="1"/>
    <col min="14096" max="14097" width="3.75" style="215" customWidth="1"/>
    <col min="14098" max="14098" width="11.75" style="215" customWidth="1"/>
    <col min="14099" max="14099" width="4.75" style="215" customWidth="1"/>
    <col min="14100" max="14100" width="3.375" style="215" customWidth="1"/>
    <col min="14101" max="14101" width="4.125" style="215" customWidth="1"/>
    <col min="14102" max="14102" width="3.5" style="215" customWidth="1"/>
    <col min="14103" max="14103" width="5.875" style="215" customWidth="1"/>
    <col min="14104" max="14104" width="1.875" style="215" customWidth="1"/>
    <col min="14105" max="14336" width="3.75" style="215"/>
    <col min="14337" max="14337" width="1.875" style="215" customWidth="1"/>
    <col min="14338" max="14339" width="3.75" style="215" customWidth="1"/>
    <col min="14340" max="14342" width="7.5" style="215" customWidth="1"/>
    <col min="14343" max="14344" width="3.75" style="215" customWidth="1"/>
    <col min="14345" max="14346" width="7.5" style="215" customWidth="1"/>
    <col min="14347" max="14347" width="3.75" style="215" customWidth="1"/>
    <col min="14348" max="14348" width="5.625" style="215" customWidth="1"/>
    <col min="14349" max="14350" width="3.75" style="215" customWidth="1"/>
    <col min="14351" max="14351" width="16.875" style="215" customWidth="1"/>
    <col min="14352" max="14353" width="3.75" style="215" customWidth="1"/>
    <col min="14354" max="14354" width="11.75" style="215" customWidth="1"/>
    <col min="14355" max="14355" width="4.75" style="215" customWidth="1"/>
    <col min="14356" max="14356" width="3.375" style="215" customWidth="1"/>
    <col min="14357" max="14357" width="4.125" style="215" customWidth="1"/>
    <col min="14358" max="14358" width="3.5" style="215" customWidth="1"/>
    <col min="14359" max="14359" width="5.875" style="215" customWidth="1"/>
    <col min="14360" max="14360" width="1.875" style="215" customWidth="1"/>
    <col min="14361" max="14592" width="3.75" style="215"/>
    <col min="14593" max="14593" width="1.875" style="215" customWidth="1"/>
    <col min="14594" max="14595" width="3.75" style="215" customWidth="1"/>
    <col min="14596" max="14598" width="7.5" style="215" customWidth="1"/>
    <col min="14599" max="14600" width="3.75" style="215" customWidth="1"/>
    <col min="14601" max="14602" width="7.5" style="215" customWidth="1"/>
    <col min="14603" max="14603" width="3.75" style="215" customWidth="1"/>
    <col min="14604" max="14604" width="5.625" style="215" customWidth="1"/>
    <col min="14605" max="14606" width="3.75" style="215" customWidth="1"/>
    <col min="14607" max="14607" width="16.875" style="215" customWidth="1"/>
    <col min="14608" max="14609" width="3.75" style="215" customWidth="1"/>
    <col min="14610" max="14610" width="11.75" style="215" customWidth="1"/>
    <col min="14611" max="14611" width="4.75" style="215" customWidth="1"/>
    <col min="14612" max="14612" width="3.375" style="215" customWidth="1"/>
    <col min="14613" max="14613" width="4.125" style="215" customWidth="1"/>
    <col min="14614" max="14614" width="3.5" style="215" customWidth="1"/>
    <col min="14615" max="14615" width="5.875" style="215" customWidth="1"/>
    <col min="14616" max="14616" width="1.875" style="215" customWidth="1"/>
    <col min="14617" max="14848" width="3.75" style="215"/>
    <col min="14849" max="14849" width="1.875" style="215" customWidth="1"/>
    <col min="14850" max="14851" width="3.75" style="215" customWidth="1"/>
    <col min="14852" max="14854" width="7.5" style="215" customWidth="1"/>
    <col min="14855" max="14856" width="3.75" style="215" customWidth="1"/>
    <col min="14857" max="14858" width="7.5" style="215" customWidth="1"/>
    <col min="14859" max="14859" width="3.75" style="215" customWidth="1"/>
    <col min="14860" max="14860" width="5.625" style="215" customWidth="1"/>
    <col min="14861" max="14862" width="3.75" style="215" customWidth="1"/>
    <col min="14863" max="14863" width="16.875" style="215" customWidth="1"/>
    <col min="14864" max="14865" width="3.75" style="215" customWidth="1"/>
    <col min="14866" max="14866" width="11.75" style="215" customWidth="1"/>
    <col min="14867" max="14867" width="4.75" style="215" customWidth="1"/>
    <col min="14868" max="14868" width="3.375" style="215" customWidth="1"/>
    <col min="14869" max="14869" width="4.125" style="215" customWidth="1"/>
    <col min="14870" max="14870" width="3.5" style="215" customWidth="1"/>
    <col min="14871" max="14871" width="5.875" style="215" customWidth="1"/>
    <col min="14872" max="14872" width="1.875" style="215" customWidth="1"/>
    <col min="14873" max="15104" width="3.75" style="215"/>
    <col min="15105" max="15105" width="1.875" style="215" customWidth="1"/>
    <col min="15106" max="15107" width="3.75" style="215" customWidth="1"/>
    <col min="15108" max="15110" width="7.5" style="215" customWidth="1"/>
    <col min="15111" max="15112" width="3.75" style="215" customWidth="1"/>
    <col min="15113" max="15114" width="7.5" style="215" customWidth="1"/>
    <col min="15115" max="15115" width="3.75" style="215" customWidth="1"/>
    <col min="15116" max="15116" width="5.625" style="215" customWidth="1"/>
    <col min="15117" max="15118" width="3.75" style="215" customWidth="1"/>
    <col min="15119" max="15119" width="16.875" style="215" customWidth="1"/>
    <col min="15120" max="15121" width="3.75" style="215" customWidth="1"/>
    <col min="15122" max="15122" width="11.75" style="215" customWidth="1"/>
    <col min="15123" max="15123" width="4.75" style="215" customWidth="1"/>
    <col min="15124" max="15124" width="3.375" style="215" customWidth="1"/>
    <col min="15125" max="15125" width="4.125" style="215" customWidth="1"/>
    <col min="15126" max="15126" width="3.5" style="215" customWidth="1"/>
    <col min="15127" max="15127" width="5.875" style="215" customWidth="1"/>
    <col min="15128" max="15128" width="1.875" style="215" customWidth="1"/>
    <col min="15129" max="15360" width="3.75" style="215"/>
    <col min="15361" max="15361" width="1.875" style="215" customWidth="1"/>
    <col min="15362" max="15363" width="3.75" style="215" customWidth="1"/>
    <col min="15364" max="15366" width="7.5" style="215" customWidth="1"/>
    <col min="15367" max="15368" width="3.75" style="215" customWidth="1"/>
    <col min="15369" max="15370" width="7.5" style="215" customWidth="1"/>
    <col min="15371" max="15371" width="3.75" style="215" customWidth="1"/>
    <col min="15372" max="15372" width="5.625" style="215" customWidth="1"/>
    <col min="15373" max="15374" width="3.75" style="215" customWidth="1"/>
    <col min="15375" max="15375" width="16.875" style="215" customWidth="1"/>
    <col min="15376" max="15377" width="3.75" style="215" customWidth="1"/>
    <col min="15378" max="15378" width="11.75" style="215" customWidth="1"/>
    <col min="15379" max="15379" width="4.75" style="215" customWidth="1"/>
    <col min="15380" max="15380" width="3.375" style="215" customWidth="1"/>
    <col min="15381" max="15381" width="4.125" style="215" customWidth="1"/>
    <col min="15382" max="15382" width="3.5" style="215" customWidth="1"/>
    <col min="15383" max="15383" width="5.875" style="215" customWidth="1"/>
    <col min="15384" max="15384" width="1.875" style="215" customWidth="1"/>
    <col min="15385" max="15616" width="3.75" style="215"/>
    <col min="15617" max="15617" width="1.875" style="215" customWidth="1"/>
    <col min="15618" max="15619" width="3.75" style="215" customWidth="1"/>
    <col min="15620" max="15622" width="7.5" style="215" customWidth="1"/>
    <col min="15623" max="15624" width="3.75" style="215" customWidth="1"/>
    <col min="15625" max="15626" width="7.5" style="215" customWidth="1"/>
    <col min="15627" max="15627" width="3.75" style="215" customWidth="1"/>
    <col min="15628" max="15628" width="5.625" style="215" customWidth="1"/>
    <col min="15629" max="15630" width="3.75" style="215" customWidth="1"/>
    <col min="15631" max="15631" width="16.875" style="215" customWidth="1"/>
    <col min="15632" max="15633" width="3.75" style="215" customWidth="1"/>
    <col min="15634" max="15634" width="11.75" style="215" customWidth="1"/>
    <col min="15635" max="15635" width="4.75" style="215" customWidth="1"/>
    <col min="15636" max="15636" width="3.375" style="215" customWidth="1"/>
    <col min="15637" max="15637" width="4.125" style="215" customWidth="1"/>
    <col min="15638" max="15638" width="3.5" style="215" customWidth="1"/>
    <col min="15639" max="15639" width="5.875" style="215" customWidth="1"/>
    <col min="15640" max="15640" width="1.875" style="215" customWidth="1"/>
    <col min="15641" max="15872" width="3.75" style="215"/>
    <col min="15873" max="15873" width="1.875" style="215" customWidth="1"/>
    <col min="15874" max="15875" width="3.75" style="215" customWidth="1"/>
    <col min="15876" max="15878" width="7.5" style="215" customWidth="1"/>
    <col min="15879" max="15880" width="3.75" style="215" customWidth="1"/>
    <col min="15881" max="15882" width="7.5" style="215" customWidth="1"/>
    <col min="15883" max="15883" width="3.75" style="215" customWidth="1"/>
    <col min="15884" max="15884" width="5.625" style="215" customWidth="1"/>
    <col min="15885" max="15886" width="3.75" style="215" customWidth="1"/>
    <col min="15887" max="15887" width="16.875" style="215" customWidth="1"/>
    <col min="15888" max="15889" width="3.75" style="215" customWidth="1"/>
    <col min="15890" max="15890" width="11.75" style="215" customWidth="1"/>
    <col min="15891" max="15891" width="4.75" style="215" customWidth="1"/>
    <col min="15892" max="15892" width="3.375" style="215" customWidth="1"/>
    <col min="15893" max="15893" width="4.125" style="215" customWidth="1"/>
    <col min="15894" max="15894" width="3.5" style="215" customWidth="1"/>
    <col min="15895" max="15895" width="5.875" style="215" customWidth="1"/>
    <col min="15896" max="15896" width="1.875" style="215" customWidth="1"/>
    <col min="15897" max="16128" width="3.75" style="215"/>
    <col min="16129" max="16129" width="1.875" style="215" customWidth="1"/>
    <col min="16130" max="16131" width="3.75" style="215" customWidth="1"/>
    <col min="16132" max="16134" width="7.5" style="215" customWidth="1"/>
    <col min="16135" max="16136" width="3.75" style="215" customWidth="1"/>
    <col min="16137" max="16138" width="7.5" style="215" customWidth="1"/>
    <col min="16139" max="16139" width="3.75" style="215" customWidth="1"/>
    <col min="16140" max="16140" width="5.625" style="215" customWidth="1"/>
    <col min="16141" max="16142" width="3.75" style="215" customWidth="1"/>
    <col min="16143" max="16143" width="16.875" style="215" customWidth="1"/>
    <col min="16144" max="16145" width="3.75" style="215" customWidth="1"/>
    <col min="16146" max="16146" width="11.75" style="215" customWidth="1"/>
    <col min="16147" max="16147" width="4.75" style="215" customWidth="1"/>
    <col min="16148" max="16148" width="3.375" style="215" customWidth="1"/>
    <col min="16149" max="16149" width="4.125" style="215" customWidth="1"/>
    <col min="16150" max="16150" width="3.5" style="215" customWidth="1"/>
    <col min="16151" max="16151" width="5.875" style="215" customWidth="1"/>
    <col min="16152" max="16152" width="1.875" style="215" customWidth="1"/>
    <col min="16153" max="16384" width="3.75" style="215"/>
  </cols>
  <sheetData>
    <row r="1" spans="1:24" ht="22.5" customHeight="1">
      <c r="A1" s="214" t="s">
        <v>334</v>
      </c>
    </row>
    <row r="2" spans="1:24" ht="25.5" customHeight="1">
      <c r="A2" s="216"/>
      <c r="B2" s="1248" t="s">
        <v>335</v>
      </c>
      <c r="C2" s="1248"/>
      <c r="D2" s="1248"/>
      <c r="E2" s="1248"/>
      <c r="F2" s="1248"/>
      <c r="G2" s="1248"/>
      <c r="H2" s="1248"/>
      <c r="I2" s="1248"/>
      <c r="J2" s="1248"/>
      <c r="K2" s="1250" t="s">
        <v>336</v>
      </c>
      <c r="L2" s="1250"/>
      <c r="M2" s="1250"/>
      <c r="N2" s="1250"/>
      <c r="O2" s="1251" t="s">
        <v>16</v>
      </c>
      <c r="P2" s="1251"/>
      <c r="Q2" s="1251"/>
      <c r="R2" s="1251"/>
      <c r="S2" s="217"/>
      <c r="T2" s="217"/>
      <c r="U2" s="217"/>
      <c r="V2" s="217"/>
      <c r="W2" s="217"/>
      <c r="X2" s="216"/>
    </row>
    <row r="3" spans="1:24" ht="25.5" customHeight="1">
      <c r="A3" s="216"/>
      <c r="B3" s="1249"/>
      <c r="C3" s="1249"/>
      <c r="D3" s="1249"/>
      <c r="E3" s="1249"/>
      <c r="F3" s="1249"/>
      <c r="G3" s="1249"/>
      <c r="H3" s="1249"/>
      <c r="I3" s="1249"/>
      <c r="J3" s="1249"/>
      <c r="K3" s="1253" t="s">
        <v>337</v>
      </c>
      <c r="L3" s="1253"/>
      <c r="M3" s="1253"/>
      <c r="N3" s="1253"/>
      <c r="O3" s="1252"/>
      <c r="P3" s="1252"/>
      <c r="Q3" s="1252"/>
      <c r="R3" s="1252"/>
      <c r="S3" s="1195">
        <f>旅費支払通知!G25</f>
        <v>43556</v>
      </c>
      <c r="T3" s="1195"/>
      <c r="U3" s="1195"/>
      <c r="V3" s="1195"/>
      <c r="W3" s="1195"/>
      <c r="X3" s="218"/>
    </row>
    <row r="4" spans="1:24" ht="22.5" customHeight="1">
      <c r="A4" s="1221"/>
      <c r="B4" s="1222" t="s">
        <v>15</v>
      </c>
      <c r="C4" s="1223" t="str">
        <f>'出張報告書＆旅費精算書（両面印刷推奨）'!B12&amp;"   "&amp;'出張報告書＆旅費精算書（両面印刷推奨）'!B13</f>
        <v xml:space="preserve">    大学教育センター・ヘルプロ</v>
      </c>
      <c r="D4" s="1222"/>
      <c r="E4" s="1222"/>
      <c r="F4" s="1222"/>
      <c r="G4" s="1222"/>
      <c r="H4" s="1222"/>
      <c r="I4" s="1222"/>
      <c r="J4" s="1224"/>
      <c r="K4" s="1228" t="s">
        <v>123</v>
      </c>
      <c r="L4" s="1223" t="str">
        <f>旅費支払通知!M22</f>
        <v>教授</v>
      </c>
      <c r="M4" s="1222"/>
      <c r="N4" s="1222"/>
      <c r="O4" s="1224"/>
      <c r="P4" s="1228" t="s">
        <v>14</v>
      </c>
      <c r="Q4" s="1223">
        <f>旅費支払通知!M21</f>
        <v>0</v>
      </c>
      <c r="R4" s="1222"/>
      <c r="S4" s="1222"/>
      <c r="T4" s="1222"/>
      <c r="U4" s="1222"/>
      <c r="V4" s="1222"/>
      <c r="W4" s="1224"/>
      <c r="X4" s="1206"/>
    </row>
    <row r="5" spans="1:24" ht="22.5" customHeight="1">
      <c r="A5" s="1221"/>
      <c r="B5" s="1211"/>
      <c r="C5" s="1225"/>
      <c r="D5" s="1226"/>
      <c r="E5" s="1226"/>
      <c r="F5" s="1226"/>
      <c r="G5" s="1226"/>
      <c r="H5" s="1226"/>
      <c r="I5" s="1226"/>
      <c r="J5" s="1227"/>
      <c r="K5" s="1229"/>
      <c r="L5" s="1230"/>
      <c r="M5" s="1211"/>
      <c r="N5" s="1211"/>
      <c r="O5" s="1220"/>
      <c r="P5" s="1229"/>
      <c r="Q5" s="1225"/>
      <c r="R5" s="1226"/>
      <c r="S5" s="1226"/>
      <c r="T5" s="1226"/>
      <c r="U5" s="1226"/>
      <c r="V5" s="1226"/>
      <c r="W5" s="1227"/>
      <c r="X5" s="1206"/>
    </row>
    <row r="6" spans="1:24" ht="14.25" customHeight="1">
      <c r="A6" s="1207"/>
      <c r="B6" s="1196"/>
      <c r="C6" s="1208"/>
      <c r="D6" s="1208"/>
      <c r="E6" s="1208"/>
      <c r="F6" s="1208"/>
      <c r="G6" s="1208"/>
      <c r="H6" s="1208"/>
      <c r="I6" s="1208"/>
      <c r="J6" s="1208"/>
      <c r="K6" s="1196"/>
      <c r="L6" s="1196"/>
      <c r="M6" s="1196"/>
      <c r="N6" s="1196"/>
      <c r="O6" s="1196"/>
      <c r="P6" s="1196"/>
      <c r="Q6" s="1208"/>
      <c r="R6" s="1208"/>
      <c r="S6" s="1208"/>
      <c r="T6" s="1208"/>
      <c r="U6" s="1208"/>
      <c r="V6" s="1208"/>
      <c r="W6" s="1208"/>
      <c r="X6" s="1207"/>
    </row>
    <row r="7" spans="1:24" ht="22.5" customHeight="1">
      <c r="A7" s="1221"/>
      <c r="B7" s="1209" t="s">
        <v>13</v>
      </c>
      <c r="C7" s="1210"/>
      <c r="D7" s="1213" t="s">
        <v>12</v>
      </c>
      <c r="E7" s="1210"/>
      <c r="F7" s="1213" t="s">
        <v>11</v>
      </c>
      <c r="G7" s="1209"/>
      <c r="H7" s="1210"/>
      <c r="I7" s="1213" t="s">
        <v>10</v>
      </c>
      <c r="J7" s="1210"/>
      <c r="K7" s="1213" t="s">
        <v>9</v>
      </c>
      <c r="L7" s="1209"/>
      <c r="M7" s="1209"/>
      <c r="N7" s="1210"/>
      <c r="O7" s="1215" t="s">
        <v>8</v>
      </c>
      <c r="P7" s="1213" t="s">
        <v>7</v>
      </c>
      <c r="Q7" s="1210"/>
      <c r="R7" s="1191" t="s">
        <v>6</v>
      </c>
      <c r="S7" s="1217"/>
      <c r="T7" s="1217"/>
      <c r="U7" s="1218"/>
      <c r="V7" s="1213" t="s">
        <v>5</v>
      </c>
      <c r="W7" s="1219"/>
      <c r="X7" s="1206"/>
    </row>
    <row r="8" spans="1:24" ht="22.5" customHeight="1">
      <c r="A8" s="1221"/>
      <c r="B8" s="1211"/>
      <c r="C8" s="1212"/>
      <c r="D8" s="1214"/>
      <c r="E8" s="1212"/>
      <c r="F8" s="1214"/>
      <c r="G8" s="1211"/>
      <c r="H8" s="1212"/>
      <c r="I8" s="1214"/>
      <c r="J8" s="1212"/>
      <c r="K8" s="1214"/>
      <c r="L8" s="1211"/>
      <c r="M8" s="1211"/>
      <c r="N8" s="1212"/>
      <c r="O8" s="1216"/>
      <c r="P8" s="1214"/>
      <c r="Q8" s="1212"/>
      <c r="R8" s="219" t="s">
        <v>4</v>
      </c>
      <c r="S8" s="1191" t="s">
        <v>3</v>
      </c>
      <c r="T8" s="1217"/>
      <c r="U8" s="1218"/>
      <c r="V8" s="1214"/>
      <c r="W8" s="1220"/>
      <c r="X8" s="1206"/>
    </row>
    <row r="9" spans="1:24" ht="45" customHeight="1">
      <c r="A9" s="1221"/>
      <c r="B9" s="1196"/>
      <c r="C9" s="1194"/>
      <c r="D9" s="220"/>
      <c r="E9" s="220"/>
      <c r="F9" s="1197"/>
      <c r="G9" s="1198"/>
      <c r="H9" s="1199"/>
      <c r="I9" s="1200">
        <f>旅費支払通知!G25</f>
        <v>43556</v>
      </c>
      <c r="J9" s="1201"/>
      <c r="K9" s="1193">
        <f>旅費支払通知!K28</f>
        <v>0</v>
      </c>
      <c r="L9" s="1196"/>
      <c r="M9" s="1196"/>
      <c r="N9" s="1194"/>
      <c r="O9" s="220">
        <f>旅費支払通知!X28</f>
        <v>0</v>
      </c>
      <c r="P9" s="1193"/>
      <c r="Q9" s="1194"/>
      <c r="R9" s="221" t="s">
        <v>2</v>
      </c>
      <c r="S9" s="1202" t="s">
        <v>2</v>
      </c>
      <c r="T9" s="1203"/>
      <c r="U9" s="1204"/>
      <c r="V9" s="1191"/>
      <c r="W9" s="1192"/>
      <c r="X9" s="1206"/>
    </row>
    <row r="10" spans="1:24" ht="45" customHeight="1">
      <c r="A10" s="1221"/>
      <c r="B10" s="1196"/>
      <c r="C10" s="1194"/>
      <c r="D10" s="220"/>
      <c r="E10" s="220"/>
      <c r="F10" s="1197"/>
      <c r="G10" s="1198"/>
      <c r="H10" s="1199"/>
      <c r="I10" s="1200">
        <f>IF(旅費支払通知!$W$25&gt;=2,I9+1,"")</f>
        <v>43557</v>
      </c>
      <c r="J10" s="1201"/>
      <c r="K10" s="1193">
        <f>IF(I10="","",IF(I10&lt;=旅費支払通知!$O$27,旅費支払通知!$K$28,IF(I10&lt;=旅費支払通知!$O$30,旅費支払通知!$K$31,旅費支払通知!$H$34)))</f>
        <v>0</v>
      </c>
      <c r="L10" s="1196"/>
      <c r="M10" s="1196"/>
      <c r="N10" s="1194"/>
      <c r="O10" s="220">
        <f>IF(I10="","",IF(I10&lt;=旅費支払通知!$O$27,旅費支払通知!$X$28,IF(I10&lt;=旅費支払通知!$O$30,旅費支払通知!$X$31,旅費支払通知!$X$34)))</f>
        <v>0</v>
      </c>
      <c r="P10" s="1193"/>
      <c r="Q10" s="1194"/>
      <c r="R10" s="221" t="s">
        <v>2</v>
      </c>
      <c r="S10" s="1202" t="s">
        <v>2</v>
      </c>
      <c r="T10" s="1203"/>
      <c r="U10" s="1204"/>
      <c r="V10" s="1191"/>
      <c r="W10" s="1192"/>
      <c r="X10" s="1206"/>
    </row>
    <row r="11" spans="1:24" ht="45" customHeight="1">
      <c r="A11" s="1221"/>
      <c r="B11" s="1196"/>
      <c r="C11" s="1194"/>
      <c r="D11" s="220"/>
      <c r="E11" s="220"/>
      <c r="F11" s="1197"/>
      <c r="G11" s="1198"/>
      <c r="H11" s="1199"/>
      <c r="I11" s="1200">
        <f>IF(旅費支払通知!$W$25&gt;=3,I10+1,"")</f>
        <v>43558</v>
      </c>
      <c r="J11" s="1201"/>
      <c r="K11" s="1193">
        <f>IF(I11="","",IF(I11&lt;=旅費支払通知!$O$27,旅費支払通知!$K$28,IF(I11&lt;=旅費支払通知!$O$30,旅費支払通知!$K$31,旅費支払通知!$H$34)))</f>
        <v>0</v>
      </c>
      <c r="L11" s="1196"/>
      <c r="M11" s="1196"/>
      <c r="N11" s="1194"/>
      <c r="O11" s="220" t="str">
        <f>IF(I11="","",IF(I11&lt;=旅費支払通知!$O$27,旅費支払通知!$X$28,IF(I11&lt;=旅費支払通知!$O$30,旅費支払通知!$X$31,旅費支払通知!$X$34)))</f>
        <v>東京国際フォーラム</v>
      </c>
      <c r="P11" s="1193"/>
      <c r="Q11" s="1194"/>
      <c r="R11" s="221" t="s">
        <v>338</v>
      </c>
      <c r="S11" s="1202" t="s">
        <v>2</v>
      </c>
      <c r="T11" s="1203"/>
      <c r="U11" s="1204"/>
      <c r="V11" s="1191"/>
      <c r="W11" s="1192"/>
      <c r="X11" s="1206"/>
    </row>
    <row r="12" spans="1:24" ht="45" customHeight="1">
      <c r="A12" s="1221"/>
      <c r="B12" s="1196"/>
      <c r="C12" s="1194"/>
      <c r="D12" s="220"/>
      <c r="E12" s="220"/>
      <c r="F12" s="1205"/>
      <c r="G12" s="1198"/>
      <c r="H12" s="1199"/>
      <c r="I12" s="1200">
        <f>IF(旅費支払通知!$W$25&gt;=4,I11+1,"")</f>
        <v>43559</v>
      </c>
      <c r="J12" s="1201"/>
      <c r="K12" s="1193">
        <f>IF(I12="","",IF(I12&lt;=旅費支払通知!$O$27,旅費支払通知!$K$28,IF(I12&lt;=旅費支払通知!$O$30,旅費支払通知!$K$31,旅費支払通知!$K$34)))</f>
        <v>0</v>
      </c>
      <c r="L12" s="1196"/>
      <c r="M12" s="1196"/>
      <c r="N12" s="1194"/>
      <c r="O12" s="220" t="str">
        <f>IF(I12="","",IF(I12&lt;=旅費支払通知!$O$27,旅費支払通知!$X$28,IF(I12&lt;=旅費支払通知!$O$30,旅費支払通知!$X$31,旅費支払通知!$X$34)))</f>
        <v>東京国際フォーラム</v>
      </c>
      <c r="P12" s="1193"/>
      <c r="Q12" s="1194"/>
      <c r="R12" s="221" t="s">
        <v>2</v>
      </c>
      <c r="S12" s="1202" t="s">
        <v>2</v>
      </c>
      <c r="T12" s="1203"/>
      <c r="U12" s="1204"/>
      <c r="V12" s="1191"/>
      <c r="W12" s="1192"/>
      <c r="X12" s="1206"/>
    </row>
    <row r="13" spans="1:24" ht="45" customHeight="1">
      <c r="A13" s="1221"/>
      <c r="B13" s="1196"/>
      <c r="C13" s="1194"/>
      <c r="D13" s="220"/>
      <c r="E13" s="220"/>
      <c r="F13" s="1197"/>
      <c r="G13" s="1198"/>
      <c r="H13" s="1199"/>
      <c r="I13" s="1200">
        <f>IF(旅費支払通知!$W$25&gt;=5,I12+1,"")</f>
        <v>43560</v>
      </c>
      <c r="J13" s="1201"/>
      <c r="K13" s="1193">
        <f>IF(I13="","",IF(I13&lt;=旅費支払通知!$O$27,旅費支払通知!$K$28,IF(I13&lt;=旅費支払通知!$O$30,旅費支払通知!$K$31,旅費支払通知!$K$34)))</f>
        <v>0</v>
      </c>
      <c r="L13" s="1196"/>
      <c r="M13" s="1196"/>
      <c r="N13" s="1194"/>
      <c r="O13" s="220" t="str">
        <f>IF(I13="","",IF(I13&lt;=旅費支払通知!$O$27,旅費支払通知!$X$28,IF(I13&lt;=旅費支払通知!$O$30,旅費支払通知!$X$31,旅費支払通知!$X$34)))</f>
        <v>東京国際フォーラム</v>
      </c>
      <c r="P13" s="1193"/>
      <c r="Q13" s="1194"/>
      <c r="R13" s="221" t="s">
        <v>2</v>
      </c>
      <c r="S13" s="1202" t="s">
        <v>2</v>
      </c>
      <c r="T13" s="1203"/>
      <c r="U13" s="1204"/>
      <c r="V13" s="1191"/>
      <c r="W13" s="1192"/>
      <c r="X13" s="1206"/>
    </row>
    <row r="14" spans="1:24" ht="6.75" customHeight="1">
      <c r="A14" s="1207"/>
      <c r="B14" s="222"/>
      <c r="C14" s="222"/>
      <c r="D14" s="222"/>
      <c r="E14" s="222"/>
      <c r="F14" s="223"/>
      <c r="G14" s="223"/>
      <c r="H14" s="223"/>
      <c r="I14" s="223"/>
      <c r="J14" s="223"/>
      <c r="K14" s="222"/>
      <c r="L14" s="222"/>
      <c r="M14" s="222"/>
      <c r="N14" s="222"/>
      <c r="O14" s="222"/>
      <c r="P14" s="222"/>
      <c r="Q14" s="222"/>
      <c r="R14" s="224"/>
      <c r="S14" s="224"/>
      <c r="T14" s="224"/>
      <c r="U14" s="224"/>
      <c r="V14" s="224"/>
      <c r="W14" s="223"/>
      <c r="X14" s="1207"/>
    </row>
    <row r="15" spans="1:24" ht="13.5" customHeight="1">
      <c r="A15" s="1207"/>
      <c r="B15" s="226" t="s">
        <v>1</v>
      </c>
      <c r="C15" s="226"/>
      <c r="D15" s="226"/>
      <c r="E15" s="226"/>
      <c r="F15" s="226"/>
      <c r="G15" s="226"/>
      <c r="H15" s="226"/>
      <c r="I15" s="226"/>
      <c r="J15" s="226"/>
      <c r="K15" s="226"/>
      <c r="L15" s="226"/>
      <c r="M15" s="226"/>
      <c r="N15" s="226"/>
      <c r="O15" s="226"/>
      <c r="P15" s="226"/>
      <c r="Q15" s="226"/>
      <c r="R15" s="226"/>
      <c r="S15" s="226"/>
      <c r="T15" s="226"/>
      <c r="U15" s="226"/>
      <c r="V15" s="226"/>
      <c r="W15" s="226"/>
      <c r="X15" s="1207"/>
    </row>
    <row r="16" spans="1:24" ht="13.5" customHeight="1">
      <c r="A16" s="1207"/>
      <c r="B16" s="226" t="s">
        <v>0</v>
      </c>
      <c r="C16" s="226"/>
      <c r="D16" s="226"/>
      <c r="E16" s="226"/>
      <c r="F16" s="226"/>
      <c r="G16" s="226"/>
      <c r="H16" s="226"/>
      <c r="I16" s="226"/>
      <c r="J16" s="226"/>
      <c r="K16" s="226"/>
      <c r="L16" s="226"/>
      <c r="M16" s="226"/>
      <c r="N16" s="226"/>
      <c r="O16" s="226"/>
      <c r="R16" s="1235" t="s">
        <v>124</v>
      </c>
      <c r="S16" s="1236"/>
      <c r="T16" s="1236"/>
      <c r="U16" s="1236"/>
      <c r="V16" s="1236"/>
      <c r="W16" s="1237"/>
      <c r="X16" s="1207"/>
    </row>
    <row r="17" spans="1:24" ht="13.5" customHeight="1">
      <c r="A17" s="1207"/>
      <c r="B17" s="226" t="s">
        <v>339</v>
      </c>
      <c r="C17" s="226"/>
      <c r="D17" s="226"/>
      <c r="E17" s="226"/>
      <c r="F17" s="226"/>
      <c r="G17" s="226"/>
      <c r="H17" s="226"/>
      <c r="I17" s="226"/>
      <c r="J17" s="226"/>
      <c r="K17" s="226"/>
      <c r="L17" s="226"/>
      <c r="M17" s="226"/>
      <c r="N17" s="226"/>
      <c r="O17" s="226"/>
      <c r="R17" s="1238" t="str">
        <f>旅費支払通知!V7&amp;"："&amp;旅費支払通知!A7</f>
        <v>：</v>
      </c>
      <c r="S17" s="1239"/>
      <c r="T17" s="1239"/>
      <c r="U17" s="1239"/>
      <c r="V17" s="1239"/>
      <c r="W17" s="1240"/>
      <c r="X17" s="1207"/>
    </row>
    <row r="18" spans="1:24" ht="13.5" customHeight="1">
      <c r="A18" s="1207"/>
      <c r="B18" s="227" t="s">
        <v>340</v>
      </c>
      <c r="C18" s="226"/>
      <c r="D18" s="226"/>
      <c r="E18" s="226"/>
      <c r="F18" s="226"/>
      <c r="G18" s="226"/>
      <c r="H18" s="226"/>
      <c r="I18" s="226"/>
      <c r="J18" s="226"/>
      <c r="K18" s="226"/>
      <c r="L18" s="226"/>
      <c r="M18" s="226"/>
      <c r="N18" s="226"/>
      <c r="O18" s="226"/>
      <c r="R18" s="1241"/>
      <c r="S18" s="1242"/>
      <c r="T18" s="1242"/>
      <c r="U18" s="1242"/>
      <c r="V18" s="1242"/>
      <c r="W18" s="1243"/>
      <c r="X18" s="1207"/>
    </row>
    <row r="19" spans="1:24" ht="13.5" customHeight="1">
      <c r="A19" s="1207"/>
      <c r="B19" s="226" t="s">
        <v>125</v>
      </c>
      <c r="C19" s="226"/>
      <c r="D19" s="226"/>
      <c r="E19" s="226"/>
      <c r="F19" s="226"/>
      <c r="G19" s="226"/>
      <c r="H19" s="226"/>
      <c r="I19" s="226"/>
      <c r="J19" s="226"/>
      <c r="K19" s="226"/>
      <c r="L19" s="226"/>
      <c r="M19" s="226"/>
      <c r="N19" s="226"/>
      <c r="O19" s="226"/>
      <c r="R19" s="1244" t="s">
        <v>135</v>
      </c>
      <c r="S19" s="1245"/>
      <c r="T19" s="1245"/>
      <c r="U19" s="1245"/>
      <c r="V19" s="1231" t="str">
        <f>旅費支払通知!E38</f>
        <v>なし</v>
      </c>
      <c r="W19" s="1232"/>
      <c r="X19" s="1207"/>
    </row>
    <row r="20" spans="1:24" ht="13.5" customHeight="1">
      <c r="A20" s="1207"/>
      <c r="B20" s="226" t="s">
        <v>126</v>
      </c>
      <c r="C20" s="226"/>
      <c r="D20" s="226"/>
      <c r="E20" s="226"/>
      <c r="F20" s="226"/>
      <c r="G20" s="226"/>
      <c r="H20" s="226"/>
      <c r="I20" s="226"/>
      <c r="J20" s="226"/>
      <c r="K20" s="226"/>
      <c r="L20" s="226"/>
      <c r="M20" s="226"/>
      <c r="N20" s="226"/>
      <c r="O20" s="226"/>
      <c r="R20" s="1246"/>
      <c r="S20" s="1247"/>
      <c r="T20" s="1247"/>
      <c r="U20" s="1247"/>
      <c r="V20" s="1233"/>
      <c r="W20" s="1234"/>
      <c r="X20" s="1207"/>
    </row>
    <row r="21" spans="1:24" ht="13.5" customHeight="1">
      <c r="A21" s="1207"/>
      <c r="B21" s="226" t="s">
        <v>127</v>
      </c>
      <c r="C21" s="226"/>
      <c r="D21" s="226"/>
      <c r="E21" s="226"/>
      <c r="F21" s="226"/>
      <c r="G21" s="226"/>
      <c r="H21" s="226"/>
      <c r="I21" s="226"/>
      <c r="J21" s="226"/>
      <c r="K21" s="226"/>
      <c r="L21" s="226"/>
      <c r="M21" s="226"/>
      <c r="N21" s="226"/>
      <c r="O21" s="226"/>
      <c r="P21" s="226"/>
      <c r="Q21" s="226"/>
      <c r="R21" s="226"/>
      <c r="S21" s="226"/>
      <c r="T21" s="226"/>
      <c r="U21" s="226"/>
      <c r="X21" s="1207"/>
    </row>
    <row r="22" spans="1:24" ht="13.5" customHeight="1">
      <c r="A22" s="1207"/>
      <c r="B22" s="226" t="s">
        <v>342</v>
      </c>
      <c r="C22" s="226"/>
      <c r="D22" s="226"/>
      <c r="E22" s="226"/>
      <c r="F22" s="226"/>
      <c r="G22" s="226"/>
      <c r="H22" s="226"/>
      <c r="I22" s="226"/>
      <c r="J22" s="226"/>
      <c r="K22" s="226"/>
      <c r="L22" s="226"/>
      <c r="M22" s="226"/>
      <c r="N22" s="226"/>
      <c r="O22" s="226"/>
      <c r="P22" s="226"/>
      <c r="Q22" s="226"/>
      <c r="R22" s="226"/>
      <c r="S22" s="226"/>
      <c r="T22" s="226"/>
      <c r="U22" s="226"/>
      <c r="X22" s="1207"/>
    </row>
    <row r="23" spans="1:24" ht="13.5" customHeight="1">
      <c r="A23" s="1207"/>
      <c r="B23" s="226" t="s">
        <v>341</v>
      </c>
      <c r="C23" s="226"/>
      <c r="D23" s="226"/>
      <c r="E23" s="226"/>
      <c r="F23" s="226"/>
      <c r="G23" s="226"/>
      <c r="H23" s="226"/>
      <c r="I23" s="226"/>
      <c r="J23" s="226"/>
      <c r="K23" s="226"/>
      <c r="L23" s="226"/>
      <c r="M23" s="226"/>
      <c r="N23" s="226"/>
      <c r="O23" s="226"/>
      <c r="P23" s="226"/>
      <c r="Q23" s="226"/>
      <c r="R23" s="226"/>
      <c r="S23" s="226"/>
      <c r="T23" s="226"/>
      <c r="U23" s="226"/>
      <c r="V23" s="226"/>
      <c r="W23" s="226"/>
      <c r="X23" s="1207"/>
    </row>
    <row r="24" spans="1:24" s="216" customFormat="1" ht="27" customHeight="1">
      <c r="A24" s="225"/>
      <c r="B24" s="225"/>
      <c r="C24" s="225"/>
      <c r="D24" s="225"/>
      <c r="E24" s="225"/>
      <c r="F24" s="225"/>
      <c r="G24" s="225"/>
      <c r="H24" s="225"/>
      <c r="I24" s="225"/>
      <c r="J24" s="225"/>
      <c r="K24" s="225"/>
      <c r="L24" s="225"/>
      <c r="M24" s="225"/>
      <c r="N24" s="225"/>
      <c r="O24" s="225"/>
      <c r="P24" s="225"/>
      <c r="Q24" s="225"/>
      <c r="R24" s="225"/>
      <c r="S24" s="225"/>
      <c r="T24" s="225"/>
      <c r="U24" s="225"/>
      <c r="V24" s="225"/>
      <c r="W24" s="225"/>
      <c r="X24" s="225"/>
    </row>
    <row r="25" spans="1:24" s="216" customFormat="1" ht="27" customHeight="1"/>
  </sheetData>
  <mergeCells count="63">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39"/>
  <sheetViews>
    <sheetView zoomScaleNormal="100" workbookViewId="0">
      <selection activeCell="K17" sqref="K17:L18"/>
    </sheetView>
  </sheetViews>
  <sheetFormatPr defaultColWidth="3.75" defaultRowHeight="15" customHeight="1"/>
  <cols>
    <col min="1" max="1" width="1.25" style="215" customWidth="1"/>
    <col min="2" max="2" width="6.375" style="215" customWidth="1"/>
    <col min="3" max="4" width="5.625" style="215" customWidth="1"/>
    <col min="5" max="5" width="10" style="215" customWidth="1"/>
    <col min="6" max="8" width="3.75" style="215" customWidth="1"/>
    <col min="9" max="10" width="6.25" style="215" customWidth="1"/>
    <col min="11" max="11" width="6.875" style="215" customWidth="1"/>
    <col min="12" max="12" width="5.625" style="215" customWidth="1"/>
    <col min="13" max="13" width="6.25" style="215" customWidth="1"/>
    <col min="14" max="14" width="5" style="215" customWidth="1"/>
    <col min="15" max="15" width="18.75" style="215" customWidth="1"/>
    <col min="16" max="16" width="6.25" style="215" customWidth="1"/>
    <col min="17" max="17" width="5" style="215" customWidth="1"/>
    <col min="18" max="19" width="3.125" style="247" customWidth="1"/>
    <col min="20" max="21" width="3.75" style="215" customWidth="1"/>
    <col min="22" max="23" width="3.125" style="215" customWidth="1"/>
    <col min="24" max="25" width="2.5" style="215" customWidth="1"/>
    <col min="26" max="27" width="3.75" style="215" customWidth="1"/>
    <col min="28" max="28" width="1.25" style="215" customWidth="1"/>
    <col min="29" max="16384" width="3.75" style="215"/>
  </cols>
  <sheetData>
    <row r="1" spans="1:29" ht="15" customHeight="1">
      <c r="A1" s="214" t="s">
        <v>392</v>
      </c>
    </row>
    <row r="2" spans="1:29" s="272" customFormat="1" ht="22.5" customHeight="1">
      <c r="A2" s="1316" t="s">
        <v>391</v>
      </c>
      <c r="B2" s="1316"/>
      <c r="C2" s="1316"/>
      <c r="D2" s="1316"/>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row>
    <row r="3" spans="1:29" ht="15" customHeight="1">
      <c r="A3" s="271"/>
      <c r="B3" s="271"/>
      <c r="C3" s="271"/>
      <c r="D3" s="271"/>
      <c r="E3" s="271"/>
      <c r="F3" s="271"/>
      <c r="G3" s="271"/>
      <c r="H3" s="271"/>
      <c r="I3" s="271"/>
      <c r="J3" s="271"/>
      <c r="K3" s="271"/>
      <c r="L3" s="271"/>
      <c r="M3" s="271"/>
      <c r="N3" s="271"/>
      <c r="O3" s="271"/>
      <c r="P3" s="271"/>
      <c r="Q3" s="271"/>
      <c r="R3" s="271"/>
      <c r="S3" s="271"/>
      <c r="T3" s="1315">
        <f>旅費支払通知!G25</f>
        <v>43556</v>
      </c>
      <c r="U3" s="1315"/>
      <c r="V3" s="1315"/>
      <c r="W3" s="1315"/>
      <c r="X3" s="1315"/>
      <c r="Y3" s="1315"/>
      <c r="Z3" s="1315"/>
      <c r="AA3" s="1315"/>
      <c r="AB3" s="271"/>
    </row>
    <row r="4" spans="1:29" ht="22.5" customHeight="1">
      <c r="A4" s="1308"/>
      <c r="B4" s="1228" t="s">
        <v>15</v>
      </c>
      <c r="C4" s="1317" t="str">
        <f>'出張報告書＆旅費精算書（両面印刷推奨）'!B12&amp;"   "&amp;'出張報告書＆旅費精算書（両面印刷推奨）'!B13</f>
        <v xml:space="preserve">    大学教育センター・ヘルプロ</v>
      </c>
      <c r="D4" s="1209"/>
      <c r="E4" s="1209"/>
      <c r="F4" s="1209"/>
      <c r="G4" s="1209"/>
      <c r="H4" s="1209"/>
      <c r="I4" s="1209"/>
      <c r="J4" s="1210"/>
      <c r="K4" s="1215" t="s">
        <v>123</v>
      </c>
      <c r="L4" s="1213" t="str">
        <f>旅費支払通知!M22</f>
        <v>教授</v>
      </c>
      <c r="M4" s="1209"/>
      <c r="N4" s="1209"/>
      <c r="O4" s="1219"/>
      <c r="P4" s="1228" t="s">
        <v>390</v>
      </c>
      <c r="Q4" s="1317">
        <f>旅費支払通知!M21</f>
        <v>0</v>
      </c>
      <c r="R4" s="1209"/>
      <c r="S4" s="1209"/>
      <c r="T4" s="1209"/>
      <c r="U4" s="1209"/>
      <c r="V4" s="1209"/>
      <c r="W4" s="1210"/>
      <c r="X4" s="1318" t="s">
        <v>389</v>
      </c>
      <c r="Y4" s="1254"/>
      <c r="Z4" s="1255"/>
      <c r="AA4" s="1287"/>
      <c r="AB4" s="1320"/>
    </row>
    <row r="5" spans="1:29" ht="22.5" customHeight="1">
      <c r="A5" s="1308"/>
      <c r="B5" s="1229"/>
      <c r="C5" s="1230"/>
      <c r="D5" s="1211"/>
      <c r="E5" s="1211"/>
      <c r="F5" s="1211"/>
      <c r="G5" s="1211"/>
      <c r="H5" s="1211"/>
      <c r="I5" s="1211"/>
      <c r="J5" s="1212"/>
      <c r="K5" s="1216"/>
      <c r="L5" s="1214"/>
      <c r="M5" s="1211"/>
      <c r="N5" s="1211"/>
      <c r="O5" s="1220"/>
      <c r="P5" s="1229"/>
      <c r="Q5" s="1230"/>
      <c r="R5" s="1211"/>
      <c r="S5" s="1211"/>
      <c r="T5" s="1211"/>
      <c r="U5" s="1211"/>
      <c r="V5" s="1211"/>
      <c r="W5" s="1212"/>
      <c r="X5" s="1319"/>
      <c r="Y5" s="1256"/>
      <c r="Z5" s="1208"/>
      <c r="AA5" s="1288"/>
      <c r="AB5" s="1320"/>
    </row>
    <row r="6" spans="1:29" ht="15" customHeight="1">
      <c r="A6" s="1305"/>
      <c r="B6" s="1306"/>
      <c r="C6" s="1307"/>
      <c r="D6" s="1307"/>
      <c r="E6" s="1307"/>
      <c r="F6" s="1307"/>
      <c r="G6" s="1307"/>
      <c r="H6" s="1307"/>
      <c r="I6" s="1307"/>
      <c r="J6" s="1307"/>
      <c r="K6" s="1307"/>
      <c r="L6" s="1307"/>
      <c r="M6" s="1307"/>
      <c r="N6" s="1307"/>
      <c r="O6" s="1307"/>
      <c r="P6" s="1306"/>
      <c r="Q6" s="1307"/>
      <c r="R6" s="1307"/>
      <c r="S6" s="1307"/>
      <c r="T6" s="1307"/>
      <c r="U6" s="1307"/>
      <c r="V6" s="1307"/>
      <c r="W6" s="1307"/>
      <c r="X6" s="1307"/>
      <c r="Y6" s="1307"/>
      <c r="Z6" s="1307"/>
      <c r="AA6" s="1307"/>
      <c r="AB6" s="1305"/>
      <c r="AC6" s="216"/>
    </row>
    <row r="7" spans="1:29" ht="16.5" customHeight="1">
      <c r="A7" s="1308"/>
      <c r="B7" s="1283" t="s">
        <v>388</v>
      </c>
      <c r="C7" s="1283" t="s">
        <v>387</v>
      </c>
      <c r="D7" s="1283" t="s">
        <v>7</v>
      </c>
      <c r="E7" s="1215" t="s">
        <v>10</v>
      </c>
      <c r="F7" s="1213" t="s">
        <v>386</v>
      </c>
      <c r="G7" s="1209"/>
      <c r="H7" s="1210"/>
      <c r="I7" s="1213" t="s">
        <v>9</v>
      </c>
      <c r="J7" s="1210"/>
      <c r="K7" s="1213" t="s">
        <v>8</v>
      </c>
      <c r="L7" s="1210"/>
      <c r="M7" s="1213" t="s">
        <v>385</v>
      </c>
      <c r="N7" s="1209"/>
      <c r="O7" s="1209"/>
      <c r="P7" s="1209"/>
      <c r="Q7" s="1210"/>
      <c r="R7" s="1291" t="s">
        <v>377</v>
      </c>
      <c r="S7" s="1292"/>
      <c r="T7" s="1293" t="s">
        <v>384</v>
      </c>
      <c r="U7" s="1294"/>
      <c r="V7" s="1293" t="s">
        <v>383</v>
      </c>
      <c r="W7" s="1294"/>
      <c r="X7" s="1213" t="s">
        <v>382</v>
      </c>
      <c r="Y7" s="1210"/>
      <c r="Z7" s="1293" t="s">
        <v>381</v>
      </c>
      <c r="AA7" s="1309"/>
      <c r="AB7" s="1311"/>
    </row>
    <row r="8" spans="1:29" ht="16.5" customHeight="1">
      <c r="A8" s="1308"/>
      <c r="B8" s="1284"/>
      <c r="C8" s="1284"/>
      <c r="D8" s="1284"/>
      <c r="E8" s="1216"/>
      <c r="F8" s="1214"/>
      <c r="G8" s="1211"/>
      <c r="H8" s="1212"/>
      <c r="I8" s="1214"/>
      <c r="J8" s="1212"/>
      <c r="K8" s="1214"/>
      <c r="L8" s="1212"/>
      <c r="M8" s="1214" t="s">
        <v>380</v>
      </c>
      <c r="N8" s="1211"/>
      <c r="O8" s="1211"/>
      <c r="P8" s="1211"/>
      <c r="Q8" s="1212"/>
      <c r="R8" s="1297" t="s">
        <v>374</v>
      </c>
      <c r="S8" s="1298"/>
      <c r="T8" s="1295"/>
      <c r="U8" s="1296"/>
      <c r="V8" s="1295"/>
      <c r="W8" s="1296"/>
      <c r="X8" s="1214"/>
      <c r="Y8" s="1212"/>
      <c r="Z8" s="1295"/>
      <c r="AA8" s="1310"/>
      <c r="AB8" s="1311"/>
    </row>
    <row r="9" spans="1:29" ht="17.25" customHeight="1">
      <c r="A9" s="1308"/>
      <c r="B9" s="269"/>
      <c r="C9" s="1281"/>
      <c r="D9" s="1281"/>
      <c r="E9" s="1299">
        <f>旅費支払通知!H27</f>
        <v>43556</v>
      </c>
      <c r="F9" s="1285"/>
      <c r="G9" s="1286"/>
      <c r="H9" s="268" t="s">
        <v>378</v>
      </c>
      <c r="I9" s="1254">
        <f>旅費支払通知!K28</f>
        <v>0</v>
      </c>
      <c r="J9" s="1287"/>
      <c r="K9" s="1254">
        <f>旅費支払通知!X28</f>
        <v>0</v>
      </c>
      <c r="L9" s="1287"/>
      <c r="M9" s="1254"/>
      <c r="N9" s="1255"/>
      <c r="O9" s="1255"/>
      <c r="P9" s="1255"/>
      <c r="Q9" s="1287"/>
      <c r="R9" s="1291" t="s">
        <v>377</v>
      </c>
      <c r="S9" s="1292"/>
      <c r="T9" s="1312"/>
      <c r="U9" s="1314" t="s">
        <v>2</v>
      </c>
      <c r="V9" s="1293" t="s">
        <v>376</v>
      </c>
      <c r="W9" s="1294"/>
      <c r="X9" s="1254"/>
      <c r="Y9" s="1287"/>
      <c r="Z9" s="1301" t="s">
        <v>2</v>
      </c>
      <c r="AA9" s="1302"/>
      <c r="AB9" s="1311"/>
    </row>
    <row r="10" spans="1:29" ht="17.25" customHeight="1">
      <c r="A10" s="1308"/>
      <c r="B10" s="270"/>
      <c r="C10" s="1282"/>
      <c r="D10" s="1282"/>
      <c r="E10" s="1300"/>
      <c r="F10" s="1289"/>
      <c r="G10" s="1290"/>
      <c r="H10" s="266" t="s">
        <v>379</v>
      </c>
      <c r="I10" s="1256"/>
      <c r="J10" s="1288"/>
      <c r="K10" s="1256"/>
      <c r="L10" s="1288"/>
      <c r="M10" s="1256"/>
      <c r="N10" s="1208"/>
      <c r="O10" s="1208"/>
      <c r="P10" s="1208"/>
      <c r="Q10" s="1288"/>
      <c r="R10" s="1297" t="s">
        <v>374</v>
      </c>
      <c r="S10" s="1298"/>
      <c r="T10" s="1313"/>
      <c r="U10" s="1314"/>
      <c r="V10" s="1295"/>
      <c r="W10" s="1296"/>
      <c r="X10" s="1256"/>
      <c r="Y10" s="1288"/>
      <c r="Z10" s="1303"/>
      <c r="AA10" s="1304"/>
      <c r="AB10" s="1311"/>
    </row>
    <row r="11" spans="1:29" ht="17.25" customHeight="1">
      <c r="A11" s="1308"/>
      <c r="B11" s="269"/>
      <c r="C11" s="1281"/>
      <c r="D11" s="1281"/>
      <c r="E11" s="1299">
        <f>IF(旅費支払通知!H30="","・",旅費支払通知!H30)</f>
        <v>43558</v>
      </c>
      <c r="F11" s="1285"/>
      <c r="G11" s="1286"/>
      <c r="H11" s="268" t="s">
        <v>378</v>
      </c>
      <c r="I11" s="1254" t="str">
        <f>IF(旅費支払通知!K31="","",旅費支払通知!K31)</f>
        <v/>
      </c>
      <c r="J11" s="1287"/>
      <c r="K11" s="1254" t="str">
        <f>IF(旅費支払通知!X31="","",旅費支払通知!X31)</f>
        <v>東京国際フォーラム</v>
      </c>
      <c r="L11" s="1287"/>
      <c r="M11" s="1254"/>
      <c r="N11" s="1255"/>
      <c r="O11" s="1255"/>
      <c r="P11" s="1255"/>
      <c r="Q11" s="1287"/>
      <c r="R11" s="1291" t="s">
        <v>377</v>
      </c>
      <c r="S11" s="1292"/>
      <c r="T11" s="1254"/>
      <c r="U11" s="1287"/>
      <c r="V11" s="1293" t="s">
        <v>376</v>
      </c>
      <c r="W11" s="1294"/>
      <c r="X11" s="1254"/>
      <c r="Y11" s="1287"/>
      <c r="Z11" s="1254"/>
      <c r="AA11" s="1255"/>
      <c r="AB11" s="1311"/>
    </row>
    <row r="12" spans="1:29" ht="17.25" customHeight="1">
      <c r="A12" s="1308"/>
      <c r="B12" s="270"/>
      <c r="C12" s="1282"/>
      <c r="D12" s="1282"/>
      <c r="E12" s="1300"/>
      <c r="F12" s="1289"/>
      <c r="G12" s="1290"/>
      <c r="H12" s="266" t="s">
        <v>379</v>
      </c>
      <c r="I12" s="1256"/>
      <c r="J12" s="1288"/>
      <c r="K12" s="1256"/>
      <c r="L12" s="1288"/>
      <c r="M12" s="1256"/>
      <c r="N12" s="1208"/>
      <c r="O12" s="1208"/>
      <c r="P12" s="1208"/>
      <c r="Q12" s="1288"/>
      <c r="R12" s="1297" t="s">
        <v>374</v>
      </c>
      <c r="S12" s="1298"/>
      <c r="T12" s="1256"/>
      <c r="U12" s="1288"/>
      <c r="V12" s="1295"/>
      <c r="W12" s="1296"/>
      <c r="X12" s="1256"/>
      <c r="Y12" s="1288"/>
      <c r="Z12" s="1256"/>
      <c r="AA12" s="1208"/>
      <c r="AB12" s="1311"/>
    </row>
    <row r="13" spans="1:29" ht="17.25" customHeight="1">
      <c r="A13" s="1308"/>
      <c r="B13" s="269"/>
      <c r="C13" s="1281"/>
      <c r="D13" s="1281"/>
      <c r="E13" s="1299" t="str">
        <f>IF(旅費支払通知!H33="","・",旅費支払通知!H33)</f>
        <v>・</v>
      </c>
      <c r="F13" s="1285"/>
      <c r="G13" s="1286"/>
      <c r="H13" s="268" t="s">
        <v>378</v>
      </c>
      <c r="I13" s="1254" t="str">
        <f>IF(旅費支払通知!K34="","",旅費支払通知!K34)</f>
        <v/>
      </c>
      <c r="J13" s="1287"/>
      <c r="K13" s="1254" t="str">
        <f>IF(旅費支払通知!X34="","",旅費支払通知!X34)</f>
        <v/>
      </c>
      <c r="L13" s="1287"/>
      <c r="M13" s="1254"/>
      <c r="N13" s="1255"/>
      <c r="O13" s="1255"/>
      <c r="P13" s="1255"/>
      <c r="Q13" s="1287"/>
      <c r="R13" s="1291" t="s">
        <v>377</v>
      </c>
      <c r="S13" s="1292"/>
      <c r="T13" s="1254"/>
      <c r="U13" s="1287"/>
      <c r="V13" s="1293" t="s">
        <v>376</v>
      </c>
      <c r="W13" s="1294"/>
      <c r="X13" s="1254"/>
      <c r="Y13" s="1287"/>
      <c r="Z13" s="1254"/>
      <c r="AA13" s="1255"/>
      <c r="AB13" s="1311"/>
    </row>
    <row r="14" spans="1:29" ht="17.25" customHeight="1">
      <c r="A14" s="1308"/>
      <c r="B14" s="270"/>
      <c r="C14" s="1282"/>
      <c r="D14" s="1282"/>
      <c r="E14" s="1300"/>
      <c r="F14" s="1289"/>
      <c r="G14" s="1290"/>
      <c r="H14" s="266" t="s">
        <v>379</v>
      </c>
      <c r="I14" s="1256"/>
      <c r="J14" s="1288"/>
      <c r="K14" s="1256"/>
      <c r="L14" s="1288"/>
      <c r="M14" s="1256"/>
      <c r="N14" s="1208"/>
      <c r="O14" s="1208"/>
      <c r="P14" s="1208"/>
      <c r="Q14" s="1288"/>
      <c r="R14" s="1297" t="s">
        <v>374</v>
      </c>
      <c r="S14" s="1298"/>
      <c r="T14" s="1256"/>
      <c r="U14" s="1288"/>
      <c r="V14" s="1295"/>
      <c r="W14" s="1296"/>
      <c r="X14" s="1256"/>
      <c r="Y14" s="1288"/>
      <c r="Z14" s="1256"/>
      <c r="AA14" s="1208"/>
      <c r="AB14" s="1311"/>
    </row>
    <row r="15" spans="1:29" ht="17.25" customHeight="1">
      <c r="A15" s="1308"/>
      <c r="B15" s="269"/>
      <c r="C15" s="1281"/>
      <c r="D15" s="1281"/>
      <c r="E15" s="1283" t="s">
        <v>394</v>
      </c>
      <c r="F15" s="1285"/>
      <c r="G15" s="1286"/>
      <c r="H15" s="268" t="s">
        <v>378</v>
      </c>
      <c r="I15" s="1254"/>
      <c r="J15" s="1287"/>
      <c r="K15" s="1254"/>
      <c r="L15" s="1287"/>
      <c r="M15" s="1254"/>
      <c r="N15" s="1255"/>
      <c r="O15" s="1255"/>
      <c r="P15" s="1255"/>
      <c r="Q15" s="1287"/>
      <c r="R15" s="1291" t="s">
        <v>377</v>
      </c>
      <c r="S15" s="1292"/>
      <c r="T15" s="1254"/>
      <c r="U15" s="1287"/>
      <c r="V15" s="1293" t="s">
        <v>376</v>
      </c>
      <c r="W15" s="1294"/>
      <c r="X15" s="1254"/>
      <c r="Y15" s="1287"/>
      <c r="Z15" s="1254"/>
      <c r="AA15" s="1255"/>
      <c r="AB15" s="1311"/>
    </row>
    <row r="16" spans="1:29" ht="17.25" customHeight="1">
      <c r="A16" s="1308"/>
      <c r="B16" s="270"/>
      <c r="C16" s="1282"/>
      <c r="D16" s="1282"/>
      <c r="E16" s="1284"/>
      <c r="F16" s="1289"/>
      <c r="G16" s="1290"/>
      <c r="H16" s="266" t="s">
        <v>379</v>
      </c>
      <c r="I16" s="1256"/>
      <c r="J16" s="1288"/>
      <c r="K16" s="1256"/>
      <c r="L16" s="1288"/>
      <c r="M16" s="1256"/>
      <c r="N16" s="1208"/>
      <c r="O16" s="1208"/>
      <c r="P16" s="1208"/>
      <c r="Q16" s="1288"/>
      <c r="R16" s="1297" t="s">
        <v>374</v>
      </c>
      <c r="S16" s="1298"/>
      <c r="T16" s="1256"/>
      <c r="U16" s="1288"/>
      <c r="V16" s="1295"/>
      <c r="W16" s="1296"/>
      <c r="X16" s="1256"/>
      <c r="Y16" s="1288"/>
      <c r="Z16" s="1256"/>
      <c r="AA16" s="1208"/>
      <c r="AB16" s="1311"/>
    </row>
    <row r="17" spans="1:28" ht="17.25" customHeight="1">
      <c r="A17" s="1308"/>
      <c r="B17" s="269"/>
      <c r="C17" s="1281"/>
      <c r="D17" s="1281"/>
      <c r="E17" s="1283" t="s">
        <v>395</v>
      </c>
      <c r="F17" s="1285"/>
      <c r="G17" s="1286"/>
      <c r="H17" s="268" t="s">
        <v>378</v>
      </c>
      <c r="I17" s="1254"/>
      <c r="J17" s="1287"/>
      <c r="K17" s="1254"/>
      <c r="L17" s="1287"/>
      <c r="M17" s="1254"/>
      <c r="N17" s="1255"/>
      <c r="O17" s="1255"/>
      <c r="P17" s="1255"/>
      <c r="Q17" s="1287"/>
      <c r="R17" s="1291" t="s">
        <v>377</v>
      </c>
      <c r="S17" s="1292"/>
      <c r="T17" s="1254"/>
      <c r="U17" s="1287"/>
      <c r="V17" s="1293" t="s">
        <v>376</v>
      </c>
      <c r="W17" s="1294"/>
      <c r="X17" s="1254"/>
      <c r="Y17" s="1287"/>
      <c r="Z17" s="1254"/>
      <c r="AA17" s="1255"/>
      <c r="AB17" s="1311"/>
    </row>
    <row r="18" spans="1:28" ht="17.25" customHeight="1">
      <c r="A18" s="1308"/>
      <c r="B18" s="270"/>
      <c r="C18" s="1282"/>
      <c r="D18" s="1282"/>
      <c r="E18" s="1284"/>
      <c r="F18" s="1289"/>
      <c r="G18" s="1290"/>
      <c r="H18" s="266" t="s">
        <v>379</v>
      </c>
      <c r="I18" s="1256"/>
      <c r="J18" s="1288"/>
      <c r="K18" s="1256"/>
      <c r="L18" s="1288"/>
      <c r="M18" s="1256"/>
      <c r="N18" s="1208"/>
      <c r="O18" s="1208"/>
      <c r="P18" s="1208"/>
      <c r="Q18" s="1288"/>
      <c r="R18" s="1297" t="s">
        <v>374</v>
      </c>
      <c r="S18" s="1298"/>
      <c r="T18" s="1256"/>
      <c r="U18" s="1288"/>
      <c r="V18" s="1295"/>
      <c r="W18" s="1296"/>
      <c r="X18" s="1256"/>
      <c r="Y18" s="1288"/>
      <c r="Z18" s="1256"/>
      <c r="AA18" s="1208"/>
      <c r="AB18" s="1311"/>
    </row>
    <row r="19" spans="1:28" ht="17.25" customHeight="1">
      <c r="A19" s="1308"/>
      <c r="B19" s="269"/>
      <c r="C19" s="1281"/>
      <c r="D19" s="1281"/>
      <c r="E19" s="1283" t="s">
        <v>396</v>
      </c>
      <c r="F19" s="1285"/>
      <c r="G19" s="1286"/>
      <c r="H19" s="268" t="s">
        <v>378</v>
      </c>
      <c r="I19" s="1254"/>
      <c r="J19" s="1287"/>
      <c r="K19" s="1254"/>
      <c r="L19" s="1287"/>
      <c r="M19" s="1254"/>
      <c r="N19" s="1255"/>
      <c r="O19" s="1255"/>
      <c r="P19" s="1255"/>
      <c r="Q19" s="1287"/>
      <c r="R19" s="1291" t="s">
        <v>377</v>
      </c>
      <c r="S19" s="1292"/>
      <c r="T19" s="1254"/>
      <c r="U19" s="1287"/>
      <c r="V19" s="1293" t="s">
        <v>376</v>
      </c>
      <c r="W19" s="1294"/>
      <c r="X19" s="1254"/>
      <c r="Y19" s="1287"/>
      <c r="Z19" s="1254"/>
      <c r="AA19" s="1255"/>
      <c r="AB19" s="1311"/>
    </row>
    <row r="20" spans="1:28" ht="17.25" customHeight="1">
      <c r="A20" s="1308"/>
      <c r="B20" s="270"/>
      <c r="C20" s="1282"/>
      <c r="D20" s="1282"/>
      <c r="E20" s="1284"/>
      <c r="F20" s="1289"/>
      <c r="G20" s="1290"/>
      <c r="H20" s="266" t="s">
        <v>379</v>
      </c>
      <c r="I20" s="1256"/>
      <c r="J20" s="1288"/>
      <c r="K20" s="1256"/>
      <c r="L20" s="1288"/>
      <c r="M20" s="1256"/>
      <c r="N20" s="1208"/>
      <c r="O20" s="1208"/>
      <c r="P20" s="1208"/>
      <c r="Q20" s="1288"/>
      <c r="R20" s="1297" t="s">
        <v>374</v>
      </c>
      <c r="S20" s="1298"/>
      <c r="T20" s="1256"/>
      <c r="U20" s="1288"/>
      <c r="V20" s="1295"/>
      <c r="W20" s="1296"/>
      <c r="X20" s="1256"/>
      <c r="Y20" s="1288"/>
      <c r="Z20" s="1256"/>
      <c r="AA20" s="1208"/>
      <c r="AB20" s="1311"/>
    </row>
    <row r="21" spans="1:28" ht="17.25" customHeight="1">
      <c r="A21" s="1308"/>
      <c r="B21" s="269"/>
      <c r="C21" s="1281"/>
      <c r="D21" s="1281"/>
      <c r="E21" s="1283" t="s">
        <v>395</v>
      </c>
      <c r="F21" s="1285"/>
      <c r="G21" s="1286"/>
      <c r="H21" s="268" t="s">
        <v>378</v>
      </c>
      <c r="I21" s="1254"/>
      <c r="J21" s="1287"/>
      <c r="K21" s="1254"/>
      <c r="L21" s="1287"/>
      <c r="M21" s="1254"/>
      <c r="N21" s="1255"/>
      <c r="O21" s="1255"/>
      <c r="P21" s="1255"/>
      <c r="Q21" s="1287"/>
      <c r="R21" s="1291" t="s">
        <v>377</v>
      </c>
      <c r="S21" s="1292"/>
      <c r="T21" s="1254"/>
      <c r="U21" s="1287"/>
      <c r="V21" s="1293" t="s">
        <v>376</v>
      </c>
      <c r="W21" s="1294"/>
      <c r="X21" s="1254"/>
      <c r="Y21" s="1287"/>
      <c r="Z21" s="1254"/>
      <c r="AA21" s="1255"/>
      <c r="AB21" s="1311"/>
    </row>
    <row r="22" spans="1:28" ht="17.25" customHeight="1">
      <c r="A22" s="1308"/>
      <c r="B22" s="270"/>
      <c r="C22" s="1282"/>
      <c r="D22" s="1282"/>
      <c r="E22" s="1284"/>
      <c r="F22" s="1289"/>
      <c r="G22" s="1290"/>
      <c r="H22" s="266" t="s">
        <v>379</v>
      </c>
      <c r="I22" s="1256"/>
      <c r="J22" s="1288"/>
      <c r="K22" s="1256"/>
      <c r="L22" s="1288"/>
      <c r="M22" s="1256"/>
      <c r="N22" s="1208"/>
      <c r="O22" s="1208"/>
      <c r="P22" s="1208"/>
      <c r="Q22" s="1288"/>
      <c r="R22" s="1297" t="s">
        <v>374</v>
      </c>
      <c r="S22" s="1298"/>
      <c r="T22" s="1256"/>
      <c r="U22" s="1288"/>
      <c r="V22" s="1295"/>
      <c r="W22" s="1296"/>
      <c r="X22" s="1256"/>
      <c r="Y22" s="1288"/>
      <c r="Z22" s="1256"/>
      <c r="AA22" s="1208"/>
      <c r="AB22" s="1311"/>
    </row>
    <row r="23" spans="1:28" ht="17.25" customHeight="1">
      <c r="A23" s="1308"/>
      <c r="B23" s="269"/>
      <c r="C23" s="1281"/>
      <c r="D23" s="1281"/>
      <c r="E23" s="1283" t="s">
        <v>395</v>
      </c>
      <c r="F23" s="1285"/>
      <c r="G23" s="1286"/>
      <c r="H23" s="268" t="s">
        <v>378</v>
      </c>
      <c r="I23" s="1254"/>
      <c r="J23" s="1287"/>
      <c r="K23" s="1254"/>
      <c r="L23" s="1287"/>
      <c r="M23" s="1254"/>
      <c r="N23" s="1255"/>
      <c r="O23" s="1255"/>
      <c r="P23" s="1255"/>
      <c r="Q23" s="1287"/>
      <c r="R23" s="1291" t="s">
        <v>377</v>
      </c>
      <c r="S23" s="1292"/>
      <c r="T23" s="1254"/>
      <c r="U23" s="1287"/>
      <c r="V23" s="1293" t="s">
        <v>376</v>
      </c>
      <c r="W23" s="1294"/>
      <c r="X23" s="1254"/>
      <c r="Y23" s="1287"/>
      <c r="Z23" s="1254"/>
      <c r="AA23" s="1255"/>
      <c r="AB23" s="1311"/>
    </row>
    <row r="24" spans="1:28" ht="17.25" customHeight="1">
      <c r="A24" s="1308"/>
      <c r="B24" s="267"/>
      <c r="C24" s="1282"/>
      <c r="D24" s="1282"/>
      <c r="E24" s="1284"/>
      <c r="F24" s="1289"/>
      <c r="G24" s="1290"/>
      <c r="H24" s="266" t="s">
        <v>375</v>
      </c>
      <c r="I24" s="1256"/>
      <c r="J24" s="1288"/>
      <c r="K24" s="1256"/>
      <c r="L24" s="1288"/>
      <c r="M24" s="1256"/>
      <c r="N24" s="1208"/>
      <c r="O24" s="1208"/>
      <c r="P24" s="1208"/>
      <c r="Q24" s="1288"/>
      <c r="R24" s="1257" t="s">
        <v>374</v>
      </c>
      <c r="S24" s="1258"/>
      <c r="T24" s="1256"/>
      <c r="U24" s="1288"/>
      <c r="V24" s="1295"/>
      <c r="W24" s="1296"/>
      <c r="X24" s="1256"/>
      <c r="Y24" s="1288"/>
      <c r="Z24" s="1256"/>
      <c r="AA24" s="1208"/>
      <c r="AB24" s="1311"/>
    </row>
    <row r="25" spans="1:28" ht="15" customHeight="1">
      <c r="A25" s="1308"/>
      <c r="B25" s="1259" t="s">
        <v>373</v>
      </c>
      <c r="C25" s="1261"/>
      <c r="D25" s="1261"/>
      <c r="E25" s="1261"/>
      <c r="F25" s="1261"/>
      <c r="G25" s="1261"/>
      <c r="H25" s="1261"/>
      <c r="I25" s="1261"/>
      <c r="J25" s="1261"/>
      <c r="K25" s="1261"/>
      <c r="L25" s="1261"/>
      <c r="M25" s="1261"/>
      <c r="N25" s="1261"/>
      <c r="O25" s="1261"/>
      <c r="P25" s="1261"/>
      <c r="Q25" s="1261"/>
      <c r="R25" s="1223" t="s">
        <v>372</v>
      </c>
      <c r="S25" s="1224"/>
      <c r="T25" s="265"/>
      <c r="U25" s="264"/>
      <c r="W25" s="262" t="s">
        <v>2</v>
      </c>
      <c r="X25" s="263"/>
      <c r="Y25" s="263"/>
      <c r="Z25" s="263"/>
      <c r="AA25" s="262" t="s">
        <v>2</v>
      </c>
      <c r="AB25" s="1311"/>
    </row>
    <row r="26" spans="1:28" ht="15" customHeight="1">
      <c r="A26" s="1308"/>
      <c r="B26" s="1260"/>
      <c r="C26" s="1264" t="s">
        <v>371</v>
      </c>
      <c r="D26" s="1264"/>
      <c r="E26" s="1264"/>
      <c r="F26" s="1264"/>
      <c r="G26" s="1264"/>
      <c r="H26" s="1264"/>
      <c r="I26" s="1264"/>
      <c r="J26" s="1264"/>
      <c r="K26" s="1264"/>
      <c r="L26" s="1264"/>
      <c r="M26" s="1264"/>
      <c r="N26" s="1264"/>
      <c r="O26" s="1264"/>
      <c r="P26" s="1264"/>
      <c r="Q26" s="1265"/>
      <c r="R26" s="1262"/>
      <c r="S26" s="1263"/>
      <c r="T26" s="245"/>
      <c r="U26" s="260"/>
      <c r="V26" s="261"/>
      <c r="W26" s="259"/>
      <c r="X26" s="260"/>
      <c r="Y26" s="260"/>
      <c r="Z26" s="260"/>
      <c r="AA26" s="259"/>
      <c r="AB26" s="1311"/>
    </row>
    <row r="27" spans="1:28" ht="15" customHeight="1">
      <c r="A27" s="1308"/>
      <c r="B27" s="1260"/>
      <c r="C27" s="1264" t="s">
        <v>370</v>
      </c>
      <c r="D27" s="1264"/>
      <c r="E27" s="1264"/>
      <c r="F27" s="1264"/>
      <c r="G27" s="1264"/>
      <c r="H27" s="1264"/>
      <c r="I27" s="1264"/>
      <c r="J27" s="1264"/>
      <c r="K27" s="1264"/>
      <c r="L27" s="1264"/>
      <c r="M27" s="1264"/>
      <c r="N27" s="1264"/>
      <c r="O27" s="1264"/>
      <c r="P27" s="1264"/>
      <c r="Q27" s="1265"/>
      <c r="R27" s="1262"/>
      <c r="S27" s="1263"/>
      <c r="T27" s="244"/>
      <c r="U27" s="258"/>
      <c r="V27" s="258"/>
      <c r="W27" s="258"/>
      <c r="X27" s="258"/>
      <c r="Y27" s="258"/>
      <c r="Z27" s="258"/>
      <c r="AA27" s="257" t="s">
        <v>2</v>
      </c>
      <c r="AB27" s="1311"/>
    </row>
    <row r="28" spans="1:28" ht="15" customHeight="1">
      <c r="A28" s="1308"/>
      <c r="B28" s="1260"/>
      <c r="C28" s="1264" t="s">
        <v>369</v>
      </c>
      <c r="D28" s="1264"/>
      <c r="E28" s="1264"/>
      <c r="F28" s="1264"/>
      <c r="G28" s="1264"/>
      <c r="H28" s="1264"/>
      <c r="I28" s="1264"/>
      <c r="J28" s="1264"/>
      <c r="K28" s="1264"/>
      <c r="L28" s="1264"/>
      <c r="M28" s="1264"/>
      <c r="N28" s="1264"/>
      <c r="O28" s="1264"/>
      <c r="P28" s="1264"/>
      <c r="Q28" s="1264"/>
      <c r="R28" s="1225"/>
      <c r="S28" s="1227"/>
      <c r="T28" s="246"/>
      <c r="U28" s="256"/>
      <c r="V28" s="255"/>
      <c r="W28" s="255"/>
      <c r="X28" s="255"/>
      <c r="Y28" s="255"/>
      <c r="Z28" s="255"/>
      <c r="AA28" s="254"/>
      <c r="AB28" s="1311"/>
    </row>
    <row r="29" spans="1:28" ht="15" customHeight="1">
      <c r="A29" s="1308"/>
      <c r="B29" s="1260"/>
      <c r="C29" s="1264" t="s">
        <v>368</v>
      </c>
      <c r="D29" s="1264"/>
      <c r="E29" s="1264"/>
      <c r="F29" s="1264"/>
      <c r="G29" s="1264"/>
      <c r="H29" s="1264"/>
      <c r="I29" s="1264"/>
      <c r="J29" s="1264"/>
      <c r="K29" s="1264"/>
      <c r="L29" s="1264"/>
      <c r="M29" s="1264"/>
      <c r="N29" s="1264"/>
      <c r="O29" s="1264"/>
      <c r="P29" s="1264"/>
      <c r="Q29" s="1264"/>
      <c r="R29" s="248"/>
      <c r="S29" s="248"/>
      <c r="T29" s="248"/>
      <c r="U29" s="248"/>
      <c r="V29" s="248"/>
      <c r="W29" s="248"/>
      <c r="X29" s="248"/>
      <c r="Y29" s="248"/>
      <c r="Z29" s="248"/>
      <c r="AA29" s="248"/>
      <c r="AB29" s="1305"/>
    </row>
    <row r="30" spans="1:28" ht="15" customHeight="1">
      <c r="A30" s="1308"/>
      <c r="B30" s="1260"/>
      <c r="C30" s="1264" t="s">
        <v>367</v>
      </c>
      <c r="D30" s="1264"/>
      <c r="E30" s="1264"/>
      <c r="F30" s="1264"/>
      <c r="G30" s="1264"/>
      <c r="H30" s="1264"/>
      <c r="I30" s="1264"/>
      <c r="J30" s="1264"/>
      <c r="K30" s="1264"/>
      <c r="L30" s="1264"/>
      <c r="M30" s="1264"/>
      <c r="N30" s="1264"/>
      <c r="O30" s="1264"/>
      <c r="P30" s="1264"/>
      <c r="Q30" s="1264"/>
      <c r="R30" s="1235" t="s">
        <v>124</v>
      </c>
      <c r="S30" s="1236"/>
      <c r="T30" s="1236"/>
      <c r="U30" s="1236"/>
      <c r="V30" s="1236"/>
      <c r="W30" s="1236"/>
      <c r="X30" s="1236"/>
      <c r="Y30" s="1236"/>
      <c r="Z30" s="1236"/>
      <c r="AA30" s="1237"/>
      <c r="AB30" s="1305"/>
    </row>
    <row r="31" spans="1:28" ht="15" customHeight="1">
      <c r="A31" s="1308"/>
      <c r="B31" s="1260"/>
      <c r="C31" s="1264" t="s">
        <v>366</v>
      </c>
      <c r="D31" s="1264"/>
      <c r="E31" s="1264"/>
      <c r="F31" s="1264"/>
      <c r="G31" s="1264"/>
      <c r="H31" s="1264"/>
      <c r="I31" s="1264"/>
      <c r="J31" s="1264"/>
      <c r="K31" s="1264"/>
      <c r="L31" s="1264"/>
      <c r="M31" s="1264"/>
      <c r="N31" s="1264"/>
      <c r="O31" s="1264"/>
      <c r="P31" s="1264"/>
      <c r="Q31" s="1264"/>
      <c r="R31" s="1266" t="str">
        <f>旅費支払通知!V7&amp;"："&amp;旅費支払通知!A7</f>
        <v>：</v>
      </c>
      <c r="S31" s="1267"/>
      <c r="T31" s="1267"/>
      <c r="U31" s="1267"/>
      <c r="V31" s="1267"/>
      <c r="W31" s="1267"/>
      <c r="X31" s="1267"/>
      <c r="Y31" s="1267"/>
      <c r="Z31" s="1267"/>
      <c r="AA31" s="1268"/>
      <c r="AB31" s="1305"/>
    </row>
    <row r="32" spans="1:28" ht="15" customHeight="1">
      <c r="A32" s="1308"/>
      <c r="B32" s="1260"/>
      <c r="C32" s="1264" t="s">
        <v>365</v>
      </c>
      <c r="D32" s="1264"/>
      <c r="E32" s="1264"/>
      <c r="F32" s="1264"/>
      <c r="G32" s="1264"/>
      <c r="H32" s="1264"/>
      <c r="I32" s="1264"/>
      <c r="J32" s="1264"/>
      <c r="K32" s="1264"/>
      <c r="L32" s="1264"/>
      <c r="M32" s="1264"/>
      <c r="N32" s="1264"/>
      <c r="O32" s="1264"/>
      <c r="P32" s="1264"/>
      <c r="Q32" s="1264"/>
      <c r="R32" s="1269"/>
      <c r="S32" s="1270"/>
      <c r="T32" s="1270"/>
      <c r="U32" s="1270"/>
      <c r="V32" s="1270"/>
      <c r="W32" s="1270"/>
      <c r="X32" s="1270"/>
      <c r="Y32" s="1270"/>
      <c r="Z32" s="1270"/>
      <c r="AA32" s="1271"/>
      <c r="AB32" s="1305"/>
    </row>
    <row r="33" spans="1:28" ht="15" customHeight="1">
      <c r="A33" s="1308"/>
      <c r="B33" s="1260"/>
      <c r="C33" s="1264" t="s">
        <v>364</v>
      </c>
      <c r="D33" s="1264"/>
      <c r="E33" s="1264"/>
      <c r="F33" s="1264"/>
      <c r="G33" s="1264"/>
      <c r="H33" s="1264"/>
      <c r="I33" s="1264"/>
      <c r="J33" s="1264"/>
      <c r="K33" s="1264"/>
      <c r="L33" s="1264"/>
      <c r="M33" s="1264"/>
      <c r="N33" s="1264"/>
      <c r="O33" s="1264"/>
      <c r="P33" s="1264"/>
      <c r="Q33" s="1264"/>
      <c r="R33" s="1272" t="s">
        <v>363</v>
      </c>
      <c r="S33" s="1273"/>
      <c r="T33" s="1273"/>
      <c r="U33" s="1273"/>
      <c r="V33" s="1273"/>
      <c r="W33" s="1273"/>
      <c r="X33" s="1273"/>
      <c r="Y33" s="1276" t="str">
        <f>旅費支払通知!E38</f>
        <v>なし</v>
      </c>
      <c r="Z33" s="1277"/>
      <c r="AA33" s="1278"/>
      <c r="AB33" s="1305"/>
    </row>
    <row r="34" spans="1:28" ht="15" customHeight="1">
      <c r="B34" s="1260"/>
      <c r="C34" s="1264" t="s">
        <v>362</v>
      </c>
      <c r="D34" s="1264"/>
      <c r="E34" s="1264"/>
      <c r="F34" s="1264"/>
      <c r="G34" s="1264"/>
      <c r="H34" s="1264"/>
      <c r="I34" s="1264"/>
      <c r="J34" s="1264"/>
      <c r="K34" s="1264"/>
      <c r="L34" s="1264"/>
      <c r="M34" s="1264"/>
      <c r="N34" s="1264"/>
      <c r="O34" s="1264"/>
      <c r="P34" s="1264"/>
      <c r="Q34" s="1264"/>
      <c r="R34" s="1274"/>
      <c r="S34" s="1275"/>
      <c r="T34" s="1275"/>
      <c r="U34" s="1275"/>
      <c r="V34" s="1275"/>
      <c r="W34" s="1275"/>
      <c r="X34" s="1275"/>
      <c r="Y34" s="1279"/>
      <c r="Z34" s="1279"/>
      <c r="AA34" s="1280"/>
    </row>
    <row r="35" spans="1:28" ht="4.5" customHeight="1">
      <c r="B35" s="253"/>
      <c r="C35" s="252"/>
      <c r="D35" s="252"/>
      <c r="E35" s="252"/>
      <c r="F35" s="252"/>
      <c r="G35" s="252"/>
      <c r="H35" s="252"/>
      <c r="I35" s="252"/>
      <c r="J35" s="252"/>
      <c r="K35" s="252"/>
      <c r="L35" s="252"/>
      <c r="M35" s="252"/>
      <c r="N35" s="252"/>
      <c r="O35" s="252"/>
      <c r="P35" s="252"/>
      <c r="Q35" s="252"/>
      <c r="R35" s="251"/>
      <c r="S35" s="251"/>
      <c r="T35" s="251"/>
      <c r="U35" s="251"/>
      <c r="V35" s="251"/>
      <c r="W35" s="251"/>
      <c r="X35" s="251"/>
      <c r="Y35" s="250"/>
      <c r="Z35" s="250"/>
      <c r="AA35" s="250"/>
    </row>
    <row r="36" spans="1:28" ht="15" customHeight="1">
      <c r="A36" s="249"/>
      <c r="B36" s="249" t="s">
        <v>361</v>
      </c>
      <c r="R36" s="248"/>
      <c r="S36" s="248"/>
      <c r="T36" s="248"/>
      <c r="U36" s="248"/>
      <c r="V36" s="248"/>
      <c r="W36" s="248"/>
      <c r="X36" s="248"/>
      <c r="Y36" s="248"/>
      <c r="Z36" s="248"/>
      <c r="AA36" s="248"/>
    </row>
    <row r="37" spans="1:28" ht="15" customHeight="1">
      <c r="R37" s="248"/>
      <c r="S37" s="248"/>
      <c r="T37" s="248"/>
      <c r="U37" s="248"/>
      <c r="V37" s="248"/>
      <c r="W37" s="248"/>
      <c r="X37" s="248"/>
      <c r="Y37" s="248"/>
      <c r="Z37" s="248"/>
      <c r="AA37" s="248"/>
    </row>
    <row r="38" spans="1:28" ht="15" customHeight="1">
      <c r="R38" s="248"/>
      <c r="S38" s="248"/>
      <c r="T38" s="248"/>
      <c r="U38" s="248"/>
      <c r="V38" s="248"/>
      <c r="W38" s="248"/>
      <c r="X38" s="248"/>
      <c r="Y38" s="248"/>
      <c r="Z38" s="248"/>
      <c r="AA38" s="248"/>
    </row>
    <row r="39" spans="1:28" ht="15" customHeight="1">
      <c r="R39" s="248"/>
      <c r="S39" s="248"/>
      <c r="T39" s="248"/>
      <c r="U39" s="248"/>
      <c r="V39" s="248"/>
      <c r="W39" s="248"/>
      <c r="X39" s="248"/>
      <c r="Y39" s="248"/>
      <c r="Z39" s="248"/>
      <c r="AA39" s="248"/>
    </row>
  </sheetData>
  <mergeCells count="159">
    <mergeCell ref="T3:AA3"/>
    <mergeCell ref="A2:AB2"/>
    <mergeCell ref="A4:A5"/>
    <mergeCell ref="B4:B5"/>
    <mergeCell ref="C4:J5"/>
    <mergeCell ref="K4:K5"/>
    <mergeCell ref="L4:O5"/>
    <mergeCell ref="P4:P5"/>
    <mergeCell ref="Q4:W5"/>
    <mergeCell ref="X4:X5"/>
    <mergeCell ref="Y4:AA5"/>
    <mergeCell ref="AB4:AB5"/>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E9:E10"/>
    <mergeCell ref="F9:G9"/>
    <mergeCell ref="I9:J10"/>
    <mergeCell ref="K9:L10"/>
    <mergeCell ref="V9:W10"/>
    <mergeCell ref="X9:Y10"/>
    <mergeCell ref="Z9:AA10"/>
    <mergeCell ref="F10:G10"/>
    <mergeCell ref="R10:S10"/>
    <mergeCell ref="C11:C12"/>
    <mergeCell ref="D11:D12"/>
    <mergeCell ref="E11:E12"/>
    <mergeCell ref="F11:G11"/>
    <mergeCell ref="I11:J12"/>
    <mergeCell ref="K11:L12"/>
    <mergeCell ref="M11:Q12"/>
    <mergeCell ref="R11:S11"/>
    <mergeCell ref="T11:U12"/>
    <mergeCell ref="C13:C14"/>
    <mergeCell ref="D13:D14"/>
    <mergeCell ref="E13:E14"/>
    <mergeCell ref="F13:G13"/>
    <mergeCell ref="I13:J14"/>
    <mergeCell ref="K13:L14"/>
    <mergeCell ref="M13:Q14"/>
    <mergeCell ref="R13:S13"/>
    <mergeCell ref="T13:U14"/>
    <mergeCell ref="F14:G14"/>
    <mergeCell ref="R14:S14"/>
    <mergeCell ref="V11:W12"/>
    <mergeCell ref="X11:Y12"/>
    <mergeCell ref="Z11:AA12"/>
    <mergeCell ref="F12:G12"/>
    <mergeCell ref="R12:S12"/>
    <mergeCell ref="V13:W14"/>
    <mergeCell ref="X13:Y14"/>
    <mergeCell ref="Z13:AA14"/>
    <mergeCell ref="T15:U16"/>
    <mergeCell ref="V15:W16"/>
    <mergeCell ref="X15:Y16"/>
    <mergeCell ref="Z15:AA16"/>
    <mergeCell ref="R16:S16"/>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F24:G24"/>
    <mergeCell ref="M23:Q24"/>
    <mergeCell ref="R23:S23"/>
    <mergeCell ref="T19:U20"/>
    <mergeCell ref="V19:W20"/>
    <mergeCell ref="X19:Y20"/>
    <mergeCell ref="R19:S19"/>
    <mergeCell ref="T23:U24"/>
    <mergeCell ref="V23:W24"/>
    <mergeCell ref="X23:Y24"/>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s>
  <phoneticPr fontId="20"/>
  <printOptions horizontalCentered="1"/>
  <pageMargins left="0.39370078740157483" right="0.39370078740157483" top="0.59055118110236227" bottom="0.39370078740157483" header="0.51181102362204722" footer="0.39370078740157483"/>
  <pageSetup paperSize="9" scale="99" orientation="landscape"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Y72"/>
  <sheetViews>
    <sheetView topLeftCell="A16" workbookViewId="0">
      <selection activeCell="AA28" sqref="AA28:AA32"/>
    </sheetView>
  </sheetViews>
  <sheetFormatPr defaultRowHeight="15" customHeight="1"/>
  <cols>
    <col min="1" max="1" width="13.5" style="184" customWidth="1"/>
    <col min="2" max="2" width="13.25" style="184" customWidth="1"/>
    <col min="3" max="3" width="15.875" style="184" customWidth="1"/>
    <col min="4" max="5" width="15.875" style="187" customWidth="1"/>
    <col min="6" max="6" width="15.875" style="281" customWidth="1"/>
    <col min="7" max="13" width="15.875" style="187" customWidth="1"/>
    <col min="15" max="15" width="20.625" style="187" hidden="1" customWidth="1"/>
    <col min="16" max="22" width="9" style="187"/>
    <col min="23" max="23" width="7.5" style="187" customWidth="1"/>
    <col min="24" max="24" width="20.5" style="187" customWidth="1"/>
    <col min="25" max="259" width="9" style="187"/>
    <col min="260" max="270" width="15.875" style="187" customWidth="1"/>
    <col min="271" max="271" width="23.125" style="187" bestFit="1" customWidth="1"/>
    <col min="272" max="278" width="9" style="187"/>
    <col min="279" max="279" width="38" style="187" bestFit="1" customWidth="1"/>
    <col min="280" max="515" width="9" style="187"/>
    <col min="516" max="526" width="15.875" style="187" customWidth="1"/>
    <col min="527" max="527" width="23.125" style="187" bestFit="1" customWidth="1"/>
    <col min="528" max="534" width="9" style="187"/>
    <col min="535" max="535" width="38" style="187" bestFit="1" customWidth="1"/>
    <col min="536" max="771" width="9" style="187"/>
    <col min="772" max="782" width="15.875" style="187" customWidth="1"/>
    <col min="783" max="783" width="23.125" style="187" bestFit="1" customWidth="1"/>
    <col min="784" max="790" width="9" style="187"/>
    <col min="791" max="791" width="38" style="187" bestFit="1" customWidth="1"/>
    <col min="792" max="1027" width="9" style="187"/>
    <col min="1028" max="1038" width="15.875" style="187" customWidth="1"/>
    <col min="1039" max="1039" width="23.125" style="187" bestFit="1" customWidth="1"/>
    <col min="1040" max="1046" width="9" style="187"/>
    <col min="1047" max="1047" width="38" style="187" bestFit="1" customWidth="1"/>
    <col min="1048" max="1283" width="9" style="187"/>
    <col min="1284" max="1294" width="15.875" style="187" customWidth="1"/>
    <col min="1295" max="1295" width="23.125" style="187" bestFit="1" customWidth="1"/>
    <col min="1296" max="1302" width="9" style="187"/>
    <col min="1303" max="1303" width="38" style="187" bestFit="1" customWidth="1"/>
    <col min="1304" max="1539" width="9" style="187"/>
    <col min="1540" max="1550" width="15.875" style="187" customWidth="1"/>
    <col min="1551" max="1551" width="23.125" style="187" bestFit="1" customWidth="1"/>
    <col min="1552" max="1558" width="9" style="187"/>
    <col min="1559" max="1559" width="38" style="187" bestFit="1" customWidth="1"/>
    <col min="1560" max="1795" width="9" style="187"/>
    <col min="1796" max="1806" width="15.875" style="187" customWidth="1"/>
    <col min="1807" max="1807" width="23.125" style="187" bestFit="1" customWidth="1"/>
    <col min="1808" max="1814" width="9" style="187"/>
    <col min="1815" max="1815" width="38" style="187" bestFit="1" customWidth="1"/>
    <col min="1816" max="2051" width="9" style="187"/>
    <col min="2052" max="2062" width="15.875" style="187" customWidth="1"/>
    <col min="2063" max="2063" width="23.125" style="187" bestFit="1" customWidth="1"/>
    <col min="2064" max="2070" width="9" style="187"/>
    <col min="2071" max="2071" width="38" style="187" bestFit="1" customWidth="1"/>
    <col min="2072" max="2307" width="9" style="187"/>
    <col min="2308" max="2318" width="15.875" style="187" customWidth="1"/>
    <col min="2319" max="2319" width="23.125" style="187" bestFit="1" customWidth="1"/>
    <col min="2320" max="2326" width="9" style="187"/>
    <col min="2327" max="2327" width="38" style="187" bestFit="1" customWidth="1"/>
    <col min="2328" max="2563" width="9" style="187"/>
    <col min="2564" max="2574" width="15.875" style="187" customWidth="1"/>
    <col min="2575" max="2575" width="23.125" style="187" bestFit="1" customWidth="1"/>
    <col min="2576" max="2582" width="9" style="187"/>
    <col min="2583" max="2583" width="38" style="187" bestFit="1" customWidth="1"/>
    <col min="2584" max="2819" width="9" style="187"/>
    <col min="2820" max="2830" width="15.875" style="187" customWidth="1"/>
    <col min="2831" max="2831" width="23.125" style="187" bestFit="1" customWidth="1"/>
    <col min="2832" max="2838" width="9" style="187"/>
    <col min="2839" max="2839" width="38" style="187" bestFit="1" customWidth="1"/>
    <col min="2840" max="3075" width="9" style="187"/>
    <col min="3076" max="3086" width="15.875" style="187" customWidth="1"/>
    <col min="3087" max="3087" width="23.125" style="187" bestFit="1" customWidth="1"/>
    <col min="3088" max="3094" width="9" style="187"/>
    <col min="3095" max="3095" width="38" style="187" bestFit="1" customWidth="1"/>
    <col min="3096" max="3331" width="9" style="187"/>
    <col min="3332" max="3342" width="15.875" style="187" customWidth="1"/>
    <col min="3343" max="3343" width="23.125" style="187" bestFit="1" customWidth="1"/>
    <col min="3344" max="3350" width="9" style="187"/>
    <col min="3351" max="3351" width="38" style="187" bestFit="1" customWidth="1"/>
    <col min="3352" max="3587" width="9" style="187"/>
    <col min="3588" max="3598" width="15.875" style="187" customWidth="1"/>
    <col min="3599" max="3599" width="23.125" style="187" bestFit="1" customWidth="1"/>
    <col min="3600" max="3606" width="9" style="187"/>
    <col min="3607" max="3607" width="38" style="187" bestFit="1" customWidth="1"/>
    <col min="3608" max="3843" width="9" style="187"/>
    <col min="3844" max="3854" width="15.875" style="187" customWidth="1"/>
    <col min="3855" max="3855" width="23.125" style="187" bestFit="1" customWidth="1"/>
    <col min="3856" max="3862" width="9" style="187"/>
    <col min="3863" max="3863" width="38" style="187" bestFit="1" customWidth="1"/>
    <col min="3864" max="4099" width="9" style="187"/>
    <col min="4100" max="4110" width="15.875" style="187" customWidth="1"/>
    <col min="4111" max="4111" width="23.125" style="187" bestFit="1" customWidth="1"/>
    <col min="4112" max="4118" width="9" style="187"/>
    <col min="4119" max="4119" width="38" style="187" bestFit="1" customWidth="1"/>
    <col min="4120" max="4355" width="9" style="187"/>
    <col min="4356" max="4366" width="15.875" style="187" customWidth="1"/>
    <col min="4367" max="4367" width="23.125" style="187" bestFit="1" customWidth="1"/>
    <col min="4368" max="4374" width="9" style="187"/>
    <col min="4375" max="4375" width="38" style="187" bestFit="1" customWidth="1"/>
    <col min="4376" max="4611" width="9" style="187"/>
    <col min="4612" max="4622" width="15.875" style="187" customWidth="1"/>
    <col min="4623" max="4623" width="23.125" style="187" bestFit="1" customWidth="1"/>
    <col min="4624" max="4630" width="9" style="187"/>
    <col min="4631" max="4631" width="38" style="187" bestFit="1" customWidth="1"/>
    <col min="4632" max="4867" width="9" style="187"/>
    <col min="4868" max="4878" width="15.875" style="187" customWidth="1"/>
    <col min="4879" max="4879" width="23.125" style="187" bestFit="1" customWidth="1"/>
    <col min="4880" max="4886" width="9" style="187"/>
    <col min="4887" max="4887" width="38" style="187" bestFit="1" customWidth="1"/>
    <col min="4888" max="5123" width="9" style="187"/>
    <col min="5124" max="5134" width="15.875" style="187" customWidth="1"/>
    <col min="5135" max="5135" width="23.125" style="187" bestFit="1" customWidth="1"/>
    <col min="5136" max="5142" width="9" style="187"/>
    <col min="5143" max="5143" width="38" style="187" bestFit="1" customWidth="1"/>
    <col min="5144" max="5379" width="9" style="187"/>
    <col min="5380" max="5390" width="15.875" style="187" customWidth="1"/>
    <col min="5391" max="5391" width="23.125" style="187" bestFit="1" customWidth="1"/>
    <col min="5392" max="5398" width="9" style="187"/>
    <col min="5399" max="5399" width="38" style="187" bestFit="1" customWidth="1"/>
    <col min="5400" max="5635" width="9" style="187"/>
    <col min="5636" max="5646" width="15.875" style="187" customWidth="1"/>
    <col min="5647" max="5647" width="23.125" style="187" bestFit="1" customWidth="1"/>
    <col min="5648" max="5654" width="9" style="187"/>
    <col min="5655" max="5655" width="38" style="187" bestFit="1" customWidth="1"/>
    <col min="5656" max="5891" width="9" style="187"/>
    <col min="5892" max="5902" width="15.875" style="187" customWidth="1"/>
    <col min="5903" max="5903" width="23.125" style="187" bestFit="1" customWidth="1"/>
    <col min="5904" max="5910" width="9" style="187"/>
    <col min="5911" max="5911" width="38" style="187" bestFit="1" customWidth="1"/>
    <col min="5912" max="6147" width="9" style="187"/>
    <col min="6148" max="6158" width="15.875" style="187" customWidth="1"/>
    <col min="6159" max="6159" width="23.125" style="187" bestFit="1" customWidth="1"/>
    <col min="6160" max="6166" width="9" style="187"/>
    <col min="6167" max="6167" width="38" style="187" bestFit="1" customWidth="1"/>
    <col min="6168" max="6403" width="9" style="187"/>
    <col min="6404" max="6414" width="15.875" style="187" customWidth="1"/>
    <col min="6415" max="6415" width="23.125" style="187" bestFit="1" customWidth="1"/>
    <col min="6416" max="6422" width="9" style="187"/>
    <col min="6423" max="6423" width="38" style="187" bestFit="1" customWidth="1"/>
    <col min="6424" max="6659" width="9" style="187"/>
    <col min="6660" max="6670" width="15.875" style="187" customWidth="1"/>
    <col min="6671" max="6671" width="23.125" style="187" bestFit="1" customWidth="1"/>
    <col min="6672" max="6678" width="9" style="187"/>
    <col min="6679" max="6679" width="38" style="187" bestFit="1" customWidth="1"/>
    <col min="6680" max="6915" width="9" style="187"/>
    <col min="6916" max="6926" width="15.875" style="187" customWidth="1"/>
    <col min="6927" max="6927" width="23.125" style="187" bestFit="1" customWidth="1"/>
    <col min="6928" max="6934" width="9" style="187"/>
    <col min="6935" max="6935" width="38" style="187" bestFit="1" customWidth="1"/>
    <col min="6936" max="7171" width="9" style="187"/>
    <col min="7172" max="7182" width="15.875" style="187" customWidth="1"/>
    <col min="7183" max="7183" width="23.125" style="187" bestFit="1" customWidth="1"/>
    <col min="7184" max="7190" width="9" style="187"/>
    <col min="7191" max="7191" width="38" style="187" bestFit="1" customWidth="1"/>
    <col min="7192" max="7427" width="9" style="187"/>
    <col min="7428" max="7438" width="15.875" style="187" customWidth="1"/>
    <col min="7439" max="7439" width="23.125" style="187" bestFit="1" customWidth="1"/>
    <col min="7440" max="7446" width="9" style="187"/>
    <col min="7447" max="7447" width="38" style="187" bestFit="1" customWidth="1"/>
    <col min="7448" max="7683" width="9" style="187"/>
    <col min="7684" max="7694" width="15.875" style="187" customWidth="1"/>
    <col min="7695" max="7695" width="23.125" style="187" bestFit="1" customWidth="1"/>
    <col min="7696" max="7702" width="9" style="187"/>
    <col min="7703" max="7703" width="38" style="187" bestFit="1" customWidth="1"/>
    <col min="7704" max="7939" width="9" style="187"/>
    <col min="7940" max="7950" width="15.875" style="187" customWidth="1"/>
    <col min="7951" max="7951" width="23.125" style="187" bestFit="1" customWidth="1"/>
    <col min="7952" max="7958" width="9" style="187"/>
    <col min="7959" max="7959" width="38" style="187" bestFit="1" customWidth="1"/>
    <col min="7960" max="8195" width="9" style="187"/>
    <col min="8196" max="8206" width="15.875" style="187" customWidth="1"/>
    <col min="8207" max="8207" width="23.125" style="187" bestFit="1" customWidth="1"/>
    <col min="8208" max="8214" width="9" style="187"/>
    <col min="8215" max="8215" width="38" style="187" bestFit="1" customWidth="1"/>
    <col min="8216" max="8451" width="9" style="187"/>
    <col min="8452" max="8462" width="15.875" style="187" customWidth="1"/>
    <col min="8463" max="8463" width="23.125" style="187" bestFit="1" customWidth="1"/>
    <col min="8464" max="8470" width="9" style="187"/>
    <col min="8471" max="8471" width="38" style="187" bestFit="1" customWidth="1"/>
    <col min="8472" max="8707" width="9" style="187"/>
    <col min="8708" max="8718" width="15.875" style="187" customWidth="1"/>
    <col min="8719" max="8719" width="23.125" style="187" bestFit="1" customWidth="1"/>
    <col min="8720" max="8726" width="9" style="187"/>
    <col min="8727" max="8727" width="38" style="187" bestFit="1" customWidth="1"/>
    <col min="8728" max="8963" width="9" style="187"/>
    <col min="8964" max="8974" width="15.875" style="187" customWidth="1"/>
    <col min="8975" max="8975" width="23.125" style="187" bestFit="1" customWidth="1"/>
    <col min="8976" max="8982" width="9" style="187"/>
    <col min="8983" max="8983" width="38" style="187" bestFit="1" customWidth="1"/>
    <col min="8984" max="9219" width="9" style="187"/>
    <col min="9220" max="9230" width="15.875" style="187" customWidth="1"/>
    <col min="9231" max="9231" width="23.125" style="187" bestFit="1" customWidth="1"/>
    <col min="9232" max="9238" width="9" style="187"/>
    <col min="9239" max="9239" width="38" style="187" bestFit="1" customWidth="1"/>
    <col min="9240" max="9475" width="9" style="187"/>
    <col min="9476" max="9486" width="15.875" style="187" customWidth="1"/>
    <col min="9487" max="9487" width="23.125" style="187" bestFit="1" customWidth="1"/>
    <col min="9488" max="9494" width="9" style="187"/>
    <col min="9495" max="9495" width="38" style="187" bestFit="1" customWidth="1"/>
    <col min="9496" max="9731" width="9" style="187"/>
    <col min="9732" max="9742" width="15.875" style="187" customWidth="1"/>
    <col min="9743" max="9743" width="23.125" style="187" bestFit="1" customWidth="1"/>
    <col min="9744" max="9750" width="9" style="187"/>
    <col min="9751" max="9751" width="38" style="187" bestFit="1" customWidth="1"/>
    <col min="9752" max="9987" width="9" style="187"/>
    <col min="9988" max="9998" width="15.875" style="187" customWidth="1"/>
    <col min="9999" max="9999" width="23.125" style="187" bestFit="1" customWidth="1"/>
    <col min="10000" max="10006" width="9" style="187"/>
    <col min="10007" max="10007" width="38" style="187" bestFit="1" customWidth="1"/>
    <col min="10008" max="10243" width="9" style="187"/>
    <col min="10244" max="10254" width="15.875" style="187" customWidth="1"/>
    <col min="10255" max="10255" width="23.125" style="187" bestFit="1" customWidth="1"/>
    <col min="10256" max="10262" width="9" style="187"/>
    <col min="10263" max="10263" width="38" style="187" bestFit="1" customWidth="1"/>
    <col min="10264" max="10499" width="9" style="187"/>
    <col min="10500" max="10510" width="15.875" style="187" customWidth="1"/>
    <col min="10511" max="10511" width="23.125" style="187" bestFit="1" customWidth="1"/>
    <col min="10512" max="10518" width="9" style="187"/>
    <col min="10519" max="10519" width="38" style="187" bestFit="1" customWidth="1"/>
    <col min="10520" max="10755" width="9" style="187"/>
    <col min="10756" max="10766" width="15.875" style="187" customWidth="1"/>
    <col min="10767" max="10767" width="23.125" style="187" bestFit="1" customWidth="1"/>
    <col min="10768" max="10774" width="9" style="187"/>
    <col min="10775" max="10775" width="38" style="187" bestFit="1" customWidth="1"/>
    <col min="10776" max="11011" width="9" style="187"/>
    <col min="11012" max="11022" width="15.875" style="187" customWidth="1"/>
    <col min="11023" max="11023" width="23.125" style="187" bestFit="1" customWidth="1"/>
    <col min="11024" max="11030" width="9" style="187"/>
    <col min="11031" max="11031" width="38" style="187" bestFit="1" customWidth="1"/>
    <col min="11032" max="11267" width="9" style="187"/>
    <col min="11268" max="11278" width="15.875" style="187" customWidth="1"/>
    <col min="11279" max="11279" width="23.125" style="187" bestFit="1" customWidth="1"/>
    <col min="11280" max="11286" width="9" style="187"/>
    <col min="11287" max="11287" width="38" style="187" bestFit="1" customWidth="1"/>
    <col min="11288" max="11523" width="9" style="187"/>
    <col min="11524" max="11534" width="15.875" style="187" customWidth="1"/>
    <col min="11535" max="11535" width="23.125" style="187" bestFit="1" customWidth="1"/>
    <col min="11536" max="11542" width="9" style="187"/>
    <col min="11543" max="11543" width="38" style="187" bestFit="1" customWidth="1"/>
    <col min="11544" max="11779" width="9" style="187"/>
    <col min="11780" max="11790" width="15.875" style="187" customWidth="1"/>
    <col min="11791" max="11791" width="23.125" style="187" bestFit="1" customWidth="1"/>
    <col min="11792" max="11798" width="9" style="187"/>
    <col min="11799" max="11799" width="38" style="187" bestFit="1" customWidth="1"/>
    <col min="11800" max="12035" width="9" style="187"/>
    <col min="12036" max="12046" width="15.875" style="187" customWidth="1"/>
    <col min="12047" max="12047" width="23.125" style="187" bestFit="1" customWidth="1"/>
    <col min="12048" max="12054" width="9" style="187"/>
    <col min="12055" max="12055" width="38" style="187" bestFit="1" customWidth="1"/>
    <col min="12056" max="12291" width="9" style="187"/>
    <col min="12292" max="12302" width="15.875" style="187" customWidth="1"/>
    <col min="12303" max="12303" width="23.125" style="187" bestFit="1" customWidth="1"/>
    <col min="12304" max="12310" width="9" style="187"/>
    <col min="12311" max="12311" width="38" style="187" bestFit="1" customWidth="1"/>
    <col min="12312" max="12547" width="9" style="187"/>
    <col min="12548" max="12558" width="15.875" style="187" customWidth="1"/>
    <col min="12559" max="12559" width="23.125" style="187" bestFit="1" customWidth="1"/>
    <col min="12560" max="12566" width="9" style="187"/>
    <col min="12567" max="12567" width="38" style="187" bestFit="1" customWidth="1"/>
    <col min="12568" max="12803" width="9" style="187"/>
    <col min="12804" max="12814" width="15.875" style="187" customWidth="1"/>
    <col min="12815" max="12815" width="23.125" style="187" bestFit="1" customWidth="1"/>
    <col min="12816" max="12822" width="9" style="187"/>
    <col min="12823" max="12823" width="38" style="187" bestFit="1" customWidth="1"/>
    <col min="12824" max="13059" width="9" style="187"/>
    <col min="13060" max="13070" width="15.875" style="187" customWidth="1"/>
    <col min="13071" max="13071" width="23.125" style="187" bestFit="1" customWidth="1"/>
    <col min="13072" max="13078" width="9" style="187"/>
    <col min="13079" max="13079" width="38" style="187" bestFit="1" customWidth="1"/>
    <col min="13080" max="13315" width="9" style="187"/>
    <col min="13316" max="13326" width="15.875" style="187" customWidth="1"/>
    <col min="13327" max="13327" width="23.125" style="187" bestFit="1" customWidth="1"/>
    <col min="13328" max="13334" width="9" style="187"/>
    <col min="13335" max="13335" width="38" style="187" bestFit="1" customWidth="1"/>
    <col min="13336" max="13571" width="9" style="187"/>
    <col min="13572" max="13582" width="15.875" style="187" customWidth="1"/>
    <col min="13583" max="13583" width="23.125" style="187" bestFit="1" customWidth="1"/>
    <col min="13584" max="13590" width="9" style="187"/>
    <col min="13591" max="13591" width="38" style="187" bestFit="1" customWidth="1"/>
    <col min="13592" max="13827" width="9" style="187"/>
    <col min="13828" max="13838" width="15.875" style="187" customWidth="1"/>
    <col min="13839" max="13839" width="23.125" style="187" bestFit="1" customWidth="1"/>
    <col min="13840" max="13846" width="9" style="187"/>
    <col min="13847" max="13847" width="38" style="187" bestFit="1" customWidth="1"/>
    <col min="13848" max="14083" width="9" style="187"/>
    <col min="14084" max="14094" width="15.875" style="187" customWidth="1"/>
    <col min="14095" max="14095" width="23.125" style="187" bestFit="1" customWidth="1"/>
    <col min="14096" max="14102" width="9" style="187"/>
    <col min="14103" max="14103" width="38" style="187" bestFit="1" customWidth="1"/>
    <col min="14104" max="14339" width="9" style="187"/>
    <col min="14340" max="14350" width="15.875" style="187" customWidth="1"/>
    <col min="14351" max="14351" width="23.125" style="187" bestFit="1" customWidth="1"/>
    <col min="14352" max="14358" width="9" style="187"/>
    <col min="14359" max="14359" width="38" style="187" bestFit="1" customWidth="1"/>
    <col min="14360" max="14595" width="9" style="187"/>
    <col min="14596" max="14606" width="15.875" style="187" customWidth="1"/>
    <col min="14607" max="14607" width="23.125" style="187" bestFit="1" customWidth="1"/>
    <col min="14608" max="14614" width="9" style="187"/>
    <col min="14615" max="14615" width="38" style="187" bestFit="1" customWidth="1"/>
    <col min="14616" max="14851" width="9" style="187"/>
    <col min="14852" max="14862" width="15.875" style="187" customWidth="1"/>
    <col min="14863" max="14863" width="23.125" style="187" bestFit="1" customWidth="1"/>
    <col min="14864" max="14870" width="9" style="187"/>
    <col min="14871" max="14871" width="38" style="187" bestFit="1" customWidth="1"/>
    <col min="14872" max="15107" width="9" style="187"/>
    <col min="15108" max="15118" width="15.875" style="187" customWidth="1"/>
    <col min="15119" max="15119" width="23.125" style="187" bestFit="1" customWidth="1"/>
    <col min="15120" max="15126" width="9" style="187"/>
    <col min="15127" max="15127" width="38" style="187" bestFit="1" customWidth="1"/>
    <col min="15128" max="15363" width="9" style="187"/>
    <col min="15364" max="15374" width="15.875" style="187" customWidth="1"/>
    <col min="15375" max="15375" width="23.125" style="187" bestFit="1" customWidth="1"/>
    <col min="15376" max="15382" width="9" style="187"/>
    <col min="15383" max="15383" width="38" style="187" bestFit="1" customWidth="1"/>
    <col min="15384" max="15619" width="9" style="187"/>
    <col min="15620" max="15630" width="15.875" style="187" customWidth="1"/>
    <col min="15631" max="15631" width="23.125" style="187" bestFit="1" customWidth="1"/>
    <col min="15632" max="15638" width="9" style="187"/>
    <col min="15639" max="15639" width="38" style="187" bestFit="1" customWidth="1"/>
    <col min="15640" max="15875" width="9" style="187"/>
    <col min="15876" max="15886" width="15.875" style="187" customWidth="1"/>
    <col min="15887" max="15887" width="23.125" style="187" bestFit="1" customWidth="1"/>
    <col min="15888" max="15894" width="9" style="187"/>
    <col min="15895" max="15895" width="38" style="187" bestFit="1" customWidth="1"/>
    <col min="15896" max="16131" width="9" style="187"/>
    <col min="16132" max="16142" width="15.875" style="187" customWidth="1"/>
    <col min="16143" max="16143" width="23.125" style="187" bestFit="1" customWidth="1"/>
    <col min="16144" max="16150" width="9" style="187"/>
    <col min="16151" max="16151" width="38" style="187" bestFit="1" customWidth="1"/>
    <col min="16152" max="16384" width="9" style="187"/>
  </cols>
  <sheetData>
    <row r="1" spans="1:25" ht="15" customHeight="1" thickBot="1">
      <c r="A1" s="184" t="s">
        <v>605</v>
      </c>
      <c r="B1" s="184" t="s">
        <v>605</v>
      </c>
      <c r="C1" s="184" t="s">
        <v>605</v>
      </c>
      <c r="D1" s="184" t="s">
        <v>605</v>
      </c>
      <c r="E1" s="187" t="s">
        <v>606</v>
      </c>
      <c r="F1" s="187" t="s">
        <v>606</v>
      </c>
    </row>
    <row r="2" spans="1:25" s="278" customFormat="1" ht="50.25" customHeight="1">
      <c r="A2" s="286" t="s">
        <v>397</v>
      </c>
      <c r="B2" s="287" t="s">
        <v>398</v>
      </c>
      <c r="C2" s="287" t="s">
        <v>399</v>
      </c>
      <c r="D2" s="287" t="s">
        <v>400</v>
      </c>
      <c r="E2" s="287" t="s">
        <v>584</v>
      </c>
      <c r="F2" s="287" t="s">
        <v>585</v>
      </c>
      <c r="G2" s="287" t="s">
        <v>417</v>
      </c>
      <c r="H2" s="288" t="s">
        <v>401</v>
      </c>
      <c r="I2" s="287" t="s">
        <v>402</v>
      </c>
      <c r="J2" s="512" t="s">
        <v>1043</v>
      </c>
      <c r="K2" s="287" t="s">
        <v>403</v>
      </c>
      <c r="L2" s="512" t="s">
        <v>1041</v>
      </c>
      <c r="M2" s="302" t="s">
        <v>586</v>
      </c>
      <c r="N2" s="299" t="s">
        <v>416</v>
      </c>
      <c r="P2" s="275" t="s">
        <v>260</v>
      </c>
      <c r="Q2" s="275" t="s">
        <v>261</v>
      </c>
      <c r="R2" s="275" t="s">
        <v>262</v>
      </c>
      <c r="S2" s="275" t="s">
        <v>263</v>
      </c>
      <c r="T2" s="275" t="s">
        <v>264</v>
      </c>
      <c r="U2" s="276"/>
      <c r="V2" s="276" t="s">
        <v>259</v>
      </c>
      <c r="W2" s="277" t="s">
        <v>343</v>
      </c>
      <c r="X2" s="279" t="s">
        <v>258</v>
      </c>
      <c r="Y2" s="278" t="s">
        <v>259</v>
      </c>
    </row>
    <row r="3" spans="1:25" ht="15" customHeight="1">
      <c r="A3" s="294" t="s">
        <v>420</v>
      </c>
      <c r="B3" s="185" t="s">
        <v>461</v>
      </c>
      <c r="C3" s="190" t="s">
        <v>479</v>
      </c>
      <c r="D3" s="303" t="s">
        <v>536</v>
      </c>
      <c r="E3" s="303" t="s">
        <v>566</v>
      </c>
      <c r="F3" s="303" t="s">
        <v>545</v>
      </c>
      <c r="G3" s="303" t="s">
        <v>599</v>
      </c>
      <c r="H3" s="303" t="s">
        <v>588</v>
      </c>
      <c r="I3" s="303" t="s">
        <v>601</v>
      </c>
      <c r="J3" s="303"/>
      <c r="K3" s="188" t="s">
        <v>414</v>
      </c>
      <c r="L3" s="513"/>
      <c r="M3" s="304" t="s">
        <v>404</v>
      </c>
      <c r="N3" s="300" t="s">
        <v>588</v>
      </c>
      <c r="P3" s="194"/>
      <c r="Q3" s="197" t="s">
        <v>265</v>
      </c>
      <c r="R3" s="194"/>
      <c r="S3" s="194"/>
      <c r="T3" s="194"/>
      <c r="U3" s="196"/>
      <c r="V3" s="196"/>
      <c r="W3" s="228"/>
      <c r="X3" s="228" t="s">
        <v>209</v>
      </c>
      <c r="Y3" s="195" t="s">
        <v>266</v>
      </c>
    </row>
    <row r="4" spans="1:25" ht="15" customHeight="1">
      <c r="A4" s="294" t="s">
        <v>421</v>
      </c>
      <c r="B4" s="185" t="s">
        <v>445</v>
      </c>
      <c r="C4" s="190" t="s">
        <v>480</v>
      </c>
      <c r="D4" s="303" t="s">
        <v>537</v>
      </c>
      <c r="E4" s="303" t="s">
        <v>567</v>
      </c>
      <c r="F4" s="303" t="s">
        <v>546</v>
      </c>
      <c r="G4" s="274"/>
      <c r="H4" s="303" t="s">
        <v>589</v>
      </c>
      <c r="I4" s="303" t="s">
        <v>602</v>
      </c>
      <c r="J4" s="303"/>
      <c r="K4" s="188" t="s">
        <v>415</v>
      </c>
      <c r="L4" s="513"/>
      <c r="M4" s="304" t="s">
        <v>587</v>
      </c>
      <c r="N4" s="300" t="s">
        <v>589</v>
      </c>
      <c r="Q4" s="197" t="s">
        <v>267</v>
      </c>
      <c r="W4" s="193"/>
      <c r="X4" s="193" t="s">
        <v>268</v>
      </c>
      <c r="Y4" s="195" t="s">
        <v>269</v>
      </c>
    </row>
    <row r="5" spans="1:25" ht="15" customHeight="1">
      <c r="A5" s="294" t="s">
        <v>422</v>
      </c>
      <c r="B5" s="185" t="s">
        <v>462</v>
      </c>
      <c r="C5" s="190" t="s">
        <v>481</v>
      </c>
      <c r="D5" s="303" t="s">
        <v>509</v>
      </c>
      <c r="E5" s="303" t="s">
        <v>568</v>
      </c>
      <c r="F5" s="303" t="s">
        <v>547</v>
      </c>
      <c r="G5" s="273"/>
      <c r="H5" s="303" t="s">
        <v>590</v>
      </c>
      <c r="I5" s="303" t="s">
        <v>603</v>
      </c>
      <c r="J5" s="303"/>
      <c r="K5" s="188"/>
      <c r="L5" s="513"/>
      <c r="M5" s="304" t="s">
        <v>405</v>
      </c>
      <c r="N5" s="300" t="s">
        <v>590</v>
      </c>
      <c r="Q5" s="197" t="s">
        <v>270</v>
      </c>
      <c r="W5" s="193"/>
      <c r="X5" s="193" t="s">
        <v>221</v>
      </c>
      <c r="Y5" s="195" t="s">
        <v>271</v>
      </c>
    </row>
    <row r="6" spans="1:25" ht="15" customHeight="1">
      <c r="A6" s="294" t="s">
        <v>423</v>
      </c>
      <c r="B6" s="190" t="s">
        <v>446</v>
      </c>
      <c r="C6" s="190" t="s">
        <v>482</v>
      </c>
      <c r="D6" s="303" t="s">
        <v>510</v>
      </c>
      <c r="E6" s="303" t="s">
        <v>569</v>
      </c>
      <c r="F6" s="303" t="s">
        <v>548</v>
      </c>
      <c r="G6" s="273"/>
      <c r="H6" s="303" t="s">
        <v>591</v>
      </c>
      <c r="I6" s="303" t="s">
        <v>600</v>
      </c>
      <c r="J6" s="303"/>
      <c r="K6" s="188"/>
      <c r="L6" s="513"/>
      <c r="M6" s="304" t="s">
        <v>406</v>
      </c>
      <c r="N6" s="300" t="s">
        <v>591</v>
      </c>
      <c r="Q6" s="194" t="s">
        <v>272</v>
      </c>
      <c r="W6" s="193"/>
      <c r="X6" s="193" t="s">
        <v>222</v>
      </c>
      <c r="Y6" s="195" t="s">
        <v>273</v>
      </c>
    </row>
    <row r="7" spans="1:25" ht="15" customHeight="1">
      <c r="A7" s="294" t="s">
        <v>424</v>
      </c>
      <c r="B7" s="185" t="s">
        <v>447</v>
      </c>
      <c r="C7" s="190" t="s">
        <v>483</v>
      </c>
      <c r="D7" s="303" t="s">
        <v>538</v>
      </c>
      <c r="E7" s="303" t="s">
        <v>570</v>
      </c>
      <c r="F7" s="303" t="s">
        <v>549</v>
      </c>
      <c r="G7" s="186"/>
      <c r="H7" s="303" t="s">
        <v>592</v>
      </c>
      <c r="I7" s="303" t="s">
        <v>604</v>
      </c>
      <c r="J7" s="303"/>
      <c r="K7" s="188"/>
      <c r="L7" s="513"/>
      <c r="M7" s="304"/>
      <c r="N7" s="301" t="s">
        <v>592</v>
      </c>
      <c r="Q7" s="194" t="s">
        <v>274</v>
      </c>
      <c r="W7" s="193"/>
      <c r="X7" s="193" t="s">
        <v>216</v>
      </c>
      <c r="Y7" s="195" t="s">
        <v>275</v>
      </c>
    </row>
    <row r="8" spans="1:25" ht="15" customHeight="1">
      <c r="A8" s="294" t="s">
        <v>425</v>
      </c>
      <c r="B8" s="185" t="s">
        <v>463</v>
      </c>
      <c r="C8" s="190" t="s">
        <v>484</v>
      </c>
      <c r="D8" s="303" t="s">
        <v>511</v>
      </c>
      <c r="E8" s="303" t="s">
        <v>571</v>
      </c>
      <c r="F8" s="303" t="s">
        <v>550</v>
      </c>
      <c r="G8" s="186"/>
      <c r="H8" s="303" t="s">
        <v>593</v>
      </c>
      <c r="I8" s="188"/>
      <c r="J8" s="188"/>
      <c r="K8" s="188"/>
      <c r="L8" s="513"/>
      <c r="M8" s="304"/>
      <c r="N8" s="300" t="s">
        <v>593</v>
      </c>
      <c r="W8" s="193"/>
      <c r="X8" s="193" t="s">
        <v>220</v>
      </c>
      <c r="Y8" s="195" t="s">
        <v>276</v>
      </c>
    </row>
    <row r="9" spans="1:25" ht="15" customHeight="1">
      <c r="A9" s="294" t="s">
        <v>426</v>
      </c>
      <c r="B9" s="185" t="s">
        <v>464</v>
      </c>
      <c r="C9" s="190" t="s">
        <v>485</v>
      </c>
      <c r="D9" s="303" t="s">
        <v>512</v>
      </c>
      <c r="E9" s="303" t="s">
        <v>572</v>
      </c>
      <c r="F9" s="303" t="s">
        <v>551</v>
      </c>
      <c r="G9" s="186"/>
      <c r="H9" s="303" t="s">
        <v>594</v>
      </c>
      <c r="I9" s="188"/>
      <c r="J9" s="188"/>
      <c r="K9" s="188"/>
      <c r="L9" s="513"/>
      <c r="M9" s="305"/>
      <c r="N9" s="293" t="s">
        <v>594</v>
      </c>
      <c r="X9" s="193" t="s">
        <v>277</v>
      </c>
      <c r="Y9" s="195" t="s">
        <v>278</v>
      </c>
    </row>
    <row r="10" spans="1:25" ht="15" customHeight="1">
      <c r="A10" s="294" t="s">
        <v>427</v>
      </c>
      <c r="B10" s="185" t="s">
        <v>465</v>
      </c>
      <c r="C10" s="190" t="s">
        <v>486</v>
      </c>
      <c r="D10" s="303" t="s">
        <v>539</v>
      </c>
      <c r="E10" s="303" t="s">
        <v>573</v>
      </c>
      <c r="F10" s="303" t="s">
        <v>552</v>
      </c>
      <c r="G10" s="186"/>
      <c r="H10" s="303" t="s">
        <v>595</v>
      </c>
      <c r="I10" s="188"/>
      <c r="J10" s="188"/>
      <c r="K10" s="188"/>
      <c r="L10" s="513"/>
      <c r="M10" s="306"/>
      <c r="N10" s="293" t="s">
        <v>595</v>
      </c>
      <c r="X10" s="193" t="s">
        <v>227</v>
      </c>
      <c r="Y10" s="195" t="s">
        <v>279</v>
      </c>
    </row>
    <row r="11" spans="1:25" ht="15" customHeight="1">
      <c r="A11" s="294" t="s">
        <v>428</v>
      </c>
      <c r="B11" s="185" t="s">
        <v>466</v>
      </c>
      <c r="C11" s="190" t="s">
        <v>487</v>
      </c>
      <c r="D11" s="303" t="s">
        <v>513</v>
      </c>
      <c r="E11" s="303" t="s">
        <v>574</v>
      </c>
      <c r="F11" s="303" t="s">
        <v>553</v>
      </c>
      <c r="G11" s="186"/>
      <c r="H11" s="303" t="s">
        <v>598</v>
      </c>
      <c r="I11" s="303"/>
      <c r="J11" s="186"/>
      <c r="K11" s="186"/>
      <c r="L11" s="514"/>
      <c r="M11" s="306"/>
      <c r="N11" s="293" t="s">
        <v>596</v>
      </c>
      <c r="X11" s="193" t="s">
        <v>934</v>
      </c>
      <c r="Y11" s="195" t="s">
        <v>280</v>
      </c>
    </row>
    <row r="12" spans="1:25" ht="15" customHeight="1">
      <c r="A12" s="294" t="s">
        <v>429</v>
      </c>
      <c r="B12" s="185" t="s">
        <v>448</v>
      </c>
      <c r="C12" s="190" t="s">
        <v>488</v>
      </c>
      <c r="D12" s="303" t="s">
        <v>514</v>
      </c>
      <c r="E12" s="303" t="s">
        <v>575</v>
      </c>
      <c r="F12" s="303" t="s">
        <v>554</v>
      </c>
      <c r="G12" s="186"/>
      <c r="H12" s="186"/>
      <c r="I12" s="186"/>
      <c r="J12" s="186"/>
      <c r="K12" s="186"/>
      <c r="L12" s="514"/>
      <c r="M12" s="289"/>
      <c r="N12" s="293" t="s">
        <v>597</v>
      </c>
      <c r="Q12" s="198"/>
      <c r="R12" s="198"/>
      <c r="X12" s="193" t="s">
        <v>281</v>
      </c>
      <c r="Y12" s="195" t="s">
        <v>282</v>
      </c>
    </row>
    <row r="13" spans="1:25" ht="15" customHeight="1">
      <c r="A13" s="294" t="s">
        <v>430</v>
      </c>
      <c r="B13" s="185" t="s">
        <v>449</v>
      </c>
      <c r="C13" s="190" t="s">
        <v>489</v>
      </c>
      <c r="D13" s="303" t="s">
        <v>540</v>
      </c>
      <c r="E13" s="303" t="s">
        <v>576</v>
      </c>
      <c r="F13" s="303" t="s">
        <v>555</v>
      </c>
      <c r="G13" s="186"/>
      <c r="H13" s="186"/>
      <c r="I13" s="186"/>
      <c r="J13" s="186"/>
      <c r="K13" s="186"/>
      <c r="L13" s="514"/>
      <c r="M13" s="289"/>
      <c r="N13" s="289"/>
      <c r="Q13" s="199"/>
      <c r="R13" s="199"/>
      <c r="X13" s="193" t="s">
        <v>283</v>
      </c>
      <c r="Y13" s="195" t="s">
        <v>284</v>
      </c>
    </row>
    <row r="14" spans="1:25" ht="15" customHeight="1">
      <c r="A14" s="294" t="s">
        <v>431</v>
      </c>
      <c r="B14" s="190" t="s">
        <v>467</v>
      </c>
      <c r="C14" s="190" t="s">
        <v>490</v>
      </c>
      <c r="D14" s="303" t="s">
        <v>515</v>
      </c>
      <c r="E14" s="303" t="s">
        <v>577</v>
      </c>
      <c r="F14" s="303" t="s">
        <v>556</v>
      </c>
      <c r="G14" s="186"/>
      <c r="H14" s="188"/>
      <c r="I14" s="186"/>
      <c r="J14" s="186"/>
      <c r="K14" s="186"/>
      <c r="L14" s="514"/>
      <c r="M14" s="289"/>
      <c r="O14" s="289"/>
      <c r="Q14" s="200"/>
      <c r="R14" s="201"/>
      <c r="X14" s="192" t="s">
        <v>285</v>
      </c>
      <c r="Y14" s="202" t="s">
        <v>284</v>
      </c>
    </row>
    <row r="15" spans="1:25" ht="15" customHeight="1">
      <c r="A15" s="295" t="s">
        <v>432</v>
      </c>
      <c r="B15" s="185" t="s">
        <v>450</v>
      </c>
      <c r="C15" s="190" t="s">
        <v>491</v>
      </c>
      <c r="D15" s="303" t="s">
        <v>516</v>
      </c>
      <c r="E15" s="303" t="s">
        <v>578</v>
      </c>
      <c r="F15" s="303" t="s">
        <v>557</v>
      </c>
      <c r="G15" s="186"/>
      <c r="H15" s="188"/>
      <c r="I15" s="186"/>
      <c r="J15" s="186"/>
      <c r="K15" s="186"/>
      <c r="L15" s="514"/>
      <c r="M15" s="289"/>
      <c r="O15" s="289"/>
      <c r="Q15" s="200"/>
      <c r="R15" s="201"/>
      <c r="X15" s="192" t="s">
        <v>286</v>
      </c>
      <c r="Y15" s="195" t="s">
        <v>287</v>
      </c>
    </row>
    <row r="16" spans="1:25" ht="15" customHeight="1">
      <c r="A16" s="294" t="s">
        <v>433</v>
      </c>
      <c r="B16" s="185" t="s">
        <v>468</v>
      </c>
      <c r="C16" s="296" t="s">
        <v>492</v>
      </c>
      <c r="D16" s="303" t="s">
        <v>541</v>
      </c>
      <c r="E16" s="303" t="s">
        <v>579</v>
      </c>
      <c r="F16" s="303" t="s">
        <v>558</v>
      </c>
      <c r="G16" s="186"/>
      <c r="H16" s="186"/>
      <c r="I16" s="186"/>
      <c r="J16" s="186"/>
      <c r="K16" s="186"/>
      <c r="L16" s="514"/>
      <c r="M16" s="289"/>
      <c r="O16" s="289"/>
      <c r="Q16" s="191"/>
      <c r="R16" s="201"/>
      <c r="X16" s="203" t="s">
        <v>288</v>
      </c>
      <c r="Y16" s="204" t="s">
        <v>289</v>
      </c>
    </row>
    <row r="17" spans="1:25" ht="15" customHeight="1">
      <c r="A17" s="294" t="s">
        <v>434</v>
      </c>
      <c r="B17" s="185" t="s">
        <v>469</v>
      </c>
      <c r="C17" s="190" t="s">
        <v>493</v>
      </c>
      <c r="D17" s="303" t="s">
        <v>517</v>
      </c>
      <c r="E17" s="303" t="s">
        <v>580</v>
      </c>
      <c r="F17" s="303" t="s">
        <v>559</v>
      </c>
      <c r="G17" s="186"/>
      <c r="H17" s="186"/>
      <c r="I17" s="186"/>
      <c r="J17" s="186"/>
      <c r="K17" s="186"/>
      <c r="L17" s="514"/>
      <c r="M17" s="289"/>
      <c r="O17" s="289"/>
      <c r="Q17" s="191"/>
      <c r="R17" s="200"/>
      <c r="X17" s="192" t="s">
        <v>290</v>
      </c>
      <c r="Y17" s="204" t="s">
        <v>291</v>
      </c>
    </row>
    <row r="18" spans="1:25" ht="15" customHeight="1">
      <c r="A18" s="294" t="s">
        <v>435</v>
      </c>
      <c r="B18" s="185" t="s">
        <v>470</v>
      </c>
      <c r="C18" s="190" t="s">
        <v>494</v>
      </c>
      <c r="D18" s="303" t="s">
        <v>542</v>
      </c>
      <c r="E18" s="303" t="s">
        <v>581</v>
      </c>
      <c r="F18" s="303" t="s">
        <v>560</v>
      </c>
      <c r="G18" s="186"/>
      <c r="H18" s="186"/>
      <c r="I18" s="186"/>
      <c r="J18" s="186"/>
      <c r="K18" s="186"/>
      <c r="L18" s="514"/>
      <c r="M18" s="289"/>
      <c r="O18" s="289"/>
      <c r="Q18" s="191"/>
      <c r="R18" s="200"/>
      <c r="X18" s="192" t="s">
        <v>292</v>
      </c>
      <c r="Y18" s="204" t="s">
        <v>293</v>
      </c>
    </row>
    <row r="19" spans="1:25" ht="15" customHeight="1">
      <c r="A19" s="294" t="s">
        <v>436</v>
      </c>
      <c r="B19" s="190" t="s">
        <v>451</v>
      </c>
      <c r="C19" s="190" t="s">
        <v>495</v>
      </c>
      <c r="D19" s="303" t="s">
        <v>543</v>
      </c>
      <c r="E19" s="303" t="s">
        <v>582</v>
      </c>
      <c r="F19" s="303" t="s">
        <v>561</v>
      </c>
      <c r="G19" s="186"/>
      <c r="H19" s="186"/>
      <c r="I19" s="186"/>
      <c r="J19" s="186"/>
      <c r="K19" s="186"/>
      <c r="L19" s="514"/>
      <c r="M19" s="289"/>
      <c r="O19" s="289"/>
      <c r="Q19" s="191"/>
      <c r="R19" s="191"/>
      <c r="X19" s="192" t="s">
        <v>294</v>
      </c>
      <c r="Y19" s="204" t="s">
        <v>295</v>
      </c>
    </row>
    <row r="20" spans="1:25" ht="15" customHeight="1">
      <c r="A20" s="294" t="s">
        <v>437</v>
      </c>
      <c r="B20" s="190" t="s">
        <v>452</v>
      </c>
      <c r="C20" s="190" t="s">
        <v>496</v>
      </c>
      <c r="D20" s="303" t="s">
        <v>544</v>
      </c>
      <c r="E20" s="303" t="s">
        <v>583</v>
      </c>
      <c r="F20" s="303" t="s">
        <v>562</v>
      </c>
      <c r="G20" s="186"/>
      <c r="H20" s="186"/>
      <c r="I20" s="186"/>
      <c r="J20" s="186"/>
      <c r="K20" s="186"/>
      <c r="L20" s="514"/>
      <c r="M20" s="289"/>
      <c r="O20" s="289"/>
      <c r="X20" s="192" t="s">
        <v>236</v>
      </c>
      <c r="Y20" s="204" t="s">
        <v>296</v>
      </c>
    </row>
    <row r="21" spans="1:25" ht="15" customHeight="1">
      <c r="A21" s="294" t="s">
        <v>438</v>
      </c>
      <c r="B21" s="185" t="s">
        <v>471</v>
      </c>
      <c r="C21" s="190" t="s">
        <v>497</v>
      </c>
      <c r="D21" s="303" t="s">
        <v>518</v>
      </c>
      <c r="E21" s="186"/>
      <c r="F21" s="303" t="s">
        <v>563</v>
      </c>
      <c r="G21" s="186"/>
      <c r="H21" s="186"/>
      <c r="I21" s="186"/>
      <c r="J21" s="186"/>
      <c r="K21" s="186"/>
      <c r="L21" s="514"/>
      <c r="M21" s="289"/>
      <c r="O21" s="289"/>
      <c r="X21" s="192" t="s">
        <v>297</v>
      </c>
      <c r="Y21" s="204" t="s">
        <v>298</v>
      </c>
    </row>
    <row r="22" spans="1:25" ht="15" customHeight="1">
      <c r="A22" s="294" t="s">
        <v>439</v>
      </c>
      <c r="B22" s="190" t="s">
        <v>453</v>
      </c>
      <c r="C22" s="190" t="s">
        <v>498</v>
      </c>
      <c r="D22" s="303" t="s">
        <v>519</v>
      </c>
      <c r="E22" s="186"/>
      <c r="F22" s="303" t="s">
        <v>564</v>
      </c>
      <c r="G22" s="186"/>
      <c r="H22" s="186"/>
      <c r="I22" s="186"/>
      <c r="J22" s="186"/>
      <c r="K22" s="186"/>
      <c r="L22" s="514"/>
      <c r="M22" s="289"/>
      <c r="O22" s="289"/>
      <c r="X22" s="192" t="s">
        <v>299</v>
      </c>
      <c r="Y22" s="204" t="s">
        <v>300</v>
      </c>
    </row>
    <row r="23" spans="1:25" ht="15" customHeight="1">
      <c r="A23" s="295" t="s">
        <v>440</v>
      </c>
      <c r="B23" s="185" t="s">
        <v>472</v>
      </c>
      <c r="C23" s="190" t="s">
        <v>499</v>
      </c>
      <c r="D23" s="303" t="s">
        <v>520</v>
      </c>
      <c r="E23" s="186"/>
      <c r="F23" s="303" t="s">
        <v>565</v>
      </c>
      <c r="G23" s="186"/>
      <c r="H23" s="186"/>
      <c r="I23" s="186"/>
      <c r="J23" s="186"/>
      <c r="K23" s="186"/>
      <c r="L23" s="514"/>
      <c r="M23" s="289"/>
      <c r="O23" s="289"/>
      <c r="X23" s="192" t="s">
        <v>301</v>
      </c>
      <c r="Y23" s="204" t="s">
        <v>302</v>
      </c>
    </row>
    <row r="24" spans="1:25" ht="15" customHeight="1">
      <c r="A24" s="295" t="s">
        <v>441</v>
      </c>
      <c r="B24" s="297" t="s">
        <v>454</v>
      </c>
      <c r="C24" s="185" t="s">
        <v>500</v>
      </c>
      <c r="D24" s="303" t="s">
        <v>521</v>
      </c>
      <c r="E24" s="186"/>
      <c r="F24" s="280"/>
      <c r="G24" s="186"/>
      <c r="H24" s="186"/>
      <c r="I24" s="186"/>
      <c r="J24" s="186"/>
      <c r="K24" s="186"/>
      <c r="L24" s="514"/>
      <c r="M24" s="289"/>
      <c r="O24" s="289"/>
      <c r="X24" s="192" t="s">
        <v>138</v>
      </c>
      <c r="Y24" s="204" t="s">
        <v>303</v>
      </c>
    </row>
    <row r="25" spans="1:25" ht="15" customHeight="1">
      <c r="A25" s="298" t="s">
        <v>442</v>
      </c>
      <c r="B25" s="185" t="s">
        <v>473</v>
      </c>
      <c r="C25" s="185" t="s">
        <v>501</v>
      </c>
      <c r="D25" s="303" t="s">
        <v>522</v>
      </c>
      <c r="E25" s="186"/>
      <c r="F25" s="280"/>
      <c r="G25" s="186"/>
      <c r="H25" s="186"/>
      <c r="I25" s="186"/>
      <c r="J25" s="186"/>
      <c r="K25" s="186"/>
      <c r="L25" s="514"/>
      <c r="M25" s="289"/>
      <c r="O25" s="289"/>
      <c r="X25" s="193" t="s">
        <v>304</v>
      </c>
      <c r="Y25" s="195" t="s">
        <v>305</v>
      </c>
    </row>
    <row r="26" spans="1:25" ht="15" customHeight="1">
      <c r="A26" s="294" t="s">
        <v>443</v>
      </c>
      <c r="B26" s="185" t="s">
        <v>474</v>
      </c>
      <c r="C26" s="185" t="s">
        <v>502</v>
      </c>
      <c r="D26" s="303" t="s">
        <v>523</v>
      </c>
      <c r="E26" s="186"/>
      <c r="F26" s="280"/>
      <c r="G26" s="186"/>
      <c r="H26" s="186"/>
      <c r="I26" s="186"/>
      <c r="J26" s="186"/>
      <c r="K26" s="186"/>
      <c r="L26" s="514"/>
      <c r="M26" s="289"/>
      <c r="O26" s="289"/>
      <c r="X26" s="193" t="s">
        <v>231</v>
      </c>
      <c r="Y26" s="195" t="s">
        <v>306</v>
      </c>
    </row>
    <row r="27" spans="1:25" ht="15" customHeight="1">
      <c r="A27" s="294" t="s">
        <v>444</v>
      </c>
      <c r="B27" s="185" t="s">
        <v>475</v>
      </c>
      <c r="C27" s="185" t="s">
        <v>503</v>
      </c>
      <c r="D27" s="303" t="s">
        <v>524</v>
      </c>
      <c r="E27" s="186"/>
      <c r="F27" s="280"/>
      <c r="G27" s="186"/>
      <c r="H27" s="186"/>
      <c r="I27" s="186"/>
      <c r="J27" s="186"/>
      <c r="K27" s="186"/>
      <c r="L27" s="514"/>
      <c r="M27" s="289"/>
      <c r="O27" s="289"/>
      <c r="X27" s="193" t="s">
        <v>226</v>
      </c>
      <c r="Y27" s="195" t="s">
        <v>307</v>
      </c>
    </row>
    <row r="28" spans="1:25" ht="15" customHeight="1">
      <c r="A28" s="294"/>
      <c r="B28" s="185" t="s">
        <v>455</v>
      </c>
      <c r="C28" s="185" t="s">
        <v>504</v>
      </c>
      <c r="D28" s="303" t="s">
        <v>525</v>
      </c>
      <c r="E28" s="186"/>
      <c r="F28" s="280"/>
      <c r="G28" s="186"/>
      <c r="H28" s="186"/>
      <c r="I28" s="186"/>
      <c r="J28" s="186"/>
      <c r="K28" s="186"/>
      <c r="L28" s="514"/>
      <c r="M28" s="289"/>
      <c r="O28" s="289"/>
      <c r="X28" s="193" t="s">
        <v>308</v>
      </c>
      <c r="Y28" s="195" t="s">
        <v>309</v>
      </c>
    </row>
    <row r="29" spans="1:25" ht="15" customHeight="1">
      <c r="A29" s="294"/>
      <c r="B29" s="185" t="s">
        <v>476</v>
      </c>
      <c r="C29" s="185" t="s">
        <v>505</v>
      </c>
      <c r="D29" s="303" t="s">
        <v>526</v>
      </c>
      <c r="E29" s="186"/>
      <c r="F29" s="280"/>
      <c r="G29" s="186"/>
      <c r="H29" s="186"/>
      <c r="I29" s="186"/>
      <c r="J29" s="186"/>
      <c r="K29" s="186"/>
      <c r="L29" s="514"/>
      <c r="M29" s="289"/>
      <c r="O29" s="289"/>
      <c r="X29" s="193" t="s">
        <v>310</v>
      </c>
      <c r="Y29" s="195" t="s">
        <v>309</v>
      </c>
    </row>
    <row r="30" spans="1:25" ht="15" customHeight="1">
      <c r="A30" s="294"/>
      <c r="B30" s="185" t="s">
        <v>477</v>
      </c>
      <c r="C30" s="190" t="s">
        <v>506</v>
      </c>
      <c r="D30" s="303" t="s">
        <v>527</v>
      </c>
      <c r="E30" s="186"/>
      <c r="F30" s="280"/>
      <c r="G30" s="186"/>
      <c r="H30" s="186"/>
      <c r="I30" s="186"/>
      <c r="J30" s="186"/>
      <c r="K30" s="186"/>
      <c r="L30" s="514"/>
      <c r="M30" s="289"/>
      <c r="O30" s="289"/>
      <c r="X30" s="192" t="s">
        <v>224</v>
      </c>
      <c r="Y30" s="202" t="s">
        <v>311</v>
      </c>
    </row>
    <row r="31" spans="1:25" ht="15" customHeight="1">
      <c r="A31" s="294"/>
      <c r="B31" s="185" t="s">
        <v>478</v>
      </c>
      <c r="C31" s="190" t="s">
        <v>507</v>
      </c>
      <c r="D31" s="303" t="s">
        <v>528</v>
      </c>
      <c r="E31" s="186"/>
      <c r="F31" s="280"/>
      <c r="G31" s="186"/>
      <c r="H31" s="186"/>
      <c r="I31" s="186"/>
      <c r="J31" s="186"/>
      <c r="K31" s="186"/>
      <c r="L31" s="514"/>
      <c r="M31" s="289"/>
      <c r="O31" s="289"/>
      <c r="X31" s="192" t="s">
        <v>223</v>
      </c>
      <c r="Y31" s="202" t="s">
        <v>312</v>
      </c>
    </row>
    <row r="32" spans="1:25" ht="15" customHeight="1">
      <c r="A32" s="294"/>
      <c r="B32" s="185" t="s">
        <v>456</v>
      </c>
      <c r="C32" s="190" t="s">
        <v>508</v>
      </c>
      <c r="D32" s="303" t="s">
        <v>529</v>
      </c>
      <c r="E32" s="186"/>
      <c r="F32" s="280"/>
      <c r="G32" s="186"/>
      <c r="H32" s="186"/>
      <c r="I32" s="186"/>
      <c r="J32" s="186"/>
      <c r="K32" s="186"/>
      <c r="L32" s="514"/>
      <c r="M32" s="289"/>
      <c r="O32" s="289"/>
      <c r="X32" s="192" t="s">
        <v>229</v>
      </c>
      <c r="Y32" s="204" t="s">
        <v>313</v>
      </c>
    </row>
    <row r="33" spans="1:25" ht="15" customHeight="1">
      <c r="A33" s="294"/>
      <c r="B33" s="185" t="s">
        <v>457</v>
      </c>
      <c r="C33" s="185"/>
      <c r="D33" s="303" t="s">
        <v>530</v>
      </c>
      <c r="E33" s="186"/>
      <c r="F33" s="280"/>
      <c r="G33" s="186"/>
      <c r="H33" s="186"/>
      <c r="I33" s="186"/>
      <c r="J33" s="186"/>
      <c r="K33" s="186"/>
      <c r="L33" s="514"/>
      <c r="M33" s="289"/>
      <c r="O33" s="289"/>
      <c r="X33" s="192" t="s">
        <v>1185</v>
      </c>
      <c r="Y33" s="204" t="s">
        <v>1186</v>
      </c>
    </row>
    <row r="34" spans="1:25" ht="15" customHeight="1">
      <c r="A34" s="294"/>
      <c r="B34" s="185" t="s">
        <v>458</v>
      </c>
      <c r="C34" s="185"/>
      <c r="D34" s="303" t="s">
        <v>531</v>
      </c>
      <c r="E34" s="186"/>
      <c r="F34" s="280"/>
      <c r="G34" s="186"/>
      <c r="H34" s="186"/>
      <c r="I34" s="186"/>
      <c r="J34" s="186"/>
      <c r="K34" s="186"/>
      <c r="L34" s="514"/>
      <c r="M34" s="289"/>
      <c r="O34" s="289"/>
      <c r="X34" s="229" t="s">
        <v>237</v>
      </c>
      <c r="Y34" s="202" t="s">
        <v>314</v>
      </c>
    </row>
    <row r="35" spans="1:25" ht="15" customHeight="1">
      <c r="A35" s="294"/>
      <c r="B35" s="185" t="s">
        <v>459</v>
      </c>
      <c r="C35" s="185"/>
      <c r="D35" s="303" t="s">
        <v>532</v>
      </c>
      <c r="E35" s="186"/>
      <c r="F35" s="280"/>
      <c r="G35" s="186"/>
      <c r="H35" s="186"/>
      <c r="I35" s="186"/>
      <c r="J35" s="186"/>
      <c r="K35" s="186"/>
      <c r="L35" s="514"/>
      <c r="M35" s="289"/>
      <c r="O35" s="289"/>
      <c r="X35" s="192" t="s">
        <v>315</v>
      </c>
      <c r="Y35" s="202" t="s">
        <v>316</v>
      </c>
    </row>
    <row r="36" spans="1:25" ht="15" customHeight="1">
      <c r="A36" s="294"/>
      <c r="B36" s="185" t="s">
        <v>460</v>
      </c>
      <c r="C36" s="185"/>
      <c r="D36" s="303" t="s">
        <v>533</v>
      </c>
      <c r="E36" s="186"/>
      <c r="F36" s="280"/>
      <c r="G36" s="186"/>
      <c r="H36" s="186"/>
      <c r="I36" s="186"/>
      <c r="J36" s="186"/>
      <c r="K36" s="186"/>
      <c r="L36" s="514"/>
      <c r="M36" s="289"/>
      <c r="O36" s="289"/>
      <c r="X36" s="192" t="s">
        <v>317</v>
      </c>
      <c r="Y36" s="202" t="s">
        <v>318</v>
      </c>
    </row>
    <row r="37" spans="1:25" ht="15" customHeight="1">
      <c r="A37" s="294"/>
      <c r="B37" s="185"/>
      <c r="C37" s="185"/>
      <c r="D37" s="303" t="s">
        <v>534</v>
      </c>
      <c r="E37" s="186"/>
      <c r="F37" s="280"/>
      <c r="G37" s="186"/>
      <c r="H37" s="186"/>
      <c r="I37" s="186"/>
      <c r="J37" s="186"/>
      <c r="K37" s="186"/>
      <c r="L37" s="514"/>
      <c r="M37" s="289"/>
      <c r="O37" s="289"/>
      <c r="X37" s="192" t="s">
        <v>319</v>
      </c>
      <c r="Y37" s="202" t="s">
        <v>320</v>
      </c>
    </row>
    <row r="38" spans="1:25" ht="15" customHeight="1" thickBot="1">
      <c r="A38" s="307"/>
      <c r="B38" s="308"/>
      <c r="C38" s="308"/>
      <c r="D38" s="309" t="s">
        <v>535</v>
      </c>
      <c r="E38" s="290"/>
      <c r="F38" s="291"/>
      <c r="G38" s="290"/>
      <c r="H38" s="290"/>
      <c r="I38" s="290"/>
      <c r="J38" s="290"/>
      <c r="K38" s="290"/>
      <c r="L38" s="515"/>
      <c r="M38" s="292"/>
      <c r="O38" s="292"/>
      <c r="X38" s="192" t="s">
        <v>228</v>
      </c>
      <c r="Y38" s="202" t="s">
        <v>321</v>
      </c>
    </row>
    <row r="39" spans="1:25" ht="15" customHeight="1">
      <c r="X39" s="192" t="s">
        <v>213</v>
      </c>
      <c r="Y39" s="202" t="s">
        <v>322</v>
      </c>
    </row>
    <row r="40" spans="1:25" ht="15" customHeight="1">
      <c r="X40" s="192" t="s">
        <v>323</v>
      </c>
      <c r="Y40" s="202" t="s">
        <v>324</v>
      </c>
    </row>
    <row r="41" spans="1:25" ht="15" customHeight="1">
      <c r="X41" s="230" t="s">
        <v>232</v>
      </c>
      <c r="Y41" s="195" t="s">
        <v>325</v>
      </c>
    </row>
    <row r="42" spans="1:25" ht="15" customHeight="1">
      <c r="X42" s="231" t="s">
        <v>234</v>
      </c>
      <c r="Y42" s="195" t="s">
        <v>326</v>
      </c>
    </row>
    <row r="43" spans="1:25" ht="15" customHeight="1">
      <c r="E43" s="189" t="s">
        <v>410</v>
      </c>
      <c r="X43" s="229" t="s">
        <v>235</v>
      </c>
      <c r="Y43" s="195" t="s">
        <v>327</v>
      </c>
    </row>
    <row r="44" spans="1:25" ht="15" customHeight="1">
      <c r="E44" s="189" t="s">
        <v>413</v>
      </c>
      <c r="F44" s="282" t="s">
        <v>407</v>
      </c>
      <c r="X44" s="203" t="s">
        <v>328</v>
      </c>
      <c r="Y44" s="204" t="s">
        <v>329</v>
      </c>
    </row>
    <row r="45" spans="1:25" ht="15" customHeight="1">
      <c r="F45" s="283" t="s">
        <v>408</v>
      </c>
      <c r="X45" s="527" t="s">
        <v>1165</v>
      </c>
      <c r="Y45" s="528" t="s">
        <v>1166</v>
      </c>
    </row>
    <row r="46" spans="1:25" ht="15" customHeight="1">
      <c r="F46" s="282" t="s">
        <v>409</v>
      </c>
      <c r="X46" s="192"/>
      <c r="Y46" s="204"/>
    </row>
    <row r="47" spans="1:25" ht="15" customHeight="1">
      <c r="F47" s="284" t="s">
        <v>411</v>
      </c>
      <c r="X47" s="192"/>
      <c r="Y47" s="204"/>
    </row>
    <row r="48" spans="1:25" ht="15" customHeight="1">
      <c r="F48" s="285" t="s">
        <v>412</v>
      </c>
      <c r="X48" s="192"/>
      <c r="Y48" s="204"/>
    </row>
    <row r="49" spans="24:25" ht="15" customHeight="1">
      <c r="X49" s="192"/>
      <c r="Y49" s="204"/>
    </row>
    <row r="50" spans="24:25" ht="15" customHeight="1">
      <c r="X50" s="192"/>
      <c r="Y50" s="204"/>
    </row>
    <row r="51" spans="24:25" ht="15" customHeight="1">
      <c r="X51" s="192"/>
      <c r="Y51" s="204"/>
    </row>
    <row r="52" spans="24:25" ht="15" customHeight="1">
      <c r="X52" s="192"/>
      <c r="Y52" s="204"/>
    </row>
    <row r="53" spans="24:25" ht="15" customHeight="1">
      <c r="X53" s="192"/>
      <c r="Y53" s="204"/>
    </row>
    <row r="54" spans="24:25" ht="15" customHeight="1">
      <c r="X54" s="193"/>
      <c r="Y54" s="195"/>
    </row>
    <row r="55" spans="24:25" ht="15" customHeight="1">
      <c r="X55" s="193"/>
      <c r="Y55" s="195"/>
    </row>
    <row r="56" spans="24:25" ht="15" customHeight="1">
      <c r="X56" s="193"/>
      <c r="Y56" s="195"/>
    </row>
    <row r="57" spans="24:25" ht="15" customHeight="1">
      <c r="X57" s="193"/>
      <c r="Y57" s="195"/>
    </row>
    <row r="58" spans="24:25" ht="15" customHeight="1">
      <c r="X58" s="192"/>
      <c r="Y58" s="204"/>
    </row>
    <row r="59" spans="24:25" ht="15" customHeight="1">
      <c r="X59" s="192"/>
      <c r="Y59" s="204"/>
    </row>
    <row r="60" spans="24:25" ht="15" customHeight="1">
      <c r="X60" s="192"/>
      <c r="Y60" s="204"/>
    </row>
    <row r="61" spans="24:25" ht="15" customHeight="1">
      <c r="X61" s="192"/>
      <c r="Y61" s="204"/>
    </row>
    <row r="62" spans="24:25" ht="15" customHeight="1">
      <c r="X62" s="192"/>
      <c r="Y62" s="204"/>
    </row>
    <row r="63" spans="24:25" ht="15" customHeight="1">
      <c r="X63" s="192"/>
      <c r="Y63" s="204"/>
    </row>
    <row r="64" spans="24:25" ht="15" customHeight="1">
      <c r="X64" s="192"/>
      <c r="Y64" s="204"/>
    </row>
    <row r="65" spans="24:25" ht="15" customHeight="1">
      <c r="X65" s="192"/>
      <c r="Y65" s="204"/>
    </row>
    <row r="66" spans="24:25" ht="15" customHeight="1">
      <c r="X66" s="192"/>
      <c r="Y66" s="204"/>
    </row>
    <row r="67" spans="24:25" ht="15" customHeight="1">
      <c r="X67" s="192"/>
      <c r="Y67" s="204"/>
    </row>
    <row r="68" spans="24:25" ht="15" customHeight="1">
      <c r="X68" s="192"/>
      <c r="Y68" s="204"/>
    </row>
    <row r="69" spans="24:25" ht="15" customHeight="1">
      <c r="X69" s="192"/>
      <c r="Y69" s="204"/>
    </row>
    <row r="70" spans="24:25" ht="15" customHeight="1">
      <c r="X70" s="192"/>
      <c r="Y70" s="204"/>
    </row>
    <row r="71" spans="24:25" ht="15" customHeight="1">
      <c r="X71" s="192"/>
      <c r="Y71" s="204"/>
    </row>
    <row r="72" spans="24:25" ht="15" customHeight="1">
      <c r="X72" s="192"/>
      <c r="Y72" s="204"/>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IV1240"/>
  <sheetViews>
    <sheetView zoomScale="85" zoomScaleNormal="85" workbookViewId="0">
      <pane ySplit="2" topLeftCell="A3" activePane="bottomLeft" state="frozen"/>
      <selection pane="bottomLeft" activeCell="D690" sqref="D690"/>
    </sheetView>
  </sheetViews>
  <sheetFormatPr defaultColWidth="11" defaultRowHeight="13.5"/>
  <cols>
    <col min="1" max="1" width="14.125" style="317" bestFit="1" customWidth="1"/>
    <col min="2" max="2" width="16.375" style="317" customWidth="1"/>
    <col min="3" max="3" width="15.875" style="317" customWidth="1"/>
    <col min="4" max="4" width="36" style="502" customWidth="1"/>
    <col min="5" max="6" width="7" style="317" customWidth="1"/>
    <col min="7" max="7" width="7" style="503" customWidth="1"/>
    <col min="8" max="9" width="6" style="317" customWidth="1"/>
    <col min="10" max="10" width="5.125" style="317" customWidth="1"/>
    <col min="11" max="11" width="13" style="504" customWidth="1"/>
    <col min="12" max="12" width="17.5" style="342" customWidth="1"/>
    <col min="13" max="13" width="14.875" style="342" customWidth="1"/>
    <col min="14" max="14" width="10.125" style="505" bestFit="1" customWidth="1"/>
    <col min="15" max="16" width="21.375" style="317" customWidth="1"/>
    <col min="17" max="17" width="19" style="317" customWidth="1"/>
    <col min="18" max="256" width="11" style="317"/>
    <col min="257" max="257" width="14.125" style="317" bestFit="1" customWidth="1"/>
    <col min="258" max="258" width="16.375" style="317" customWidth="1"/>
    <col min="259" max="259" width="15.875" style="317" customWidth="1"/>
    <col min="260" max="260" width="36" style="317" customWidth="1"/>
    <col min="261" max="263" width="7" style="317" customWidth="1"/>
    <col min="264" max="265" width="6" style="317" customWidth="1"/>
    <col min="266" max="266" width="5.125" style="317" customWidth="1"/>
    <col min="267" max="267" width="13" style="317" customWidth="1"/>
    <col min="268" max="268" width="17.5" style="317" customWidth="1"/>
    <col min="269" max="269" width="14.875" style="317" customWidth="1"/>
    <col min="270" max="270" width="10.125" style="317" bestFit="1" customWidth="1"/>
    <col min="271" max="272" width="21.375" style="317" customWidth="1"/>
    <col min="273" max="273" width="19" style="317" customWidth="1"/>
    <col min="274" max="512" width="11" style="317"/>
    <col min="513" max="513" width="14.125" style="317" bestFit="1" customWidth="1"/>
    <col min="514" max="514" width="16.375" style="317" customWidth="1"/>
    <col min="515" max="515" width="15.875" style="317" customWidth="1"/>
    <col min="516" max="516" width="36" style="317" customWidth="1"/>
    <col min="517" max="519" width="7" style="317" customWidth="1"/>
    <col min="520" max="521" width="6" style="317" customWidth="1"/>
    <col min="522" max="522" width="5.125" style="317" customWidth="1"/>
    <col min="523" max="523" width="13" style="317" customWidth="1"/>
    <col min="524" max="524" width="17.5" style="317" customWidth="1"/>
    <col min="525" max="525" width="14.875" style="317" customWidth="1"/>
    <col min="526" max="526" width="10.125" style="317" bestFit="1" customWidth="1"/>
    <col min="527" max="528" width="21.375" style="317" customWidth="1"/>
    <col min="529" max="529" width="19" style="317" customWidth="1"/>
    <col min="530" max="768" width="11" style="317"/>
    <col min="769" max="769" width="14.125" style="317" bestFit="1" customWidth="1"/>
    <col min="770" max="770" width="16.375" style="317" customWidth="1"/>
    <col min="771" max="771" width="15.875" style="317" customWidth="1"/>
    <col min="772" max="772" width="36" style="317" customWidth="1"/>
    <col min="773" max="775" width="7" style="317" customWidth="1"/>
    <col min="776" max="777" width="6" style="317" customWidth="1"/>
    <col min="778" max="778" width="5.125" style="317" customWidth="1"/>
    <col min="779" max="779" width="13" style="317" customWidth="1"/>
    <col min="780" max="780" width="17.5" style="317" customWidth="1"/>
    <col min="781" max="781" width="14.875" style="317" customWidth="1"/>
    <col min="782" max="782" width="10.125" style="317" bestFit="1" customWidth="1"/>
    <col min="783" max="784" width="21.375" style="317" customWidth="1"/>
    <col min="785" max="785" width="19" style="317" customWidth="1"/>
    <col min="786" max="1024" width="11" style="317"/>
    <col min="1025" max="1025" width="14.125" style="317" bestFit="1" customWidth="1"/>
    <col min="1026" max="1026" width="16.375" style="317" customWidth="1"/>
    <col min="1027" max="1027" width="15.875" style="317" customWidth="1"/>
    <col min="1028" max="1028" width="36" style="317" customWidth="1"/>
    <col min="1029" max="1031" width="7" style="317" customWidth="1"/>
    <col min="1032" max="1033" width="6" style="317" customWidth="1"/>
    <col min="1034" max="1034" width="5.125" style="317" customWidth="1"/>
    <col min="1035" max="1035" width="13" style="317" customWidth="1"/>
    <col min="1036" max="1036" width="17.5" style="317" customWidth="1"/>
    <col min="1037" max="1037" width="14.875" style="317" customWidth="1"/>
    <col min="1038" max="1038" width="10.125" style="317" bestFit="1" customWidth="1"/>
    <col min="1039" max="1040" width="21.375" style="317" customWidth="1"/>
    <col min="1041" max="1041" width="19" style="317" customWidth="1"/>
    <col min="1042" max="1280" width="11" style="317"/>
    <col min="1281" max="1281" width="14.125" style="317" bestFit="1" customWidth="1"/>
    <col min="1282" max="1282" width="16.375" style="317" customWidth="1"/>
    <col min="1283" max="1283" width="15.875" style="317" customWidth="1"/>
    <col min="1284" max="1284" width="36" style="317" customWidth="1"/>
    <col min="1285" max="1287" width="7" style="317" customWidth="1"/>
    <col min="1288" max="1289" width="6" style="317" customWidth="1"/>
    <col min="1290" max="1290" width="5.125" style="317" customWidth="1"/>
    <col min="1291" max="1291" width="13" style="317" customWidth="1"/>
    <col min="1292" max="1292" width="17.5" style="317" customWidth="1"/>
    <col min="1293" max="1293" width="14.875" style="317" customWidth="1"/>
    <col min="1294" max="1294" width="10.125" style="317" bestFit="1" customWidth="1"/>
    <col min="1295" max="1296" width="21.375" style="317" customWidth="1"/>
    <col min="1297" max="1297" width="19" style="317" customWidth="1"/>
    <col min="1298" max="1536" width="11" style="317"/>
    <col min="1537" max="1537" width="14.125" style="317" bestFit="1" customWidth="1"/>
    <col min="1538" max="1538" width="16.375" style="317" customWidth="1"/>
    <col min="1539" max="1539" width="15.875" style="317" customWidth="1"/>
    <col min="1540" max="1540" width="36" style="317" customWidth="1"/>
    <col min="1541" max="1543" width="7" style="317" customWidth="1"/>
    <col min="1544" max="1545" width="6" style="317" customWidth="1"/>
    <col min="1546" max="1546" width="5.125" style="317" customWidth="1"/>
    <col min="1547" max="1547" width="13" style="317" customWidth="1"/>
    <col min="1548" max="1548" width="17.5" style="317" customWidth="1"/>
    <col min="1549" max="1549" width="14.875" style="317" customWidth="1"/>
    <col min="1550" max="1550" width="10.125" style="317" bestFit="1" customWidth="1"/>
    <col min="1551" max="1552" width="21.375" style="317" customWidth="1"/>
    <col min="1553" max="1553" width="19" style="317" customWidth="1"/>
    <col min="1554" max="1792" width="11" style="317"/>
    <col min="1793" max="1793" width="14.125" style="317" bestFit="1" customWidth="1"/>
    <col min="1794" max="1794" width="16.375" style="317" customWidth="1"/>
    <col min="1795" max="1795" width="15.875" style="317" customWidth="1"/>
    <col min="1796" max="1796" width="36" style="317" customWidth="1"/>
    <col min="1797" max="1799" width="7" style="317" customWidth="1"/>
    <col min="1800" max="1801" width="6" style="317" customWidth="1"/>
    <col min="1802" max="1802" width="5.125" style="317" customWidth="1"/>
    <col min="1803" max="1803" width="13" style="317" customWidth="1"/>
    <col min="1804" max="1804" width="17.5" style="317" customWidth="1"/>
    <col min="1805" max="1805" width="14.875" style="317" customWidth="1"/>
    <col min="1806" max="1806" width="10.125" style="317" bestFit="1" customWidth="1"/>
    <col min="1807" max="1808" width="21.375" style="317" customWidth="1"/>
    <col min="1809" max="1809" width="19" style="317" customWidth="1"/>
    <col min="1810" max="2048" width="11" style="317"/>
    <col min="2049" max="2049" width="14.125" style="317" bestFit="1" customWidth="1"/>
    <col min="2050" max="2050" width="16.375" style="317" customWidth="1"/>
    <col min="2051" max="2051" width="15.875" style="317" customWidth="1"/>
    <col min="2052" max="2052" width="36" style="317" customWidth="1"/>
    <col min="2053" max="2055" width="7" style="317" customWidth="1"/>
    <col min="2056" max="2057" width="6" style="317" customWidth="1"/>
    <col min="2058" max="2058" width="5.125" style="317" customWidth="1"/>
    <col min="2059" max="2059" width="13" style="317" customWidth="1"/>
    <col min="2060" max="2060" width="17.5" style="317" customWidth="1"/>
    <col min="2061" max="2061" width="14.875" style="317" customWidth="1"/>
    <col min="2062" max="2062" width="10.125" style="317" bestFit="1" customWidth="1"/>
    <col min="2063" max="2064" width="21.375" style="317" customWidth="1"/>
    <col min="2065" max="2065" width="19" style="317" customWidth="1"/>
    <col min="2066" max="2304" width="11" style="317"/>
    <col min="2305" max="2305" width="14.125" style="317" bestFit="1" customWidth="1"/>
    <col min="2306" max="2306" width="16.375" style="317" customWidth="1"/>
    <col min="2307" max="2307" width="15.875" style="317" customWidth="1"/>
    <col min="2308" max="2308" width="36" style="317" customWidth="1"/>
    <col min="2309" max="2311" width="7" style="317" customWidth="1"/>
    <col min="2312" max="2313" width="6" style="317" customWidth="1"/>
    <col min="2314" max="2314" width="5.125" style="317" customWidth="1"/>
    <col min="2315" max="2315" width="13" style="317" customWidth="1"/>
    <col min="2316" max="2316" width="17.5" style="317" customWidth="1"/>
    <col min="2317" max="2317" width="14.875" style="317" customWidth="1"/>
    <col min="2318" max="2318" width="10.125" style="317" bestFit="1" customWidth="1"/>
    <col min="2319" max="2320" width="21.375" style="317" customWidth="1"/>
    <col min="2321" max="2321" width="19" style="317" customWidth="1"/>
    <col min="2322" max="2560" width="11" style="317"/>
    <col min="2561" max="2561" width="14.125" style="317" bestFit="1" customWidth="1"/>
    <col min="2562" max="2562" width="16.375" style="317" customWidth="1"/>
    <col min="2563" max="2563" width="15.875" style="317" customWidth="1"/>
    <col min="2564" max="2564" width="36" style="317" customWidth="1"/>
    <col min="2565" max="2567" width="7" style="317" customWidth="1"/>
    <col min="2568" max="2569" width="6" style="317" customWidth="1"/>
    <col min="2570" max="2570" width="5.125" style="317" customWidth="1"/>
    <col min="2571" max="2571" width="13" style="317" customWidth="1"/>
    <col min="2572" max="2572" width="17.5" style="317" customWidth="1"/>
    <col min="2573" max="2573" width="14.875" style="317" customWidth="1"/>
    <col min="2574" max="2574" width="10.125" style="317" bestFit="1" customWidth="1"/>
    <col min="2575" max="2576" width="21.375" style="317" customWidth="1"/>
    <col min="2577" max="2577" width="19" style="317" customWidth="1"/>
    <col min="2578" max="2816" width="11" style="317"/>
    <col min="2817" max="2817" width="14.125" style="317" bestFit="1" customWidth="1"/>
    <col min="2818" max="2818" width="16.375" style="317" customWidth="1"/>
    <col min="2819" max="2819" width="15.875" style="317" customWidth="1"/>
    <col min="2820" max="2820" width="36" style="317" customWidth="1"/>
    <col min="2821" max="2823" width="7" style="317" customWidth="1"/>
    <col min="2824" max="2825" width="6" style="317" customWidth="1"/>
    <col min="2826" max="2826" width="5.125" style="317" customWidth="1"/>
    <col min="2827" max="2827" width="13" style="317" customWidth="1"/>
    <col min="2828" max="2828" width="17.5" style="317" customWidth="1"/>
    <col min="2829" max="2829" width="14.875" style="317" customWidth="1"/>
    <col min="2830" max="2830" width="10.125" style="317" bestFit="1" customWidth="1"/>
    <col min="2831" max="2832" width="21.375" style="317" customWidth="1"/>
    <col min="2833" max="2833" width="19" style="317" customWidth="1"/>
    <col min="2834" max="3072" width="11" style="317"/>
    <col min="3073" max="3073" width="14.125" style="317" bestFit="1" customWidth="1"/>
    <col min="3074" max="3074" width="16.375" style="317" customWidth="1"/>
    <col min="3075" max="3075" width="15.875" style="317" customWidth="1"/>
    <col min="3076" max="3076" width="36" style="317" customWidth="1"/>
    <col min="3077" max="3079" width="7" style="317" customWidth="1"/>
    <col min="3080" max="3081" width="6" style="317" customWidth="1"/>
    <col min="3082" max="3082" width="5.125" style="317" customWidth="1"/>
    <col min="3083" max="3083" width="13" style="317" customWidth="1"/>
    <col min="3084" max="3084" width="17.5" style="317" customWidth="1"/>
    <col min="3085" max="3085" width="14.875" style="317" customWidth="1"/>
    <col min="3086" max="3086" width="10.125" style="317" bestFit="1" customWidth="1"/>
    <col min="3087" max="3088" width="21.375" style="317" customWidth="1"/>
    <col min="3089" max="3089" width="19" style="317" customWidth="1"/>
    <col min="3090" max="3328" width="11" style="317"/>
    <col min="3329" max="3329" width="14.125" style="317" bestFit="1" customWidth="1"/>
    <col min="3330" max="3330" width="16.375" style="317" customWidth="1"/>
    <col min="3331" max="3331" width="15.875" style="317" customWidth="1"/>
    <col min="3332" max="3332" width="36" style="317" customWidth="1"/>
    <col min="3333" max="3335" width="7" style="317" customWidth="1"/>
    <col min="3336" max="3337" width="6" style="317" customWidth="1"/>
    <col min="3338" max="3338" width="5.125" style="317" customWidth="1"/>
    <col min="3339" max="3339" width="13" style="317" customWidth="1"/>
    <col min="3340" max="3340" width="17.5" style="317" customWidth="1"/>
    <col min="3341" max="3341" width="14.875" style="317" customWidth="1"/>
    <col min="3342" max="3342" width="10.125" style="317" bestFit="1" customWidth="1"/>
    <col min="3343" max="3344" width="21.375" style="317" customWidth="1"/>
    <col min="3345" max="3345" width="19" style="317" customWidth="1"/>
    <col min="3346" max="3584" width="11" style="317"/>
    <col min="3585" max="3585" width="14.125" style="317" bestFit="1" customWidth="1"/>
    <col min="3586" max="3586" width="16.375" style="317" customWidth="1"/>
    <col min="3587" max="3587" width="15.875" style="317" customWidth="1"/>
    <col min="3588" max="3588" width="36" style="317" customWidth="1"/>
    <col min="3589" max="3591" width="7" style="317" customWidth="1"/>
    <col min="3592" max="3593" width="6" style="317" customWidth="1"/>
    <col min="3594" max="3594" width="5.125" style="317" customWidth="1"/>
    <col min="3595" max="3595" width="13" style="317" customWidth="1"/>
    <col min="3596" max="3596" width="17.5" style="317" customWidth="1"/>
    <col min="3597" max="3597" width="14.875" style="317" customWidth="1"/>
    <col min="3598" max="3598" width="10.125" style="317" bestFit="1" customWidth="1"/>
    <col min="3599" max="3600" width="21.375" style="317" customWidth="1"/>
    <col min="3601" max="3601" width="19" style="317" customWidth="1"/>
    <col min="3602" max="3840" width="11" style="317"/>
    <col min="3841" max="3841" width="14.125" style="317" bestFit="1" customWidth="1"/>
    <col min="3842" max="3842" width="16.375" style="317" customWidth="1"/>
    <col min="3843" max="3843" width="15.875" style="317" customWidth="1"/>
    <col min="3844" max="3844" width="36" style="317" customWidth="1"/>
    <col min="3845" max="3847" width="7" style="317" customWidth="1"/>
    <col min="3848" max="3849" width="6" style="317" customWidth="1"/>
    <col min="3850" max="3850" width="5.125" style="317" customWidth="1"/>
    <col min="3851" max="3851" width="13" style="317" customWidth="1"/>
    <col min="3852" max="3852" width="17.5" style="317" customWidth="1"/>
    <col min="3853" max="3853" width="14.875" style="317" customWidth="1"/>
    <col min="3854" max="3854" width="10.125" style="317" bestFit="1" customWidth="1"/>
    <col min="3855" max="3856" width="21.375" style="317" customWidth="1"/>
    <col min="3857" max="3857" width="19" style="317" customWidth="1"/>
    <col min="3858" max="4096" width="11" style="317"/>
    <col min="4097" max="4097" width="14.125" style="317" bestFit="1" customWidth="1"/>
    <col min="4098" max="4098" width="16.375" style="317" customWidth="1"/>
    <col min="4099" max="4099" width="15.875" style="317" customWidth="1"/>
    <col min="4100" max="4100" width="36" style="317" customWidth="1"/>
    <col min="4101" max="4103" width="7" style="317" customWidth="1"/>
    <col min="4104" max="4105" width="6" style="317" customWidth="1"/>
    <col min="4106" max="4106" width="5.125" style="317" customWidth="1"/>
    <col min="4107" max="4107" width="13" style="317" customWidth="1"/>
    <col min="4108" max="4108" width="17.5" style="317" customWidth="1"/>
    <col min="4109" max="4109" width="14.875" style="317" customWidth="1"/>
    <col min="4110" max="4110" width="10.125" style="317" bestFit="1" customWidth="1"/>
    <col min="4111" max="4112" width="21.375" style="317" customWidth="1"/>
    <col min="4113" max="4113" width="19" style="317" customWidth="1"/>
    <col min="4114" max="4352" width="11" style="317"/>
    <col min="4353" max="4353" width="14.125" style="317" bestFit="1" customWidth="1"/>
    <col min="4354" max="4354" width="16.375" style="317" customWidth="1"/>
    <col min="4355" max="4355" width="15.875" style="317" customWidth="1"/>
    <col min="4356" max="4356" width="36" style="317" customWidth="1"/>
    <col min="4357" max="4359" width="7" style="317" customWidth="1"/>
    <col min="4360" max="4361" width="6" style="317" customWidth="1"/>
    <col min="4362" max="4362" width="5.125" style="317" customWidth="1"/>
    <col min="4363" max="4363" width="13" style="317" customWidth="1"/>
    <col min="4364" max="4364" width="17.5" style="317" customWidth="1"/>
    <col min="4365" max="4365" width="14.875" style="317" customWidth="1"/>
    <col min="4366" max="4366" width="10.125" style="317" bestFit="1" customWidth="1"/>
    <col min="4367" max="4368" width="21.375" style="317" customWidth="1"/>
    <col min="4369" max="4369" width="19" style="317" customWidth="1"/>
    <col min="4370" max="4608" width="11" style="317"/>
    <col min="4609" max="4609" width="14.125" style="317" bestFit="1" customWidth="1"/>
    <col min="4610" max="4610" width="16.375" style="317" customWidth="1"/>
    <col min="4611" max="4611" width="15.875" style="317" customWidth="1"/>
    <col min="4612" max="4612" width="36" style="317" customWidth="1"/>
    <col min="4613" max="4615" width="7" style="317" customWidth="1"/>
    <col min="4616" max="4617" width="6" style="317" customWidth="1"/>
    <col min="4618" max="4618" width="5.125" style="317" customWidth="1"/>
    <col min="4619" max="4619" width="13" style="317" customWidth="1"/>
    <col min="4620" max="4620" width="17.5" style="317" customWidth="1"/>
    <col min="4621" max="4621" width="14.875" style="317" customWidth="1"/>
    <col min="4622" max="4622" width="10.125" style="317" bestFit="1" customWidth="1"/>
    <col min="4623" max="4624" width="21.375" style="317" customWidth="1"/>
    <col min="4625" max="4625" width="19" style="317" customWidth="1"/>
    <col min="4626" max="4864" width="11" style="317"/>
    <col min="4865" max="4865" width="14.125" style="317" bestFit="1" customWidth="1"/>
    <col min="4866" max="4866" width="16.375" style="317" customWidth="1"/>
    <col min="4867" max="4867" width="15.875" style="317" customWidth="1"/>
    <col min="4868" max="4868" width="36" style="317" customWidth="1"/>
    <col min="4869" max="4871" width="7" style="317" customWidth="1"/>
    <col min="4872" max="4873" width="6" style="317" customWidth="1"/>
    <col min="4874" max="4874" width="5.125" style="317" customWidth="1"/>
    <col min="4875" max="4875" width="13" style="317" customWidth="1"/>
    <col min="4876" max="4876" width="17.5" style="317" customWidth="1"/>
    <col min="4877" max="4877" width="14.875" style="317" customWidth="1"/>
    <col min="4878" max="4878" width="10.125" style="317" bestFit="1" customWidth="1"/>
    <col min="4879" max="4880" width="21.375" style="317" customWidth="1"/>
    <col min="4881" max="4881" width="19" style="317" customWidth="1"/>
    <col min="4882" max="5120" width="11" style="317"/>
    <col min="5121" max="5121" width="14.125" style="317" bestFit="1" customWidth="1"/>
    <col min="5122" max="5122" width="16.375" style="317" customWidth="1"/>
    <col min="5123" max="5123" width="15.875" style="317" customWidth="1"/>
    <col min="5124" max="5124" width="36" style="317" customWidth="1"/>
    <col min="5125" max="5127" width="7" style="317" customWidth="1"/>
    <col min="5128" max="5129" width="6" style="317" customWidth="1"/>
    <col min="5130" max="5130" width="5.125" style="317" customWidth="1"/>
    <col min="5131" max="5131" width="13" style="317" customWidth="1"/>
    <col min="5132" max="5132" width="17.5" style="317" customWidth="1"/>
    <col min="5133" max="5133" width="14.875" style="317" customWidth="1"/>
    <col min="5134" max="5134" width="10.125" style="317" bestFit="1" customWidth="1"/>
    <col min="5135" max="5136" width="21.375" style="317" customWidth="1"/>
    <col min="5137" max="5137" width="19" style="317" customWidth="1"/>
    <col min="5138" max="5376" width="11" style="317"/>
    <col min="5377" max="5377" width="14.125" style="317" bestFit="1" customWidth="1"/>
    <col min="5378" max="5378" width="16.375" style="317" customWidth="1"/>
    <col min="5379" max="5379" width="15.875" style="317" customWidth="1"/>
    <col min="5380" max="5380" width="36" style="317" customWidth="1"/>
    <col min="5381" max="5383" width="7" style="317" customWidth="1"/>
    <col min="5384" max="5385" width="6" style="317" customWidth="1"/>
    <col min="5386" max="5386" width="5.125" style="317" customWidth="1"/>
    <col min="5387" max="5387" width="13" style="317" customWidth="1"/>
    <col min="5388" max="5388" width="17.5" style="317" customWidth="1"/>
    <col min="5389" max="5389" width="14.875" style="317" customWidth="1"/>
    <col min="5390" max="5390" width="10.125" style="317" bestFit="1" customWidth="1"/>
    <col min="5391" max="5392" width="21.375" style="317" customWidth="1"/>
    <col min="5393" max="5393" width="19" style="317" customWidth="1"/>
    <col min="5394" max="5632" width="11" style="317"/>
    <col min="5633" max="5633" width="14.125" style="317" bestFit="1" customWidth="1"/>
    <col min="5634" max="5634" width="16.375" style="317" customWidth="1"/>
    <col min="5635" max="5635" width="15.875" style="317" customWidth="1"/>
    <col min="5636" max="5636" width="36" style="317" customWidth="1"/>
    <col min="5637" max="5639" width="7" style="317" customWidth="1"/>
    <col min="5640" max="5641" width="6" style="317" customWidth="1"/>
    <col min="5642" max="5642" width="5.125" style="317" customWidth="1"/>
    <col min="5643" max="5643" width="13" style="317" customWidth="1"/>
    <col min="5644" max="5644" width="17.5" style="317" customWidth="1"/>
    <col min="5645" max="5645" width="14.875" style="317" customWidth="1"/>
    <col min="5646" max="5646" width="10.125" style="317" bestFit="1" customWidth="1"/>
    <col min="5647" max="5648" width="21.375" style="317" customWidth="1"/>
    <col min="5649" max="5649" width="19" style="317" customWidth="1"/>
    <col min="5650" max="5888" width="11" style="317"/>
    <col min="5889" max="5889" width="14.125" style="317" bestFit="1" customWidth="1"/>
    <col min="5890" max="5890" width="16.375" style="317" customWidth="1"/>
    <col min="5891" max="5891" width="15.875" style="317" customWidth="1"/>
    <col min="5892" max="5892" width="36" style="317" customWidth="1"/>
    <col min="5893" max="5895" width="7" style="317" customWidth="1"/>
    <col min="5896" max="5897" width="6" style="317" customWidth="1"/>
    <col min="5898" max="5898" width="5.125" style="317" customWidth="1"/>
    <col min="5899" max="5899" width="13" style="317" customWidth="1"/>
    <col min="5900" max="5900" width="17.5" style="317" customWidth="1"/>
    <col min="5901" max="5901" width="14.875" style="317" customWidth="1"/>
    <col min="5902" max="5902" width="10.125" style="317" bestFit="1" customWidth="1"/>
    <col min="5903" max="5904" width="21.375" style="317" customWidth="1"/>
    <col min="5905" max="5905" width="19" style="317" customWidth="1"/>
    <col min="5906" max="6144" width="11" style="317"/>
    <col min="6145" max="6145" width="14.125" style="317" bestFit="1" customWidth="1"/>
    <col min="6146" max="6146" width="16.375" style="317" customWidth="1"/>
    <col min="6147" max="6147" width="15.875" style="317" customWidth="1"/>
    <col min="6148" max="6148" width="36" style="317" customWidth="1"/>
    <col min="6149" max="6151" width="7" style="317" customWidth="1"/>
    <col min="6152" max="6153" width="6" style="317" customWidth="1"/>
    <col min="6154" max="6154" width="5.125" style="317" customWidth="1"/>
    <col min="6155" max="6155" width="13" style="317" customWidth="1"/>
    <col min="6156" max="6156" width="17.5" style="317" customWidth="1"/>
    <col min="6157" max="6157" width="14.875" style="317" customWidth="1"/>
    <col min="6158" max="6158" width="10.125" style="317" bestFit="1" customWidth="1"/>
    <col min="6159" max="6160" width="21.375" style="317" customWidth="1"/>
    <col min="6161" max="6161" width="19" style="317" customWidth="1"/>
    <col min="6162" max="6400" width="11" style="317"/>
    <col min="6401" max="6401" width="14.125" style="317" bestFit="1" customWidth="1"/>
    <col min="6402" max="6402" width="16.375" style="317" customWidth="1"/>
    <col min="6403" max="6403" width="15.875" style="317" customWidth="1"/>
    <col min="6404" max="6404" width="36" style="317" customWidth="1"/>
    <col min="6405" max="6407" width="7" style="317" customWidth="1"/>
    <col min="6408" max="6409" width="6" style="317" customWidth="1"/>
    <col min="6410" max="6410" width="5.125" style="317" customWidth="1"/>
    <col min="6411" max="6411" width="13" style="317" customWidth="1"/>
    <col min="6412" max="6412" width="17.5" style="317" customWidth="1"/>
    <col min="6413" max="6413" width="14.875" style="317" customWidth="1"/>
    <col min="6414" max="6414" width="10.125" style="317" bestFit="1" customWidth="1"/>
    <col min="6415" max="6416" width="21.375" style="317" customWidth="1"/>
    <col min="6417" max="6417" width="19" style="317" customWidth="1"/>
    <col min="6418" max="6656" width="11" style="317"/>
    <col min="6657" max="6657" width="14.125" style="317" bestFit="1" customWidth="1"/>
    <col min="6658" max="6658" width="16.375" style="317" customWidth="1"/>
    <col min="6659" max="6659" width="15.875" style="317" customWidth="1"/>
    <col min="6660" max="6660" width="36" style="317" customWidth="1"/>
    <col min="6661" max="6663" width="7" style="317" customWidth="1"/>
    <col min="6664" max="6665" width="6" style="317" customWidth="1"/>
    <col min="6666" max="6666" width="5.125" style="317" customWidth="1"/>
    <col min="6667" max="6667" width="13" style="317" customWidth="1"/>
    <col min="6668" max="6668" width="17.5" style="317" customWidth="1"/>
    <col min="6669" max="6669" width="14.875" style="317" customWidth="1"/>
    <col min="6670" max="6670" width="10.125" style="317" bestFit="1" customWidth="1"/>
    <col min="6671" max="6672" width="21.375" style="317" customWidth="1"/>
    <col min="6673" max="6673" width="19" style="317" customWidth="1"/>
    <col min="6674" max="6912" width="11" style="317"/>
    <col min="6913" max="6913" width="14.125" style="317" bestFit="1" customWidth="1"/>
    <col min="6914" max="6914" width="16.375" style="317" customWidth="1"/>
    <col min="6915" max="6915" width="15.875" style="317" customWidth="1"/>
    <col min="6916" max="6916" width="36" style="317" customWidth="1"/>
    <col min="6917" max="6919" width="7" style="317" customWidth="1"/>
    <col min="6920" max="6921" width="6" style="317" customWidth="1"/>
    <col min="6922" max="6922" width="5.125" style="317" customWidth="1"/>
    <col min="6923" max="6923" width="13" style="317" customWidth="1"/>
    <col min="6924" max="6924" width="17.5" style="317" customWidth="1"/>
    <col min="6925" max="6925" width="14.875" style="317" customWidth="1"/>
    <col min="6926" max="6926" width="10.125" style="317" bestFit="1" customWidth="1"/>
    <col min="6927" max="6928" width="21.375" style="317" customWidth="1"/>
    <col min="6929" max="6929" width="19" style="317" customWidth="1"/>
    <col min="6930" max="7168" width="11" style="317"/>
    <col min="7169" max="7169" width="14.125" style="317" bestFit="1" customWidth="1"/>
    <col min="7170" max="7170" width="16.375" style="317" customWidth="1"/>
    <col min="7171" max="7171" width="15.875" style="317" customWidth="1"/>
    <col min="7172" max="7172" width="36" style="317" customWidth="1"/>
    <col min="7173" max="7175" width="7" style="317" customWidth="1"/>
    <col min="7176" max="7177" width="6" style="317" customWidth="1"/>
    <col min="7178" max="7178" width="5.125" style="317" customWidth="1"/>
    <col min="7179" max="7179" width="13" style="317" customWidth="1"/>
    <col min="7180" max="7180" width="17.5" style="317" customWidth="1"/>
    <col min="7181" max="7181" width="14.875" style="317" customWidth="1"/>
    <col min="7182" max="7182" width="10.125" style="317" bestFit="1" customWidth="1"/>
    <col min="7183" max="7184" width="21.375" style="317" customWidth="1"/>
    <col min="7185" max="7185" width="19" style="317" customWidth="1"/>
    <col min="7186" max="7424" width="11" style="317"/>
    <col min="7425" max="7425" width="14.125" style="317" bestFit="1" customWidth="1"/>
    <col min="7426" max="7426" width="16.375" style="317" customWidth="1"/>
    <col min="7427" max="7427" width="15.875" style="317" customWidth="1"/>
    <col min="7428" max="7428" width="36" style="317" customWidth="1"/>
    <col min="7429" max="7431" width="7" style="317" customWidth="1"/>
    <col min="7432" max="7433" width="6" style="317" customWidth="1"/>
    <col min="7434" max="7434" width="5.125" style="317" customWidth="1"/>
    <col min="7435" max="7435" width="13" style="317" customWidth="1"/>
    <col min="7436" max="7436" width="17.5" style="317" customWidth="1"/>
    <col min="7437" max="7437" width="14.875" style="317" customWidth="1"/>
    <col min="7438" max="7438" width="10.125" style="317" bestFit="1" customWidth="1"/>
    <col min="7439" max="7440" width="21.375" style="317" customWidth="1"/>
    <col min="7441" max="7441" width="19" style="317" customWidth="1"/>
    <col min="7442" max="7680" width="11" style="317"/>
    <col min="7681" max="7681" width="14.125" style="317" bestFit="1" customWidth="1"/>
    <col min="7682" max="7682" width="16.375" style="317" customWidth="1"/>
    <col min="7683" max="7683" width="15.875" style="317" customWidth="1"/>
    <col min="7684" max="7684" width="36" style="317" customWidth="1"/>
    <col min="7685" max="7687" width="7" style="317" customWidth="1"/>
    <col min="7688" max="7689" width="6" style="317" customWidth="1"/>
    <col min="7690" max="7690" width="5.125" style="317" customWidth="1"/>
    <col min="7691" max="7691" width="13" style="317" customWidth="1"/>
    <col min="7692" max="7692" width="17.5" style="317" customWidth="1"/>
    <col min="7693" max="7693" width="14.875" style="317" customWidth="1"/>
    <col min="7694" max="7694" width="10.125" style="317" bestFit="1" customWidth="1"/>
    <col min="7695" max="7696" width="21.375" style="317" customWidth="1"/>
    <col min="7697" max="7697" width="19" style="317" customWidth="1"/>
    <col min="7698" max="7936" width="11" style="317"/>
    <col min="7937" max="7937" width="14.125" style="317" bestFit="1" customWidth="1"/>
    <col min="7938" max="7938" width="16.375" style="317" customWidth="1"/>
    <col min="7939" max="7939" width="15.875" style="317" customWidth="1"/>
    <col min="7940" max="7940" width="36" style="317" customWidth="1"/>
    <col min="7941" max="7943" width="7" style="317" customWidth="1"/>
    <col min="7944" max="7945" width="6" style="317" customWidth="1"/>
    <col min="7946" max="7946" width="5.125" style="317" customWidth="1"/>
    <col min="7947" max="7947" width="13" style="317" customWidth="1"/>
    <col min="7948" max="7948" width="17.5" style="317" customWidth="1"/>
    <col min="7949" max="7949" width="14.875" style="317" customWidth="1"/>
    <col min="7950" max="7950" width="10.125" style="317" bestFit="1" customWidth="1"/>
    <col min="7951" max="7952" width="21.375" style="317" customWidth="1"/>
    <col min="7953" max="7953" width="19" style="317" customWidth="1"/>
    <col min="7954" max="8192" width="11" style="317"/>
    <col min="8193" max="8193" width="14.125" style="317" bestFit="1" customWidth="1"/>
    <col min="8194" max="8194" width="16.375" style="317" customWidth="1"/>
    <col min="8195" max="8195" width="15.875" style="317" customWidth="1"/>
    <col min="8196" max="8196" width="36" style="317" customWidth="1"/>
    <col min="8197" max="8199" width="7" style="317" customWidth="1"/>
    <col min="8200" max="8201" width="6" style="317" customWidth="1"/>
    <col min="8202" max="8202" width="5.125" style="317" customWidth="1"/>
    <col min="8203" max="8203" width="13" style="317" customWidth="1"/>
    <col min="8204" max="8204" width="17.5" style="317" customWidth="1"/>
    <col min="8205" max="8205" width="14.875" style="317" customWidth="1"/>
    <col min="8206" max="8206" width="10.125" style="317" bestFit="1" customWidth="1"/>
    <col min="8207" max="8208" width="21.375" style="317" customWidth="1"/>
    <col min="8209" max="8209" width="19" style="317" customWidth="1"/>
    <col min="8210" max="8448" width="11" style="317"/>
    <col min="8449" max="8449" width="14.125" style="317" bestFit="1" customWidth="1"/>
    <col min="8450" max="8450" width="16.375" style="317" customWidth="1"/>
    <col min="8451" max="8451" width="15.875" style="317" customWidth="1"/>
    <col min="8452" max="8452" width="36" style="317" customWidth="1"/>
    <col min="8453" max="8455" width="7" style="317" customWidth="1"/>
    <col min="8456" max="8457" width="6" style="317" customWidth="1"/>
    <col min="8458" max="8458" width="5.125" style="317" customWidth="1"/>
    <col min="8459" max="8459" width="13" style="317" customWidth="1"/>
    <col min="8460" max="8460" width="17.5" style="317" customWidth="1"/>
    <col min="8461" max="8461" width="14.875" style="317" customWidth="1"/>
    <col min="8462" max="8462" width="10.125" style="317" bestFit="1" customWidth="1"/>
    <col min="8463" max="8464" width="21.375" style="317" customWidth="1"/>
    <col min="8465" max="8465" width="19" style="317" customWidth="1"/>
    <col min="8466" max="8704" width="11" style="317"/>
    <col min="8705" max="8705" width="14.125" style="317" bestFit="1" customWidth="1"/>
    <col min="8706" max="8706" width="16.375" style="317" customWidth="1"/>
    <col min="8707" max="8707" width="15.875" style="317" customWidth="1"/>
    <col min="8708" max="8708" width="36" style="317" customWidth="1"/>
    <col min="8709" max="8711" width="7" style="317" customWidth="1"/>
    <col min="8712" max="8713" width="6" style="317" customWidth="1"/>
    <col min="8714" max="8714" width="5.125" style="317" customWidth="1"/>
    <col min="8715" max="8715" width="13" style="317" customWidth="1"/>
    <col min="8716" max="8716" width="17.5" style="317" customWidth="1"/>
    <col min="8717" max="8717" width="14.875" style="317" customWidth="1"/>
    <col min="8718" max="8718" width="10.125" style="317" bestFit="1" customWidth="1"/>
    <col min="8719" max="8720" width="21.375" style="317" customWidth="1"/>
    <col min="8721" max="8721" width="19" style="317" customWidth="1"/>
    <col min="8722" max="8960" width="11" style="317"/>
    <col min="8961" max="8961" width="14.125" style="317" bestFit="1" customWidth="1"/>
    <col min="8962" max="8962" width="16.375" style="317" customWidth="1"/>
    <col min="8963" max="8963" width="15.875" style="317" customWidth="1"/>
    <col min="8964" max="8964" width="36" style="317" customWidth="1"/>
    <col min="8965" max="8967" width="7" style="317" customWidth="1"/>
    <col min="8968" max="8969" width="6" style="317" customWidth="1"/>
    <col min="8970" max="8970" width="5.125" style="317" customWidth="1"/>
    <col min="8971" max="8971" width="13" style="317" customWidth="1"/>
    <col min="8972" max="8972" width="17.5" style="317" customWidth="1"/>
    <col min="8973" max="8973" width="14.875" style="317" customWidth="1"/>
    <col min="8974" max="8974" width="10.125" style="317" bestFit="1" customWidth="1"/>
    <col min="8975" max="8976" width="21.375" style="317" customWidth="1"/>
    <col min="8977" max="8977" width="19" style="317" customWidth="1"/>
    <col min="8978" max="9216" width="11" style="317"/>
    <col min="9217" max="9217" width="14.125" style="317" bestFit="1" customWidth="1"/>
    <col min="9218" max="9218" width="16.375" style="317" customWidth="1"/>
    <col min="9219" max="9219" width="15.875" style="317" customWidth="1"/>
    <col min="9220" max="9220" width="36" style="317" customWidth="1"/>
    <col min="9221" max="9223" width="7" style="317" customWidth="1"/>
    <col min="9224" max="9225" width="6" style="317" customWidth="1"/>
    <col min="9226" max="9226" width="5.125" style="317" customWidth="1"/>
    <col min="9227" max="9227" width="13" style="317" customWidth="1"/>
    <col min="9228" max="9228" width="17.5" style="317" customWidth="1"/>
    <col min="9229" max="9229" width="14.875" style="317" customWidth="1"/>
    <col min="9230" max="9230" width="10.125" style="317" bestFit="1" customWidth="1"/>
    <col min="9231" max="9232" width="21.375" style="317" customWidth="1"/>
    <col min="9233" max="9233" width="19" style="317" customWidth="1"/>
    <col min="9234" max="9472" width="11" style="317"/>
    <col min="9473" max="9473" width="14.125" style="317" bestFit="1" customWidth="1"/>
    <col min="9474" max="9474" width="16.375" style="317" customWidth="1"/>
    <col min="9475" max="9475" width="15.875" style="317" customWidth="1"/>
    <col min="9476" max="9476" width="36" style="317" customWidth="1"/>
    <col min="9477" max="9479" width="7" style="317" customWidth="1"/>
    <col min="9480" max="9481" width="6" style="317" customWidth="1"/>
    <col min="9482" max="9482" width="5.125" style="317" customWidth="1"/>
    <col min="9483" max="9483" width="13" style="317" customWidth="1"/>
    <col min="9484" max="9484" width="17.5" style="317" customWidth="1"/>
    <col min="9485" max="9485" width="14.875" style="317" customWidth="1"/>
    <col min="9486" max="9486" width="10.125" style="317" bestFit="1" customWidth="1"/>
    <col min="9487" max="9488" width="21.375" style="317" customWidth="1"/>
    <col min="9489" max="9489" width="19" style="317" customWidth="1"/>
    <col min="9490" max="9728" width="11" style="317"/>
    <col min="9729" max="9729" width="14.125" style="317" bestFit="1" customWidth="1"/>
    <col min="9730" max="9730" width="16.375" style="317" customWidth="1"/>
    <col min="9731" max="9731" width="15.875" style="317" customWidth="1"/>
    <col min="9732" max="9732" width="36" style="317" customWidth="1"/>
    <col min="9733" max="9735" width="7" style="317" customWidth="1"/>
    <col min="9736" max="9737" width="6" style="317" customWidth="1"/>
    <col min="9738" max="9738" width="5.125" style="317" customWidth="1"/>
    <col min="9739" max="9739" width="13" style="317" customWidth="1"/>
    <col min="9740" max="9740" width="17.5" style="317" customWidth="1"/>
    <col min="9741" max="9741" width="14.875" style="317" customWidth="1"/>
    <col min="9742" max="9742" width="10.125" style="317" bestFit="1" customWidth="1"/>
    <col min="9743" max="9744" width="21.375" style="317" customWidth="1"/>
    <col min="9745" max="9745" width="19" style="317" customWidth="1"/>
    <col min="9746" max="9984" width="11" style="317"/>
    <col min="9985" max="9985" width="14.125" style="317" bestFit="1" customWidth="1"/>
    <col min="9986" max="9986" width="16.375" style="317" customWidth="1"/>
    <col min="9987" max="9987" width="15.875" style="317" customWidth="1"/>
    <col min="9988" max="9988" width="36" style="317" customWidth="1"/>
    <col min="9989" max="9991" width="7" style="317" customWidth="1"/>
    <col min="9992" max="9993" width="6" style="317" customWidth="1"/>
    <col min="9994" max="9994" width="5.125" style="317" customWidth="1"/>
    <col min="9995" max="9995" width="13" style="317" customWidth="1"/>
    <col min="9996" max="9996" width="17.5" style="317" customWidth="1"/>
    <col min="9997" max="9997" width="14.875" style="317" customWidth="1"/>
    <col min="9998" max="9998" width="10.125" style="317" bestFit="1" customWidth="1"/>
    <col min="9999" max="10000" width="21.375" style="317" customWidth="1"/>
    <col min="10001" max="10001" width="19" style="317" customWidth="1"/>
    <col min="10002" max="10240" width="11" style="317"/>
    <col min="10241" max="10241" width="14.125" style="317" bestFit="1" customWidth="1"/>
    <col min="10242" max="10242" width="16.375" style="317" customWidth="1"/>
    <col min="10243" max="10243" width="15.875" style="317" customWidth="1"/>
    <col min="10244" max="10244" width="36" style="317" customWidth="1"/>
    <col min="10245" max="10247" width="7" style="317" customWidth="1"/>
    <col min="10248" max="10249" width="6" style="317" customWidth="1"/>
    <col min="10250" max="10250" width="5.125" style="317" customWidth="1"/>
    <col min="10251" max="10251" width="13" style="317" customWidth="1"/>
    <col min="10252" max="10252" width="17.5" style="317" customWidth="1"/>
    <col min="10253" max="10253" width="14.875" style="317" customWidth="1"/>
    <col min="10254" max="10254" width="10.125" style="317" bestFit="1" customWidth="1"/>
    <col min="10255" max="10256" width="21.375" style="317" customWidth="1"/>
    <col min="10257" max="10257" width="19" style="317" customWidth="1"/>
    <col min="10258" max="10496" width="11" style="317"/>
    <col min="10497" max="10497" width="14.125" style="317" bestFit="1" customWidth="1"/>
    <col min="10498" max="10498" width="16.375" style="317" customWidth="1"/>
    <col min="10499" max="10499" width="15.875" style="317" customWidth="1"/>
    <col min="10500" max="10500" width="36" style="317" customWidth="1"/>
    <col min="10501" max="10503" width="7" style="317" customWidth="1"/>
    <col min="10504" max="10505" width="6" style="317" customWidth="1"/>
    <col min="10506" max="10506" width="5.125" style="317" customWidth="1"/>
    <col min="10507" max="10507" width="13" style="317" customWidth="1"/>
    <col min="10508" max="10508" width="17.5" style="317" customWidth="1"/>
    <col min="10509" max="10509" width="14.875" style="317" customWidth="1"/>
    <col min="10510" max="10510" width="10.125" style="317" bestFit="1" customWidth="1"/>
    <col min="10511" max="10512" width="21.375" style="317" customWidth="1"/>
    <col min="10513" max="10513" width="19" style="317" customWidth="1"/>
    <col min="10514" max="10752" width="11" style="317"/>
    <col min="10753" max="10753" width="14.125" style="317" bestFit="1" customWidth="1"/>
    <col min="10754" max="10754" width="16.375" style="317" customWidth="1"/>
    <col min="10755" max="10755" width="15.875" style="317" customWidth="1"/>
    <col min="10756" max="10756" width="36" style="317" customWidth="1"/>
    <col min="10757" max="10759" width="7" style="317" customWidth="1"/>
    <col min="10760" max="10761" width="6" style="317" customWidth="1"/>
    <col min="10762" max="10762" width="5.125" style="317" customWidth="1"/>
    <col min="10763" max="10763" width="13" style="317" customWidth="1"/>
    <col min="10764" max="10764" width="17.5" style="317" customWidth="1"/>
    <col min="10765" max="10765" width="14.875" style="317" customWidth="1"/>
    <col min="10766" max="10766" width="10.125" style="317" bestFit="1" customWidth="1"/>
    <col min="10767" max="10768" width="21.375" style="317" customWidth="1"/>
    <col min="10769" max="10769" width="19" style="317" customWidth="1"/>
    <col min="10770" max="11008" width="11" style="317"/>
    <col min="11009" max="11009" width="14.125" style="317" bestFit="1" customWidth="1"/>
    <col min="11010" max="11010" width="16.375" style="317" customWidth="1"/>
    <col min="11011" max="11011" width="15.875" style="317" customWidth="1"/>
    <col min="11012" max="11012" width="36" style="317" customWidth="1"/>
    <col min="11013" max="11015" width="7" style="317" customWidth="1"/>
    <col min="11016" max="11017" width="6" style="317" customWidth="1"/>
    <col min="11018" max="11018" width="5.125" style="317" customWidth="1"/>
    <col min="11019" max="11019" width="13" style="317" customWidth="1"/>
    <col min="11020" max="11020" width="17.5" style="317" customWidth="1"/>
    <col min="11021" max="11021" width="14.875" style="317" customWidth="1"/>
    <col min="11022" max="11022" width="10.125" style="317" bestFit="1" customWidth="1"/>
    <col min="11023" max="11024" width="21.375" style="317" customWidth="1"/>
    <col min="11025" max="11025" width="19" style="317" customWidth="1"/>
    <col min="11026" max="11264" width="11" style="317"/>
    <col min="11265" max="11265" width="14.125" style="317" bestFit="1" customWidth="1"/>
    <col min="11266" max="11266" width="16.375" style="317" customWidth="1"/>
    <col min="11267" max="11267" width="15.875" style="317" customWidth="1"/>
    <col min="11268" max="11268" width="36" style="317" customWidth="1"/>
    <col min="11269" max="11271" width="7" style="317" customWidth="1"/>
    <col min="11272" max="11273" width="6" style="317" customWidth="1"/>
    <col min="11274" max="11274" width="5.125" style="317" customWidth="1"/>
    <col min="11275" max="11275" width="13" style="317" customWidth="1"/>
    <col min="11276" max="11276" width="17.5" style="317" customWidth="1"/>
    <col min="11277" max="11277" width="14.875" style="317" customWidth="1"/>
    <col min="11278" max="11278" width="10.125" style="317" bestFit="1" customWidth="1"/>
    <col min="11279" max="11280" width="21.375" style="317" customWidth="1"/>
    <col min="11281" max="11281" width="19" style="317" customWidth="1"/>
    <col min="11282" max="11520" width="11" style="317"/>
    <col min="11521" max="11521" width="14.125" style="317" bestFit="1" customWidth="1"/>
    <col min="11522" max="11522" width="16.375" style="317" customWidth="1"/>
    <col min="11523" max="11523" width="15.875" style="317" customWidth="1"/>
    <col min="11524" max="11524" width="36" style="317" customWidth="1"/>
    <col min="11525" max="11527" width="7" style="317" customWidth="1"/>
    <col min="11528" max="11529" width="6" style="317" customWidth="1"/>
    <col min="11530" max="11530" width="5.125" style="317" customWidth="1"/>
    <col min="11531" max="11531" width="13" style="317" customWidth="1"/>
    <col min="11532" max="11532" width="17.5" style="317" customWidth="1"/>
    <col min="11533" max="11533" width="14.875" style="317" customWidth="1"/>
    <col min="11534" max="11534" width="10.125" style="317" bestFit="1" customWidth="1"/>
    <col min="11535" max="11536" width="21.375" style="317" customWidth="1"/>
    <col min="11537" max="11537" width="19" style="317" customWidth="1"/>
    <col min="11538" max="11776" width="11" style="317"/>
    <col min="11777" max="11777" width="14.125" style="317" bestFit="1" customWidth="1"/>
    <col min="11778" max="11778" width="16.375" style="317" customWidth="1"/>
    <col min="11779" max="11779" width="15.875" style="317" customWidth="1"/>
    <col min="11780" max="11780" width="36" style="317" customWidth="1"/>
    <col min="11781" max="11783" width="7" style="317" customWidth="1"/>
    <col min="11784" max="11785" width="6" style="317" customWidth="1"/>
    <col min="11786" max="11786" width="5.125" style="317" customWidth="1"/>
    <col min="11787" max="11787" width="13" style="317" customWidth="1"/>
    <col min="11788" max="11788" width="17.5" style="317" customWidth="1"/>
    <col min="11789" max="11789" width="14.875" style="317" customWidth="1"/>
    <col min="11790" max="11790" width="10.125" style="317" bestFit="1" customWidth="1"/>
    <col min="11791" max="11792" width="21.375" style="317" customWidth="1"/>
    <col min="11793" max="11793" width="19" style="317" customWidth="1"/>
    <col min="11794" max="12032" width="11" style="317"/>
    <col min="12033" max="12033" width="14.125" style="317" bestFit="1" customWidth="1"/>
    <col min="12034" max="12034" width="16.375" style="317" customWidth="1"/>
    <col min="12035" max="12035" width="15.875" style="317" customWidth="1"/>
    <col min="12036" max="12036" width="36" style="317" customWidth="1"/>
    <col min="12037" max="12039" width="7" style="317" customWidth="1"/>
    <col min="12040" max="12041" width="6" style="317" customWidth="1"/>
    <col min="12042" max="12042" width="5.125" style="317" customWidth="1"/>
    <col min="12043" max="12043" width="13" style="317" customWidth="1"/>
    <col min="12044" max="12044" width="17.5" style="317" customWidth="1"/>
    <col min="12045" max="12045" width="14.875" style="317" customWidth="1"/>
    <col min="12046" max="12046" width="10.125" style="317" bestFit="1" customWidth="1"/>
    <col min="12047" max="12048" width="21.375" style="317" customWidth="1"/>
    <col min="12049" max="12049" width="19" style="317" customWidth="1"/>
    <col min="12050" max="12288" width="11" style="317"/>
    <col min="12289" max="12289" width="14.125" style="317" bestFit="1" customWidth="1"/>
    <col min="12290" max="12290" width="16.375" style="317" customWidth="1"/>
    <col min="12291" max="12291" width="15.875" style="317" customWidth="1"/>
    <col min="12292" max="12292" width="36" style="317" customWidth="1"/>
    <col min="12293" max="12295" width="7" style="317" customWidth="1"/>
    <col min="12296" max="12297" width="6" style="317" customWidth="1"/>
    <col min="12298" max="12298" width="5.125" style="317" customWidth="1"/>
    <col min="12299" max="12299" width="13" style="317" customWidth="1"/>
    <col min="12300" max="12300" width="17.5" style="317" customWidth="1"/>
    <col min="12301" max="12301" width="14.875" style="317" customWidth="1"/>
    <col min="12302" max="12302" width="10.125" style="317" bestFit="1" customWidth="1"/>
    <col min="12303" max="12304" width="21.375" style="317" customWidth="1"/>
    <col min="12305" max="12305" width="19" style="317" customWidth="1"/>
    <col min="12306" max="12544" width="11" style="317"/>
    <col min="12545" max="12545" width="14.125" style="317" bestFit="1" customWidth="1"/>
    <col min="12546" max="12546" width="16.375" style="317" customWidth="1"/>
    <col min="12547" max="12547" width="15.875" style="317" customWidth="1"/>
    <col min="12548" max="12548" width="36" style="317" customWidth="1"/>
    <col min="12549" max="12551" width="7" style="317" customWidth="1"/>
    <col min="12552" max="12553" width="6" style="317" customWidth="1"/>
    <col min="12554" max="12554" width="5.125" style="317" customWidth="1"/>
    <col min="12555" max="12555" width="13" style="317" customWidth="1"/>
    <col min="12556" max="12556" width="17.5" style="317" customWidth="1"/>
    <col min="12557" max="12557" width="14.875" style="317" customWidth="1"/>
    <col min="12558" max="12558" width="10.125" style="317" bestFit="1" customWidth="1"/>
    <col min="12559" max="12560" width="21.375" style="317" customWidth="1"/>
    <col min="12561" max="12561" width="19" style="317" customWidth="1"/>
    <col min="12562" max="12800" width="11" style="317"/>
    <col min="12801" max="12801" width="14.125" style="317" bestFit="1" customWidth="1"/>
    <col min="12802" max="12802" width="16.375" style="317" customWidth="1"/>
    <col min="12803" max="12803" width="15.875" style="317" customWidth="1"/>
    <col min="12804" max="12804" width="36" style="317" customWidth="1"/>
    <col min="12805" max="12807" width="7" style="317" customWidth="1"/>
    <col min="12808" max="12809" width="6" style="317" customWidth="1"/>
    <col min="12810" max="12810" width="5.125" style="317" customWidth="1"/>
    <col min="12811" max="12811" width="13" style="317" customWidth="1"/>
    <col min="12812" max="12812" width="17.5" style="317" customWidth="1"/>
    <col min="12813" max="12813" width="14.875" style="317" customWidth="1"/>
    <col min="12814" max="12814" width="10.125" style="317" bestFit="1" customWidth="1"/>
    <col min="12815" max="12816" width="21.375" style="317" customWidth="1"/>
    <col min="12817" max="12817" width="19" style="317" customWidth="1"/>
    <col min="12818" max="13056" width="11" style="317"/>
    <col min="13057" max="13057" width="14.125" style="317" bestFit="1" customWidth="1"/>
    <col min="13058" max="13058" width="16.375" style="317" customWidth="1"/>
    <col min="13059" max="13059" width="15.875" style="317" customWidth="1"/>
    <col min="13060" max="13060" width="36" style="317" customWidth="1"/>
    <col min="13061" max="13063" width="7" style="317" customWidth="1"/>
    <col min="13064" max="13065" width="6" style="317" customWidth="1"/>
    <col min="13066" max="13066" width="5.125" style="317" customWidth="1"/>
    <col min="13067" max="13067" width="13" style="317" customWidth="1"/>
    <col min="13068" max="13068" width="17.5" style="317" customWidth="1"/>
    <col min="13069" max="13069" width="14.875" style="317" customWidth="1"/>
    <col min="13070" max="13070" width="10.125" style="317" bestFit="1" customWidth="1"/>
    <col min="13071" max="13072" width="21.375" style="317" customWidth="1"/>
    <col min="13073" max="13073" width="19" style="317" customWidth="1"/>
    <col min="13074" max="13312" width="11" style="317"/>
    <col min="13313" max="13313" width="14.125" style="317" bestFit="1" customWidth="1"/>
    <col min="13314" max="13314" width="16.375" style="317" customWidth="1"/>
    <col min="13315" max="13315" width="15.875" style="317" customWidth="1"/>
    <col min="13316" max="13316" width="36" style="317" customWidth="1"/>
    <col min="13317" max="13319" width="7" style="317" customWidth="1"/>
    <col min="13320" max="13321" width="6" style="317" customWidth="1"/>
    <col min="13322" max="13322" width="5.125" style="317" customWidth="1"/>
    <col min="13323" max="13323" width="13" style="317" customWidth="1"/>
    <col min="13324" max="13324" width="17.5" style="317" customWidth="1"/>
    <col min="13325" max="13325" width="14.875" style="317" customWidth="1"/>
    <col min="13326" max="13326" width="10.125" style="317" bestFit="1" customWidth="1"/>
    <col min="13327" max="13328" width="21.375" style="317" customWidth="1"/>
    <col min="13329" max="13329" width="19" style="317" customWidth="1"/>
    <col min="13330" max="13568" width="11" style="317"/>
    <col min="13569" max="13569" width="14.125" style="317" bestFit="1" customWidth="1"/>
    <col min="13570" max="13570" width="16.375" style="317" customWidth="1"/>
    <col min="13571" max="13571" width="15.875" style="317" customWidth="1"/>
    <col min="13572" max="13572" width="36" style="317" customWidth="1"/>
    <col min="13573" max="13575" width="7" style="317" customWidth="1"/>
    <col min="13576" max="13577" width="6" style="317" customWidth="1"/>
    <col min="13578" max="13578" width="5.125" style="317" customWidth="1"/>
    <col min="13579" max="13579" width="13" style="317" customWidth="1"/>
    <col min="13580" max="13580" width="17.5" style="317" customWidth="1"/>
    <col min="13581" max="13581" width="14.875" style="317" customWidth="1"/>
    <col min="13582" max="13582" width="10.125" style="317" bestFit="1" customWidth="1"/>
    <col min="13583" max="13584" width="21.375" style="317" customWidth="1"/>
    <col min="13585" max="13585" width="19" style="317" customWidth="1"/>
    <col min="13586" max="13824" width="11" style="317"/>
    <col min="13825" max="13825" width="14.125" style="317" bestFit="1" customWidth="1"/>
    <col min="13826" max="13826" width="16.375" style="317" customWidth="1"/>
    <col min="13827" max="13827" width="15.875" style="317" customWidth="1"/>
    <col min="13828" max="13828" width="36" style="317" customWidth="1"/>
    <col min="13829" max="13831" width="7" style="317" customWidth="1"/>
    <col min="13832" max="13833" width="6" style="317" customWidth="1"/>
    <col min="13834" max="13834" width="5.125" style="317" customWidth="1"/>
    <col min="13835" max="13835" width="13" style="317" customWidth="1"/>
    <col min="13836" max="13836" width="17.5" style="317" customWidth="1"/>
    <col min="13837" max="13837" width="14.875" style="317" customWidth="1"/>
    <col min="13838" max="13838" width="10.125" style="317" bestFit="1" customWidth="1"/>
    <col min="13839" max="13840" width="21.375" style="317" customWidth="1"/>
    <col min="13841" max="13841" width="19" style="317" customWidth="1"/>
    <col min="13842" max="14080" width="11" style="317"/>
    <col min="14081" max="14081" width="14.125" style="317" bestFit="1" customWidth="1"/>
    <col min="14082" max="14082" width="16.375" style="317" customWidth="1"/>
    <col min="14083" max="14083" width="15.875" style="317" customWidth="1"/>
    <col min="14084" max="14084" width="36" style="317" customWidth="1"/>
    <col min="14085" max="14087" width="7" style="317" customWidth="1"/>
    <col min="14088" max="14089" width="6" style="317" customWidth="1"/>
    <col min="14090" max="14090" width="5.125" style="317" customWidth="1"/>
    <col min="14091" max="14091" width="13" style="317" customWidth="1"/>
    <col min="14092" max="14092" width="17.5" style="317" customWidth="1"/>
    <col min="14093" max="14093" width="14.875" style="317" customWidth="1"/>
    <col min="14094" max="14094" width="10.125" style="317" bestFit="1" customWidth="1"/>
    <col min="14095" max="14096" width="21.375" style="317" customWidth="1"/>
    <col min="14097" max="14097" width="19" style="317" customWidth="1"/>
    <col min="14098" max="14336" width="11" style="317"/>
    <col min="14337" max="14337" width="14.125" style="317" bestFit="1" customWidth="1"/>
    <col min="14338" max="14338" width="16.375" style="317" customWidth="1"/>
    <col min="14339" max="14339" width="15.875" style="317" customWidth="1"/>
    <col min="14340" max="14340" width="36" style="317" customWidth="1"/>
    <col min="14341" max="14343" width="7" style="317" customWidth="1"/>
    <col min="14344" max="14345" width="6" style="317" customWidth="1"/>
    <col min="14346" max="14346" width="5.125" style="317" customWidth="1"/>
    <col min="14347" max="14347" width="13" style="317" customWidth="1"/>
    <col min="14348" max="14348" width="17.5" style="317" customWidth="1"/>
    <col min="14349" max="14349" width="14.875" style="317" customWidth="1"/>
    <col min="14350" max="14350" width="10.125" style="317" bestFit="1" customWidth="1"/>
    <col min="14351" max="14352" width="21.375" style="317" customWidth="1"/>
    <col min="14353" max="14353" width="19" style="317" customWidth="1"/>
    <col min="14354" max="14592" width="11" style="317"/>
    <col min="14593" max="14593" width="14.125" style="317" bestFit="1" customWidth="1"/>
    <col min="14594" max="14594" width="16.375" style="317" customWidth="1"/>
    <col min="14595" max="14595" width="15.875" style="317" customWidth="1"/>
    <col min="14596" max="14596" width="36" style="317" customWidth="1"/>
    <col min="14597" max="14599" width="7" style="317" customWidth="1"/>
    <col min="14600" max="14601" width="6" style="317" customWidth="1"/>
    <col min="14602" max="14602" width="5.125" style="317" customWidth="1"/>
    <col min="14603" max="14603" width="13" style="317" customWidth="1"/>
    <col min="14604" max="14604" width="17.5" style="317" customWidth="1"/>
    <col min="14605" max="14605" width="14.875" style="317" customWidth="1"/>
    <col min="14606" max="14606" width="10.125" style="317" bestFit="1" customWidth="1"/>
    <col min="14607" max="14608" width="21.375" style="317" customWidth="1"/>
    <col min="14609" max="14609" width="19" style="317" customWidth="1"/>
    <col min="14610" max="14848" width="11" style="317"/>
    <col min="14849" max="14849" width="14.125" style="317" bestFit="1" customWidth="1"/>
    <col min="14850" max="14850" width="16.375" style="317" customWidth="1"/>
    <col min="14851" max="14851" width="15.875" style="317" customWidth="1"/>
    <col min="14852" max="14852" width="36" style="317" customWidth="1"/>
    <col min="14853" max="14855" width="7" style="317" customWidth="1"/>
    <col min="14856" max="14857" width="6" style="317" customWidth="1"/>
    <col min="14858" max="14858" width="5.125" style="317" customWidth="1"/>
    <col min="14859" max="14859" width="13" style="317" customWidth="1"/>
    <col min="14860" max="14860" width="17.5" style="317" customWidth="1"/>
    <col min="14861" max="14861" width="14.875" style="317" customWidth="1"/>
    <col min="14862" max="14862" width="10.125" style="317" bestFit="1" customWidth="1"/>
    <col min="14863" max="14864" width="21.375" style="317" customWidth="1"/>
    <col min="14865" max="14865" width="19" style="317" customWidth="1"/>
    <col min="14866" max="15104" width="11" style="317"/>
    <col min="15105" max="15105" width="14.125" style="317" bestFit="1" customWidth="1"/>
    <col min="15106" max="15106" width="16.375" style="317" customWidth="1"/>
    <col min="15107" max="15107" width="15.875" style="317" customWidth="1"/>
    <col min="15108" max="15108" width="36" style="317" customWidth="1"/>
    <col min="15109" max="15111" width="7" style="317" customWidth="1"/>
    <col min="15112" max="15113" width="6" style="317" customWidth="1"/>
    <col min="15114" max="15114" width="5.125" style="317" customWidth="1"/>
    <col min="15115" max="15115" width="13" style="317" customWidth="1"/>
    <col min="15116" max="15116" width="17.5" style="317" customWidth="1"/>
    <col min="15117" max="15117" width="14.875" style="317" customWidth="1"/>
    <col min="15118" max="15118" width="10.125" style="317" bestFit="1" customWidth="1"/>
    <col min="15119" max="15120" width="21.375" style="317" customWidth="1"/>
    <col min="15121" max="15121" width="19" style="317" customWidth="1"/>
    <col min="15122" max="15360" width="11" style="317"/>
    <col min="15361" max="15361" width="14.125" style="317" bestFit="1" customWidth="1"/>
    <col min="15362" max="15362" width="16.375" style="317" customWidth="1"/>
    <col min="15363" max="15363" width="15.875" style="317" customWidth="1"/>
    <col min="15364" max="15364" width="36" style="317" customWidth="1"/>
    <col min="15365" max="15367" width="7" style="317" customWidth="1"/>
    <col min="15368" max="15369" width="6" style="317" customWidth="1"/>
    <col min="15370" max="15370" width="5.125" style="317" customWidth="1"/>
    <col min="15371" max="15371" width="13" style="317" customWidth="1"/>
    <col min="15372" max="15372" width="17.5" style="317" customWidth="1"/>
    <col min="15373" max="15373" width="14.875" style="317" customWidth="1"/>
    <col min="15374" max="15374" width="10.125" style="317" bestFit="1" customWidth="1"/>
    <col min="15375" max="15376" width="21.375" style="317" customWidth="1"/>
    <col min="15377" max="15377" width="19" style="317" customWidth="1"/>
    <col min="15378" max="15616" width="11" style="317"/>
    <col min="15617" max="15617" width="14.125" style="317" bestFit="1" customWidth="1"/>
    <col min="15618" max="15618" width="16.375" style="317" customWidth="1"/>
    <col min="15619" max="15619" width="15.875" style="317" customWidth="1"/>
    <col min="15620" max="15620" width="36" style="317" customWidth="1"/>
    <col min="15621" max="15623" width="7" style="317" customWidth="1"/>
    <col min="15624" max="15625" width="6" style="317" customWidth="1"/>
    <col min="15626" max="15626" width="5.125" style="317" customWidth="1"/>
    <col min="15627" max="15627" width="13" style="317" customWidth="1"/>
    <col min="15628" max="15628" width="17.5" style="317" customWidth="1"/>
    <col min="15629" max="15629" width="14.875" style="317" customWidth="1"/>
    <col min="15630" max="15630" width="10.125" style="317" bestFit="1" customWidth="1"/>
    <col min="15631" max="15632" width="21.375" style="317" customWidth="1"/>
    <col min="15633" max="15633" width="19" style="317" customWidth="1"/>
    <col min="15634" max="15872" width="11" style="317"/>
    <col min="15873" max="15873" width="14.125" style="317" bestFit="1" customWidth="1"/>
    <col min="15874" max="15874" width="16.375" style="317" customWidth="1"/>
    <col min="15875" max="15875" width="15.875" style="317" customWidth="1"/>
    <col min="15876" max="15876" width="36" style="317" customWidth="1"/>
    <col min="15877" max="15879" width="7" style="317" customWidth="1"/>
    <col min="15880" max="15881" width="6" style="317" customWidth="1"/>
    <col min="15882" max="15882" width="5.125" style="317" customWidth="1"/>
    <col min="15883" max="15883" width="13" style="317" customWidth="1"/>
    <col min="15884" max="15884" width="17.5" style="317" customWidth="1"/>
    <col min="15885" max="15885" width="14.875" style="317" customWidth="1"/>
    <col min="15886" max="15886" width="10.125" style="317" bestFit="1" customWidth="1"/>
    <col min="15887" max="15888" width="21.375" style="317" customWidth="1"/>
    <col min="15889" max="15889" width="19" style="317" customWidth="1"/>
    <col min="15890" max="16128" width="11" style="317"/>
    <col min="16129" max="16129" width="14.125" style="317" bestFit="1" customWidth="1"/>
    <col min="16130" max="16130" width="16.375" style="317" customWidth="1"/>
    <col min="16131" max="16131" width="15.875" style="317" customWidth="1"/>
    <col min="16132" max="16132" width="36" style="317" customWidth="1"/>
    <col min="16133" max="16135" width="7" style="317" customWidth="1"/>
    <col min="16136" max="16137" width="6" style="317" customWidth="1"/>
    <col min="16138" max="16138" width="5.125" style="317" customWidth="1"/>
    <col min="16139" max="16139" width="13" style="317" customWidth="1"/>
    <col min="16140" max="16140" width="17.5" style="317" customWidth="1"/>
    <col min="16141" max="16141" width="14.875" style="317" customWidth="1"/>
    <col min="16142" max="16142" width="10.125" style="317" bestFit="1" customWidth="1"/>
    <col min="16143" max="16144" width="21.375" style="317" customWidth="1"/>
    <col min="16145" max="16145" width="19" style="317" customWidth="1"/>
    <col min="16146" max="16384" width="11" style="317"/>
  </cols>
  <sheetData>
    <row r="1" spans="1:17" s="503" customFormat="1">
      <c r="A1" s="312" t="s">
        <v>199</v>
      </c>
      <c r="B1" s="312" t="s">
        <v>200</v>
      </c>
      <c r="C1" s="313" t="s">
        <v>201</v>
      </c>
      <c r="D1" s="313" t="s">
        <v>202</v>
      </c>
      <c r="E1" s="314" t="s">
        <v>183</v>
      </c>
      <c r="F1" s="314" t="s">
        <v>193</v>
      </c>
      <c r="G1" s="312" t="s">
        <v>203</v>
      </c>
      <c r="H1" s="312" t="s">
        <v>194</v>
      </c>
      <c r="I1" s="312" t="s">
        <v>204</v>
      </c>
      <c r="J1" s="312" t="s">
        <v>195</v>
      </c>
      <c r="K1" s="507" t="s">
        <v>205</v>
      </c>
      <c r="L1" s="183" t="s">
        <v>206</v>
      </c>
      <c r="M1" s="315" t="s">
        <v>207</v>
      </c>
      <c r="N1" s="315" t="s">
        <v>208</v>
      </c>
      <c r="O1" s="480" t="s">
        <v>1046</v>
      </c>
      <c r="P1" s="480" t="s">
        <v>1047</v>
      </c>
      <c r="Q1" s="480" t="s">
        <v>1048</v>
      </c>
    </row>
    <row r="2" spans="1:17" hidden="1">
      <c r="A2" s="318" t="s">
        <v>1189</v>
      </c>
      <c r="B2" s="319" t="s">
        <v>622</v>
      </c>
      <c r="C2" s="320" t="s">
        <v>623</v>
      </c>
      <c r="D2" s="321" t="s">
        <v>624</v>
      </c>
      <c r="E2" s="319" t="s">
        <v>1190</v>
      </c>
      <c r="F2" s="322" t="s">
        <v>1191</v>
      </c>
      <c r="G2" s="323">
        <v>10100</v>
      </c>
      <c r="H2" s="322" t="s">
        <v>1192</v>
      </c>
      <c r="I2" s="322" t="s">
        <v>1193</v>
      </c>
      <c r="J2" s="324" t="s">
        <v>625</v>
      </c>
      <c r="K2" s="325">
        <v>23429000</v>
      </c>
      <c r="L2" s="326" t="s">
        <v>1194</v>
      </c>
      <c r="M2" s="327" t="s">
        <v>626</v>
      </c>
      <c r="N2" s="327" t="s">
        <v>627</v>
      </c>
      <c r="O2" s="328"/>
      <c r="P2" s="328"/>
      <c r="Q2" s="328"/>
    </row>
    <row r="3" spans="1:17" hidden="1">
      <c r="A3" s="318" t="s">
        <v>1171</v>
      </c>
      <c r="B3" s="319" t="s">
        <v>622</v>
      </c>
      <c r="C3" s="319" t="s">
        <v>628</v>
      </c>
      <c r="D3" s="329" t="s">
        <v>210</v>
      </c>
      <c r="E3" s="319" t="s">
        <v>1195</v>
      </c>
      <c r="F3" s="322" t="s">
        <v>1196</v>
      </c>
      <c r="G3" s="323">
        <v>10100</v>
      </c>
      <c r="H3" s="322" t="s">
        <v>1192</v>
      </c>
      <c r="I3" s="322" t="s">
        <v>1193</v>
      </c>
      <c r="J3" s="324" t="s">
        <v>625</v>
      </c>
      <c r="K3" s="325">
        <v>16683200</v>
      </c>
      <c r="L3" s="326" t="s">
        <v>1194</v>
      </c>
      <c r="M3" s="327" t="s">
        <v>626</v>
      </c>
      <c r="N3" s="327" t="s">
        <v>627</v>
      </c>
      <c r="O3" s="328"/>
      <c r="P3" s="328"/>
      <c r="Q3" s="328"/>
    </row>
    <row r="4" spans="1:17" hidden="1">
      <c r="A4" s="318" t="s">
        <v>1197</v>
      </c>
      <c r="B4" s="319" t="s">
        <v>622</v>
      </c>
      <c r="C4" s="319" t="s">
        <v>628</v>
      </c>
      <c r="D4" s="329" t="s">
        <v>1198</v>
      </c>
      <c r="E4" s="319" t="s">
        <v>1195</v>
      </c>
      <c r="F4" s="322" t="s">
        <v>1196</v>
      </c>
      <c r="G4" s="323">
        <v>10100</v>
      </c>
      <c r="H4" s="322" t="s">
        <v>1199</v>
      </c>
      <c r="I4" s="322" t="s">
        <v>1200</v>
      </c>
      <c r="J4" s="324" t="s">
        <v>625</v>
      </c>
      <c r="K4" s="325">
        <v>17803000</v>
      </c>
      <c r="L4" s="326" t="s">
        <v>1201</v>
      </c>
      <c r="M4" s="327" t="s">
        <v>626</v>
      </c>
      <c r="N4" s="327" t="s">
        <v>627</v>
      </c>
      <c r="O4" s="328"/>
      <c r="P4" s="328"/>
      <c r="Q4" s="328"/>
    </row>
    <row r="5" spans="1:17" hidden="1">
      <c r="A5" s="318" t="s">
        <v>1202</v>
      </c>
      <c r="B5" s="319" t="s">
        <v>622</v>
      </c>
      <c r="C5" s="319" t="s">
        <v>628</v>
      </c>
      <c r="D5" s="329" t="s">
        <v>1203</v>
      </c>
      <c r="E5" s="319" t="s">
        <v>1195</v>
      </c>
      <c r="F5" s="322" t="s">
        <v>1196</v>
      </c>
      <c r="G5" s="323">
        <v>10100</v>
      </c>
      <c r="H5" s="322" t="s">
        <v>1199</v>
      </c>
      <c r="I5" s="322" t="s">
        <v>1200</v>
      </c>
      <c r="J5" s="324" t="s">
        <v>625</v>
      </c>
      <c r="K5" s="330">
        <v>6886000</v>
      </c>
      <c r="L5" s="326" t="s">
        <v>1201</v>
      </c>
      <c r="M5" s="327" t="s">
        <v>626</v>
      </c>
      <c r="N5" s="327" t="s">
        <v>627</v>
      </c>
      <c r="O5" s="328"/>
      <c r="P5" s="328"/>
      <c r="Q5" s="328"/>
    </row>
    <row r="6" spans="1:17" hidden="1">
      <c r="A6" s="318" t="s">
        <v>1204</v>
      </c>
      <c r="B6" s="319" t="s">
        <v>622</v>
      </c>
      <c r="C6" s="319" t="s">
        <v>628</v>
      </c>
      <c r="D6" s="329" t="s">
        <v>1205</v>
      </c>
      <c r="E6" s="319" t="s">
        <v>1195</v>
      </c>
      <c r="F6" s="322" t="s">
        <v>1196</v>
      </c>
      <c r="G6" s="323">
        <v>10100</v>
      </c>
      <c r="H6" s="322" t="s">
        <v>1199</v>
      </c>
      <c r="I6" s="322" t="s">
        <v>1200</v>
      </c>
      <c r="J6" s="324" t="s">
        <v>625</v>
      </c>
      <c r="K6" s="330">
        <v>760000</v>
      </c>
      <c r="L6" s="326" t="s">
        <v>1201</v>
      </c>
      <c r="M6" s="327" t="s">
        <v>626</v>
      </c>
      <c r="N6" s="327" t="s">
        <v>627</v>
      </c>
      <c r="O6" s="328"/>
      <c r="P6" s="328"/>
      <c r="Q6" s="328"/>
    </row>
    <row r="7" spans="1:17" hidden="1">
      <c r="A7" s="318" t="s">
        <v>1206</v>
      </c>
      <c r="B7" s="319" t="s">
        <v>622</v>
      </c>
      <c r="C7" s="319" t="s">
        <v>628</v>
      </c>
      <c r="D7" s="329" t="s">
        <v>1207</v>
      </c>
      <c r="E7" s="319" t="s">
        <v>1195</v>
      </c>
      <c r="F7" s="322" t="s">
        <v>1196</v>
      </c>
      <c r="G7" s="323">
        <v>10100</v>
      </c>
      <c r="H7" s="322" t="s">
        <v>1199</v>
      </c>
      <c r="I7" s="322" t="s">
        <v>1200</v>
      </c>
      <c r="J7" s="324" t="s">
        <v>625</v>
      </c>
      <c r="K7" s="330">
        <v>7308000</v>
      </c>
      <c r="L7" s="326" t="s">
        <v>1201</v>
      </c>
      <c r="M7" s="327" t="s">
        <v>626</v>
      </c>
      <c r="N7" s="327" t="s">
        <v>627</v>
      </c>
      <c r="O7" s="328"/>
      <c r="P7" s="328"/>
      <c r="Q7" s="328"/>
    </row>
    <row r="8" spans="1:17" hidden="1">
      <c r="A8" s="318"/>
      <c r="B8" s="319" t="s">
        <v>622</v>
      </c>
      <c r="C8" s="319" t="s">
        <v>628</v>
      </c>
      <c r="D8" s="329" t="s">
        <v>1208</v>
      </c>
      <c r="E8" s="319" t="s">
        <v>1195</v>
      </c>
      <c r="F8" s="322" t="s">
        <v>1196</v>
      </c>
      <c r="G8" s="323">
        <v>10100</v>
      </c>
      <c r="H8" s="322" t="s">
        <v>1199</v>
      </c>
      <c r="I8" s="322" t="s">
        <v>1200</v>
      </c>
      <c r="J8" s="324" t="s">
        <v>625</v>
      </c>
      <c r="K8" s="330"/>
      <c r="L8" s="326" t="s">
        <v>1201</v>
      </c>
      <c r="M8" s="327" t="s">
        <v>626</v>
      </c>
      <c r="N8" s="327" t="s">
        <v>627</v>
      </c>
      <c r="O8" s="328"/>
      <c r="P8" s="328"/>
      <c r="Q8" s="328"/>
    </row>
    <row r="9" spans="1:17" hidden="1">
      <c r="A9" s="318"/>
      <c r="B9" s="319" t="s">
        <v>622</v>
      </c>
      <c r="C9" s="319" t="s">
        <v>628</v>
      </c>
      <c r="D9" s="329" t="s">
        <v>1209</v>
      </c>
      <c r="E9" s="319" t="s">
        <v>1195</v>
      </c>
      <c r="F9" s="322" t="s">
        <v>1196</v>
      </c>
      <c r="G9" s="323">
        <v>10100</v>
      </c>
      <c r="H9" s="322" t="s">
        <v>1199</v>
      </c>
      <c r="I9" s="322" t="s">
        <v>1200</v>
      </c>
      <c r="J9" s="324" t="s">
        <v>625</v>
      </c>
      <c r="K9" s="325"/>
      <c r="L9" s="326" t="s">
        <v>1201</v>
      </c>
      <c r="M9" s="327" t="s">
        <v>626</v>
      </c>
      <c r="N9" s="327" t="s">
        <v>627</v>
      </c>
      <c r="O9" s="328"/>
      <c r="P9" s="328"/>
      <c r="Q9" s="328"/>
    </row>
    <row r="10" spans="1:17" hidden="1">
      <c r="A10" s="318" t="s">
        <v>629</v>
      </c>
      <c r="B10" s="319" t="s">
        <v>622</v>
      </c>
      <c r="C10" s="319" t="s">
        <v>628</v>
      </c>
      <c r="D10" s="329" t="s">
        <v>630</v>
      </c>
      <c r="E10" s="319" t="s">
        <v>1195</v>
      </c>
      <c r="F10" s="322" t="s">
        <v>1196</v>
      </c>
      <c r="G10" s="323">
        <v>10100</v>
      </c>
      <c r="H10" s="322" t="s">
        <v>1199</v>
      </c>
      <c r="I10" s="322" t="s">
        <v>1200</v>
      </c>
      <c r="J10" s="324" t="s">
        <v>625</v>
      </c>
      <c r="K10" s="330">
        <v>7678000</v>
      </c>
      <c r="L10" s="326" t="s">
        <v>1201</v>
      </c>
      <c r="M10" s="327" t="s">
        <v>1049</v>
      </c>
      <c r="N10" s="327" t="s">
        <v>1210</v>
      </c>
      <c r="O10" s="328"/>
      <c r="P10" s="328"/>
      <c r="Q10" s="328"/>
    </row>
    <row r="11" spans="1:17" s="334" customFormat="1" hidden="1">
      <c r="A11" s="318" t="s">
        <v>631</v>
      </c>
      <c r="B11" s="318" t="s">
        <v>622</v>
      </c>
      <c r="C11" s="318" t="s">
        <v>628</v>
      </c>
      <c r="D11" s="329" t="s">
        <v>632</v>
      </c>
      <c r="E11" s="318" t="s">
        <v>1195</v>
      </c>
      <c r="F11" s="324" t="s">
        <v>1196</v>
      </c>
      <c r="G11" s="331">
        <v>10100</v>
      </c>
      <c r="H11" s="324" t="s">
        <v>1199</v>
      </c>
      <c r="I11" s="324" t="s">
        <v>1200</v>
      </c>
      <c r="J11" s="324" t="s">
        <v>625</v>
      </c>
      <c r="K11" s="330">
        <v>10042000</v>
      </c>
      <c r="L11" s="326" t="s">
        <v>1201</v>
      </c>
      <c r="M11" s="332" t="s">
        <v>1050</v>
      </c>
      <c r="N11" s="332" t="s">
        <v>1051</v>
      </c>
      <c r="O11" s="333"/>
      <c r="P11" s="333"/>
      <c r="Q11" s="333"/>
    </row>
    <row r="12" spans="1:17" hidden="1">
      <c r="A12" s="318" t="s">
        <v>633</v>
      </c>
      <c r="B12" s="319" t="s">
        <v>622</v>
      </c>
      <c r="C12" s="319" t="s">
        <v>628</v>
      </c>
      <c r="D12" s="329" t="s">
        <v>634</v>
      </c>
      <c r="E12" s="319" t="s">
        <v>1211</v>
      </c>
      <c r="F12" s="322" t="s">
        <v>1212</v>
      </c>
      <c r="G12" s="323">
        <v>10100</v>
      </c>
      <c r="H12" s="322" t="s">
        <v>1213</v>
      </c>
      <c r="I12" s="322" t="s">
        <v>1214</v>
      </c>
      <c r="J12" s="324" t="s">
        <v>625</v>
      </c>
      <c r="K12" s="330">
        <v>9786000</v>
      </c>
      <c r="L12" s="326" t="s">
        <v>1215</v>
      </c>
      <c r="M12" s="327" t="s">
        <v>635</v>
      </c>
      <c r="N12" s="327" t="s">
        <v>1216</v>
      </c>
      <c r="O12" s="328"/>
      <c r="P12" s="328"/>
      <c r="Q12" s="328"/>
    </row>
    <row r="13" spans="1:17" hidden="1">
      <c r="A13" s="318" t="s">
        <v>636</v>
      </c>
      <c r="B13" s="319" t="s">
        <v>622</v>
      </c>
      <c r="C13" s="319" t="s">
        <v>628</v>
      </c>
      <c r="D13" s="329" t="s">
        <v>637</v>
      </c>
      <c r="E13" s="319" t="s">
        <v>1211</v>
      </c>
      <c r="F13" s="322" t="s">
        <v>1212</v>
      </c>
      <c r="G13" s="323">
        <v>10100</v>
      </c>
      <c r="H13" s="322" t="s">
        <v>1213</v>
      </c>
      <c r="I13" s="322" t="s">
        <v>1214</v>
      </c>
      <c r="J13" s="324" t="s">
        <v>625</v>
      </c>
      <c r="K13" s="330">
        <v>12904000</v>
      </c>
      <c r="L13" s="326" t="s">
        <v>1215</v>
      </c>
      <c r="M13" s="327" t="s">
        <v>1052</v>
      </c>
      <c r="N13" s="327" t="s">
        <v>1053</v>
      </c>
      <c r="O13" s="328"/>
      <c r="P13" s="328"/>
      <c r="Q13" s="328"/>
    </row>
    <row r="14" spans="1:17" s="334" customFormat="1" hidden="1">
      <c r="A14" s="318" t="s">
        <v>638</v>
      </c>
      <c r="B14" s="318" t="s">
        <v>622</v>
      </c>
      <c r="C14" s="318" t="s">
        <v>628</v>
      </c>
      <c r="D14" s="329" t="s">
        <v>639</v>
      </c>
      <c r="E14" s="318" t="s">
        <v>1211</v>
      </c>
      <c r="F14" s="324" t="s">
        <v>1212</v>
      </c>
      <c r="G14" s="331">
        <v>10100</v>
      </c>
      <c r="H14" s="324" t="s">
        <v>1213</v>
      </c>
      <c r="I14" s="324" t="s">
        <v>1214</v>
      </c>
      <c r="J14" s="324" t="s">
        <v>625</v>
      </c>
      <c r="K14" s="325">
        <v>1326000</v>
      </c>
      <c r="L14" s="326" t="s">
        <v>1215</v>
      </c>
      <c r="M14" s="332" t="s">
        <v>1054</v>
      </c>
      <c r="N14" s="332" t="s">
        <v>640</v>
      </c>
      <c r="O14" s="333"/>
      <c r="P14" s="333"/>
      <c r="Q14" s="333"/>
    </row>
    <row r="15" spans="1:17" hidden="1">
      <c r="A15" s="318" t="s">
        <v>1217</v>
      </c>
      <c r="B15" s="319" t="s">
        <v>622</v>
      </c>
      <c r="C15" s="319" t="s">
        <v>628</v>
      </c>
      <c r="D15" s="329" t="s">
        <v>641</v>
      </c>
      <c r="E15" s="319" t="s">
        <v>1218</v>
      </c>
      <c r="F15" s="322" t="s">
        <v>1219</v>
      </c>
      <c r="G15" s="323">
        <v>10100</v>
      </c>
      <c r="H15" s="322" t="s">
        <v>1220</v>
      </c>
      <c r="I15" s="322" t="s">
        <v>1221</v>
      </c>
      <c r="J15" s="324" t="s">
        <v>625</v>
      </c>
      <c r="K15" s="325">
        <v>1326000</v>
      </c>
      <c r="L15" s="326" t="s">
        <v>1222</v>
      </c>
      <c r="M15" s="327" t="s">
        <v>1055</v>
      </c>
      <c r="N15" s="327" t="s">
        <v>642</v>
      </c>
      <c r="O15" s="328"/>
      <c r="P15" s="328"/>
      <c r="Q15" s="328"/>
    </row>
    <row r="16" spans="1:17" hidden="1">
      <c r="A16" s="318" t="s">
        <v>1223</v>
      </c>
      <c r="B16" s="319" t="s">
        <v>622</v>
      </c>
      <c r="C16" s="319" t="s">
        <v>628</v>
      </c>
      <c r="D16" s="329" t="s">
        <v>643</v>
      </c>
      <c r="E16" s="319" t="s">
        <v>1218</v>
      </c>
      <c r="F16" s="322" t="s">
        <v>1219</v>
      </c>
      <c r="G16" s="323">
        <v>10100</v>
      </c>
      <c r="H16" s="322" t="s">
        <v>1220</v>
      </c>
      <c r="I16" s="322" t="s">
        <v>1221</v>
      </c>
      <c r="J16" s="324" t="s">
        <v>625</v>
      </c>
      <c r="K16" s="330">
        <v>88000</v>
      </c>
      <c r="L16" s="326" t="s">
        <v>1222</v>
      </c>
      <c r="M16" s="327" t="s">
        <v>1224</v>
      </c>
      <c r="N16" s="332" t="s">
        <v>1225</v>
      </c>
      <c r="O16" s="328"/>
      <c r="P16" s="328"/>
      <c r="Q16" s="328"/>
    </row>
    <row r="17" spans="1:17" hidden="1">
      <c r="A17" s="318"/>
      <c r="B17" s="319" t="s">
        <v>622</v>
      </c>
      <c r="C17" s="319" t="s">
        <v>628</v>
      </c>
      <c r="D17" s="329" t="s">
        <v>644</v>
      </c>
      <c r="E17" s="319" t="s">
        <v>1218</v>
      </c>
      <c r="F17" s="322" t="s">
        <v>1219</v>
      </c>
      <c r="G17" s="323">
        <v>10100</v>
      </c>
      <c r="H17" s="324" t="s">
        <v>1226</v>
      </c>
      <c r="I17" s="322" t="s">
        <v>1801</v>
      </c>
      <c r="J17" s="324" t="s">
        <v>625</v>
      </c>
      <c r="K17" s="330"/>
      <c r="L17" s="326" t="s">
        <v>1222</v>
      </c>
      <c r="M17" s="327" t="s">
        <v>626</v>
      </c>
      <c r="N17" s="327" t="s">
        <v>627</v>
      </c>
      <c r="O17" s="328"/>
      <c r="P17" s="328"/>
      <c r="Q17" s="328"/>
    </row>
    <row r="18" spans="1:17" hidden="1">
      <c r="A18" s="318" t="s">
        <v>1227</v>
      </c>
      <c r="B18" s="319" t="s">
        <v>622</v>
      </c>
      <c r="C18" s="319" t="s">
        <v>628</v>
      </c>
      <c r="D18" s="329" t="s">
        <v>645</v>
      </c>
      <c r="E18" s="319" t="s">
        <v>1218</v>
      </c>
      <c r="F18" s="322" t="s">
        <v>1219</v>
      </c>
      <c r="G18" s="323">
        <v>10100</v>
      </c>
      <c r="H18" s="324" t="s">
        <v>1226</v>
      </c>
      <c r="I18" s="322" t="s">
        <v>1221</v>
      </c>
      <c r="J18" s="324" t="s">
        <v>625</v>
      </c>
      <c r="K18" s="330">
        <v>500000</v>
      </c>
      <c r="L18" s="326" t="s">
        <v>1228</v>
      </c>
      <c r="M18" s="327" t="s">
        <v>1049</v>
      </c>
      <c r="N18" s="327" t="s">
        <v>1229</v>
      </c>
      <c r="O18" s="328" t="s">
        <v>233</v>
      </c>
      <c r="P18" s="328" t="s">
        <v>646</v>
      </c>
      <c r="Q18" s="328" t="s">
        <v>647</v>
      </c>
    </row>
    <row r="19" spans="1:17" hidden="1">
      <c r="A19" s="318" t="s">
        <v>1230</v>
      </c>
      <c r="B19" s="319" t="s">
        <v>622</v>
      </c>
      <c r="C19" s="319" t="s">
        <v>628</v>
      </c>
      <c r="D19" s="318" t="s">
        <v>648</v>
      </c>
      <c r="E19" s="319" t="s">
        <v>1218</v>
      </c>
      <c r="F19" s="322" t="s">
        <v>1219</v>
      </c>
      <c r="G19" s="323">
        <v>10100</v>
      </c>
      <c r="H19" s="324" t="s">
        <v>1226</v>
      </c>
      <c r="I19" s="322" t="s">
        <v>1221</v>
      </c>
      <c r="J19" s="324" t="s">
        <v>625</v>
      </c>
      <c r="K19" s="330">
        <v>500000</v>
      </c>
      <c r="L19" s="326" t="s">
        <v>1231</v>
      </c>
      <c r="M19" s="332" t="s">
        <v>1050</v>
      </c>
      <c r="N19" s="327" t="s">
        <v>649</v>
      </c>
      <c r="O19" s="328" t="s">
        <v>233</v>
      </c>
      <c r="P19" s="328" t="s">
        <v>646</v>
      </c>
      <c r="Q19" s="328" t="s">
        <v>647</v>
      </c>
    </row>
    <row r="20" spans="1:17" hidden="1">
      <c r="A20" s="318" t="s">
        <v>1232</v>
      </c>
      <c r="B20" s="319" t="s">
        <v>622</v>
      </c>
      <c r="C20" s="319" t="s">
        <v>628</v>
      </c>
      <c r="D20" s="318" t="s">
        <v>650</v>
      </c>
      <c r="E20" s="319" t="s">
        <v>1218</v>
      </c>
      <c r="F20" s="322" t="s">
        <v>1219</v>
      </c>
      <c r="G20" s="323">
        <v>10100</v>
      </c>
      <c r="H20" s="324" t="s">
        <v>1226</v>
      </c>
      <c r="I20" s="322" t="s">
        <v>1221</v>
      </c>
      <c r="J20" s="324" t="s">
        <v>625</v>
      </c>
      <c r="K20" s="330">
        <v>500000</v>
      </c>
      <c r="L20" s="326" t="s">
        <v>1231</v>
      </c>
      <c r="M20" s="332" t="s">
        <v>1233</v>
      </c>
      <c r="N20" s="327" t="s">
        <v>1234</v>
      </c>
      <c r="O20" s="328" t="s">
        <v>233</v>
      </c>
      <c r="P20" s="328" t="s">
        <v>646</v>
      </c>
      <c r="Q20" s="328" t="s">
        <v>647</v>
      </c>
    </row>
    <row r="21" spans="1:17" hidden="1">
      <c r="A21" s="318" t="s">
        <v>1235</v>
      </c>
      <c r="B21" s="319" t="s">
        <v>622</v>
      </c>
      <c r="C21" s="319" t="s">
        <v>628</v>
      </c>
      <c r="D21" s="329" t="s">
        <v>651</v>
      </c>
      <c r="E21" s="319" t="s">
        <v>1218</v>
      </c>
      <c r="F21" s="322" t="s">
        <v>1219</v>
      </c>
      <c r="G21" s="323">
        <v>10100</v>
      </c>
      <c r="H21" s="324" t="s">
        <v>1226</v>
      </c>
      <c r="I21" s="322" t="s">
        <v>1221</v>
      </c>
      <c r="J21" s="324" t="s">
        <v>625</v>
      </c>
      <c r="K21" s="330">
        <v>500000</v>
      </c>
      <c r="L21" s="326" t="s">
        <v>1231</v>
      </c>
      <c r="M21" s="327" t="s">
        <v>1052</v>
      </c>
      <c r="N21" s="327" t="s">
        <v>1053</v>
      </c>
      <c r="O21" s="328" t="s">
        <v>233</v>
      </c>
      <c r="P21" s="328" t="s">
        <v>646</v>
      </c>
      <c r="Q21" s="328" t="s">
        <v>647</v>
      </c>
    </row>
    <row r="22" spans="1:17" hidden="1">
      <c r="A22" s="318" t="s">
        <v>1236</v>
      </c>
      <c r="B22" s="319" t="s">
        <v>622</v>
      </c>
      <c r="C22" s="319" t="s">
        <v>628</v>
      </c>
      <c r="D22" s="329" t="s">
        <v>652</v>
      </c>
      <c r="E22" s="319" t="s">
        <v>1237</v>
      </c>
      <c r="F22" s="322" t="s">
        <v>1238</v>
      </c>
      <c r="G22" s="323">
        <v>10100</v>
      </c>
      <c r="H22" s="324" t="s">
        <v>1239</v>
      </c>
      <c r="I22" s="322" t="s">
        <v>1240</v>
      </c>
      <c r="J22" s="324" t="s">
        <v>625</v>
      </c>
      <c r="K22" s="330">
        <v>500000</v>
      </c>
      <c r="L22" s="326" t="s">
        <v>1241</v>
      </c>
      <c r="M22" s="327" t="s">
        <v>1055</v>
      </c>
      <c r="N22" s="327" t="s">
        <v>1242</v>
      </c>
      <c r="O22" s="328" t="s">
        <v>233</v>
      </c>
      <c r="P22" s="328" t="s">
        <v>646</v>
      </c>
      <c r="Q22" s="328" t="s">
        <v>647</v>
      </c>
    </row>
    <row r="23" spans="1:17" hidden="1">
      <c r="A23" s="318" t="s">
        <v>1243</v>
      </c>
      <c r="B23" s="319" t="s">
        <v>622</v>
      </c>
      <c r="C23" s="319" t="s">
        <v>628</v>
      </c>
      <c r="D23" s="329" t="s">
        <v>653</v>
      </c>
      <c r="E23" s="319" t="s">
        <v>1237</v>
      </c>
      <c r="F23" s="322" t="s">
        <v>1238</v>
      </c>
      <c r="G23" s="323">
        <v>10100</v>
      </c>
      <c r="H23" s="324" t="s">
        <v>1239</v>
      </c>
      <c r="I23" s="322" t="s">
        <v>1240</v>
      </c>
      <c r="J23" s="324" t="s">
        <v>625</v>
      </c>
      <c r="K23" s="330">
        <v>500000</v>
      </c>
      <c r="L23" s="326" t="s">
        <v>1241</v>
      </c>
      <c r="M23" s="335" t="s">
        <v>1054</v>
      </c>
      <c r="N23" s="332" t="s">
        <v>640</v>
      </c>
      <c r="O23" s="328" t="s">
        <v>233</v>
      </c>
      <c r="P23" s="328" t="s">
        <v>646</v>
      </c>
      <c r="Q23" s="328" t="s">
        <v>647</v>
      </c>
    </row>
    <row r="24" spans="1:17" hidden="1">
      <c r="A24" s="318" t="s">
        <v>1244</v>
      </c>
      <c r="B24" s="319" t="s">
        <v>622</v>
      </c>
      <c r="C24" s="319" t="s">
        <v>628</v>
      </c>
      <c r="D24" s="329" t="s">
        <v>654</v>
      </c>
      <c r="E24" s="319" t="s">
        <v>1237</v>
      </c>
      <c r="F24" s="322" t="s">
        <v>1238</v>
      </c>
      <c r="G24" s="323">
        <v>10100</v>
      </c>
      <c r="H24" s="324" t="s">
        <v>1239</v>
      </c>
      <c r="I24" s="322" t="s">
        <v>1240</v>
      </c>
      <c r="J24" s="324" t="s">
        <v>625</v>
      </c>
      <c r="K24" s="330">
        <v>2464000</v>
      </c>
      <c r="L24" s="326" t="s">
        <v>1245</v>
      </c>
      <c r="M24" s="327" t="s">
        <v>1052</v>
      </c>
      <c r="N24" s="336" t="s">
        <v>655</v>
      </c>
      <c r="O24" s="328" t="s">
        <v>233</v>
      </c>
      <c r="P24" s="328" t="s">
        <v>646</v>
      </c>
      <c r="Q24" s="328" t="s">
        <v>647</v>
      </c>
    </row>
    <row r="25" spans="1:17" hidden="1">
      <c r="A25" s="318" t="s">
        <v>1246</v>
      </c>
      <c r="B25" s="319" t="s">
        <v>622</v>
      </c>
      <c r="C25" s="319" t="s">
        <v>628</v>
      </c>
      <c r="D25" s="329" t="s">
        <v>656</v>
      </c>
      <c r="E25" s="319" t="s">
        <v>1211</v>
      </c>
      <c r="F25" s="322" t="s">
        <v>1212</v>
      </c>
      <c r="G25" s="323">
        <v>10100</v>
      </c>
      <c r="H25" s="324" t="s">
        <v>1247</v>
      </c>
      <c r="I25" s="322" t="s">
        <v>1214</v>
      </c>
      <c r="J25" s="324" t="s">
        <v>625</v>
      </c>
      <c r="K25" s="330">
        <v>1000000</v>
      </c>
      <c r="L25" s="326" t="s">
        <v>1215</v>
      </c>
      <c r="M25" s="327" t="s">
        <v>1052</v>
      </c>
      <c r="N25" s="332" t="s">
        <v>657</v>
      </c>
      <c r="O25" s="328" t="s">
        <v>233</v>
      </c>
      <c r="P25" s="328" t="s">
        <v>646</v>
      </c>
      <c r="Q25" s="328" t="s">
        <v>647</v>
      </c>
    </row>
    <row r="26" spans="1:17" hidden="1">
      <c r="A26" s="318" t="s">
        <v>1248</v>
      </c>
      <c r="B26" s="319" t="s">
        <v>622</v>
      </c>
      <c r="C26" s="319" t="s">
        <v>628</v>
      </c>
      <c r="D26" s="329" t="s">
        <v>658</v>
      </c>
      <c r="E26" s="319" t="s">
        <v>1237</v>
      </c>
      <c r="F26" s="322" t="s">
        <v>1238</v>
      </c>
      <c r="G26" s="323">
        <v>10100</v>
      </c>
      <c r="H26" s="324" t="s">
        <v>1239</v>
      </c>
      <c r="I26" s="322" t="s">
        <v>1240</v>
      </c>
      <c r="J26" s="324" t="s">
        <v>625</v>
      </c>
      <c r="K26" s="330">
        <v>500000</v>
      </c>
      <c r="L26" s="326" t="s">
        <v>1245</v>
      </c>
      <c r="M26" s="327" t="s">
        <v>1055</v>
      </c>
      <c r="N26" s="332" t="s">
        <v>659</v>
      </c>
      <c r="O26" s="328" t="s">
        <v>233</v>
      </c>
      <c r="P26" s="328" t="s">
        <v>646</v>
      </c>
      <c r="Q26" s="328" t="s">
        <v>647</v>
      </c>
    </row>
    <row r="27" spans="1:17" hidden="1">
      <c r="A27" s="318" t="s">
        <v>1249</v>
      </c>
      <c r="B27" s="319" t="s">
        <v>622</v>
      </c>
      <c r="C27" s="319" t="s">
        <v>628</v>
      </c>
      <c r="D27" s="329" t="s">
        <v>660</v>
      </c>
      <c r="E27" s="319" t="s">
        <v>1237</v>
      </c>
      <c r="F27" s="322" t="s">
        <v>1238</v>
      </c>
      <c r="G27" s="323">
        <v>10100</v>
      </c>
      <c r="H27" s="324" t="s">
        <v>1239</v>
      </c>
      <c r="I27" s="322" t="s">
        <v>1240</v>
      </c>
      <c r="J27" s="324" t="s">
        <v>625</v>
      </c>
      <c r="K27" s="330">
        <v>1000000</v>
      </c>
      <c r="L27" s="326" t="s">
        <v>1245</v>
      </c>
      <c r="M27" s="327" t="s">
        <v>1049</v>
      </c>
      <c r="N27" s="332" t="s">
        <v>1250</v>
      </c>
      <c r="O27" s="328" t="s">
        <v>233</v>
      </c>
      <c r="P27" s="328" t="s">
        <v>646</v>
      </c>
      <c r="Q27" s="328" t="s">
        <v>647</v>
      </c>
    </row>
    <row r="28" spans="1:17" hidden="1">
      <c r="A28" s="318" t="s">
        <v>1251</v>
      </c>
      <c r="B28" s="319" t="s">
        <v>622</v>
      </c>
      <c r="C28" s="319" t="s">
        <v>628</v>
      </c>
      <c r="D28" s="318" t="s">
        <v>661</v>
      </c>
      <c r="E28" s="319" t="s">
        <v>1237</v>
      </c>
      <c r="F28" s="322" t="s">
        <v>1238</v>
      </c>
      <c r="G28" s="323">
        <v>10100</v>
      </c>
      <c r="H28" s="324" t="s">
        <v>1239</v>
      </c>
      <c r="I28" s="322" t="s">
        <v>1240</v>
      </c>
      <c r="J28" s="324" t="s">
        <v>625</v>
      </c>
      <c r="K28" s="330">
        <v>1000000</v>
      </c>
      <c r="L28" s="326" t="s">
        <v>1245</v>
      </c>
      <c r="M28" s="332" t="s">
        <v>1050</v>
      </c>
      <c r="N28" s="332" t="s">
        <v>1252</v>
      </c>
      <c r="O28" s="328" t="s">
        <v>233</v>
      </c>
      <c r="P28" s="328" t="s">
        <v>646</v>
      </c>
      <c r="Q28" s="328" t="s">
        <v>647</v>
      </c>
    </row>
    <row r="29" spans="1:17" hidden="1">
      <c r="A29" s="318" t="s">
        <v>1253</v>
      </c>
      <c r="B29" s="319" t="s">
        <v>622</v>
      </c>
      <c r="C29" s="319" t="s">
        <v>628</v>
      </c>
      <c r="D29" s="318" t="s">
        <v>662</v>
      </c>
      <c r="E29" s="319" t="s">
        <v>1237</v>
      </c>
      <c r="F29" s="322" t="s">
        <v>1238</v>
      </c>
      <c r="G29" s="323">
        <v>10100</v>
      </c>
      <c r="H29" s="324" t="s">
        <v>1239</v>
      </c>
      <c r="I29" s="322" t="s">
        <v>1240</v>
      </c>
      <c r="J29" s="324" t="s">
        <v>625</v>
      </c>
      <c r="K29" s="330">
        <v>1000000</v>
      </c>
      <c r="L29" s="326" t="s">
        <v>1245</v>
      </c>
      <c r="M29" s="327" t="s">
        <v>1254</v>
      </c>
      <c r="N29" s="332" t="s">
        <v>1255</v>
      </c>
      <c r="O29" s="328" t="s">
        <v>233</v>
      </c>
      <c r="P29" s="328" t="s">
        <v>646</v>
      </c>
      <c r="Q29" s="328" t="s">
        <v>647</v>
      </c>
    </row>
    <row r="30" spans="1:17" hidden="1">
      <c r="A30" s="318" t="s">
        <v>1256</v>
      </c>
      <c r="B30" s="319" t="s">
        <v>622</v>
      </c>
      <c r="C30" s="319" t="s">
        <v>628</v>
      </c>
      <c r="D30" s="318" t="s">
        <v>1056</v>
      </c>
      <c r="E30" s="319" t="s">
        <v>1237</v>
      </c>
      <c r="F30" s="324" t="s">
        <v>1257</v>
      </c>
      <c r="G30" s="323" t="s">
        <v>1258</v>
      </c>
      <c r="H30" s="324" t="s">
        <v>1239</v>
      </c>
      <c r="I30" s="324" t="s">
        <v>1240</v>
      </c>
      <c r="J30" s="324" t="s">
        <v>212</v>
      </c>
      <c r="K30" s="330">
        <v>491800</v>
      </c>
      <c r="L30" s="326" t="s">
        <v>1259</v>
      </c>
      <c r="M30" s="327" t="s">
        <v>626</v>
      </c>
      <c r="N30" s="327" t="s">
        <v>627</v>
      </c>
      <c r="O30" s="328"/>
      <c r="P30" s="328"/>
      <c r="Q30" s="328"/>
    </row>
    <row r="31" spans="1:17" hidden="1">
      <c r="A31" s="338" t="s">
        <v>1260</v>
      </c>
      <c r="B31" s="329" t="s">
        <v>622</v>
      </c>
      <c r="C31" s="329" t="s">
        <v>628</v>
      </c>
      <c r="D31" s="339" t="s">
        <v>1261</v>
      </c>
      <c r="E31" s="319" t="s">
        <v>1262</v>
      </c>
      <c r="F31" s="324" t="s">
        <v>1263</v>
      </c>
      <c r="G31" s="340">
        <v>10100</v>
      </c>
      <c r="H31" s="324" t="s">
        <v>1264</v>
      </c>
      <c r="I31" s="324" t="s">
        <v>1265</v>
      </c>
      <c r="J31" s="324" t="s">
        <v>625</v>
      </c>
      <c r="K31" s="330">
        <v>4706000</v>
      </c>
      <c r="L31" s="326" t="s">
        <v>1259</v>
      </c>
      <c r="M31" s="327" t="s">
        <v>1266</v>
      </c>
      <c r="N31" s="332" t="s">
        <v>1057</v>
      </c>
      <c r="O31" s="328" t="s">
        <v>233</v>
      </c>
      <c r="P31" s="328" t="s">
        <v>646</v>
      </c>
      <c r="Q31" s="328" t="s">
        <v>647</v>
      </c>
    </row>
    <row r="32" spans="1:17" hidden="1">
      <c r="A32" s="338" t="s">
        <v>1267</v>
      </c>
      <c r="B32" s="329" t="s">
        <v>622</v>
      </c>
      <c r="C32" s="329" t="s">
        <v>628</v>
      </c>
      <c r="D32" s="339" t="s">
        <v>663</v>
      </c>
      <c r="E32" s="319" t="s">
        <v>1262</v>
      </c>
      <c r="F32" s="324" t="s">
        <v>1268</v>
      </c>
      <c r="G32" s="340">
        <v>10100</v>
      </c>
      <c r="H32" s="324" t="s">
        <v>1269</v>
      </c>
      <c r="I32" s="324" t="s">
        <v>1265</v>
      </c>
      <c r="J32" s="324" t="s">
        <v>212</v>
      </c>
      <c r="K32" s="330">
        <v>9900000</v>
      </c>
      <c r="L32" s="326" t="s">
        <v>1259</v>
      </c>
      <c r="M32" s="327" t="s">
        <v>626</v>
      </c>
      <c r="N32" s="327" t="s">
        <v>627</v>
      </c>
      <c r="O32" s="328" t="s">
        <v>233</v>
      </c>
      <c r="P32" s="328" t="s">
        <v>646</v>
      </c>
      <c r="Q32" s="328" t="s">
        <v>647</v>
      </c>
    </row>
    <row r="33" spans="1:17" hidden="1">
      <c r="A33" s="338"/>
      <c r="B33" s="329" t="s">
        <v>622</v>
      </c>
      <c r="C33" s="329" t="s">
        <v>628</v>
      </c>
      <c r="D33" s="339" t="s">
        <v>664</v>
      </c>
      <c r="E33" s="319" t="s">
        <v>1262</v>
      </c>
      <c r="F33" s="324" t="s">
        <v>1268</v>
      </c>
      <c r="G33" s="340">
        <v>10100</v>
      </c>
      <c r="H33" s="324" t="s">
        <v>1269</v>
      </c>
      <c r="I33" s="324" t="s">
        <v>1265</v>
      </c>
      <c r="J33" s="324" t="s">
        <v>212</v>
      </c>
      <c r="K33" s="330"/>
      <c r="L33" s="326" t="s">
        <v>1259</v>
      </c>
      <c r="M33" s="327" t="s">
        <v>626</v>
      </c>
      <c r="N33" s="327" t="s">
        <v>627</v>
      </c>
      <c r="O33" s="328" t="s">
        <v>233</v>
      </c>
      <c r="P33" s="328" t="s">
        <v>646</v>
      </c>
      <c r="Q33" s="328" t="s">
        <v>647</v>
      </c>
    </row>
    <row r="34" spans="1:17" hidden="1">
      <c r="A34" s="338"/>
      <c r="B34" s="329" t="s">
        <v>622</v>
      </c>
      <c r="C34" s="329" t="s">
        <v>628</v>
      </c>
      <c r="D34" s="339" t="s">
        <v>665</v>
      </c>
      <c r="E34" s="319" t="s">
        <v>1262</v>
      </c>
      <c r="F34" s="324" t="s">
        <v>1268</v>
      </c>
      <c r="G34" s="340">
        <v>10100</v>
      </c>
      <c r="H34" s="324" t="s">
        <v>1269</v>
      </c>
      <c r="I34" s="324" t="s">
        <v>1265</v>
      </c>
      <c r="J34" s="324" t="s">
        <v>212</v>
      </c>
      <c r="K34" s="330"/>
      <c r="L34" s="326" t="s">
        <v>1259</v>
      </c>
      <c r="M34" s="327" t="s">
        <v>626</v>
      </c>
      <c r="N34" s="327" t="s">
        <v>627</v>
      </c>
      <c r="O34" s="328" t="s">
        <v>233</v>
      </c>
      <c r="P34" s="328" t="s">
        <v>646</v>
      </c>
      <c r="Q34" s="328" t="s">
        <v>647</v>
      </c>
    </row>
    <row r="35" spans="1:17" hidden="1">
      <c r="A35" s="338" t="s">
        <v>1812</v>
      </c>
      <c r="B35" s="329" t="s">
        <v>622</v>
      </c>
      <c r="C35" s="329" t="s">
        <v>628</v>
      </c>
      <c r="D35" s="339" t="s">
        <v>666</v>
      </c>
      <c r="E35" s="319" t="s">
        <v>1813</v>
      </c>
      <c r="F35" s="324" t="s">
        <v>1814</v>
      </c>
      <c r="G35" s="340">
        <v>10100</v>
      </c>
      <c r="H35" s="324" t="s">
        <v>1815</v>
      </c>
      <c r="I35" s="324" t="s">
        <v>1816</v>
      </c>
      <c r="J35" s="324" t="s">
        <v>212</v>
      </c>
      <c r="K35" s="330">
        <v>3038640</v>
      </c>
      <c r="L35" s="326" t="s">
        <v>1817</v>
      </c>
      <c r="M35" s="327" t="s">
        <v>1818</v>
      </c>
      <c r="N35" s="332" t="s">
        <v>1057</v>
      </c>
      <c r="O35" s="328" t="s">
        <v>233</v>
      </c>
      <c r="P35" s="328" t="s">
        <v>646</v>
      </c>
      <c r="Q35" s="328" t="s">
        <v>647</v>
      </c>
    </row>
    <row r="36" spans="1:17" hidden="1">
      <c r="A36" s="338"/>
      <c r="B36" s="329" t="s">
        <v>622</v>
      </c>
      <c r="C36" s="329" t="s">
        <v>628</v>
      </c>
      <c r="D36" s="339" t="s">
        <v>667</v>
      </c>
      <c r="E36" s="319" t="s">
        <v>1262</v>
      </c>
      <c r="F36" s="324" t="s">
        <v>1268</v>
      </c>
      <c r="G36" s="340">
        <v>10100</v>
      </c>
      <c r="H36" s="324" t="s">
        <v>1269</v>
      </c>
      <c r="I36" s="324" t="s">
        <v>1265</v>
      </c>
      <c r="J36" s="324" t="s">
        <v>212</v>
      </c>
      <c r="K36" s="330"/>
      <c r="L36" s="326" t="s">
        <v>1259</v>
      </c>
      <c r="M36" s="327" t="s">
        <v>626</v>
      </c>
      <c r="N36" s="327" t="s">
        <v>627</v>
      </c>
      <c r="O36" s="328"/>
      <c r="P36" s="328"/>
      <c r="Q36" s="328"/>
    </row>
    <row r="37" spans="1:17" hidden="1">
      <c r="A37" s="338" t="s">
        <v>1270</v>
      </c>
      <c r="B37" s="329" t="s">
        <v>622</v>
      </c>
      <c r="C37" s="329" t="s">
        <v>628</v>
      </c>
      <c r="D37" s="338" t="s">
        <v>1271</v>
      </c>
      <c r="E37" s="319" t="s">
        <v>1262</v>
      </c>
      <c r="F37" s="324" t="s">
        <v>1268</v>
      </c>
      <c r="G37" s="340">
        <v>10100</v>
      </c>
      <c r="H37" s="324" t="s">
        <v>1269</v>
      </c>
      <c r="I37" s="324" t="s">
        <v>1265</v>
      </c>
      <c r="J37" s="324" t="s">
        <v>212</v>
      </c>
      <c r="K37" s="330">
        <v>639000</v>
      </c>
      <c r="L37" s="326" t="s">
        <v>1259</v>
      </c>
      <c r="M37" s="327" t="s">
        <v>626</v>
      </c>
      <c r="N37" s="327" t="s">
        <v>627</v>
      </c>
      <c r="O37" s="328"/>
      <c r="P37" s="328"/>
      <c r="Q37" s="328"/>
    </row>
    <row r="38" spans="1:17" hidden="1">
      <c r="A38" s="338" t="s">
        <v>1819</v>
      </c>
      <c r="B38" s="329" t="s">
        <v>622</v>
      </c>
      <c r="C38" s="329" t="s">
        <v>628</v>
      </c>
      <c r="D38" s="339" t="s">
        <v>668</v>
      </c>
      <c r="E38" s="319" t="s">
        <v>1820</v>
      </c>
      <c r="F38" s="324" t="s">
        <v>1821</v>
      </c>
      <c r="G38" s="340">
        <v>10100</v>
      </c>
      <c r="H38" s="324" t="s">
        <v>1822</v>
      </c>
      <c r="I38" s="324" t="s">
        <v>1823</v>
      </c>
      <c r="J38" s="324" t="s">
        <v>212</v>
      </c>
      <c r="K38" s="330">
        <v>468000</v>
      </c>
      <c r="L38" s="326" t="s">
        <v>1824</v>
      </c>
      <c r="M38" s="327" t="s">
        <v>1825</v>
      </c>
      <c r="N38" s="332" t="s">
        <v>1057</v>
      </c>
      <c r="O38" s="328"/>
      <c r="P38" s="328"/>
      <c r="Q38" s="328"/>
    </row>
    <row r="39" spans="1:17" hidden="1">
      <c r="A39" s="338" t="s">
        <v>1272</v>
      </c>
      <c r="B39" s="319" t="s">
        <v>622</v>
      </c>
      <c r="C39" s="319" t="s">
        <v>628</v>
      </c>
      <c r="D39" s="329" t="s">
        <v>1273</v>
      </c>
      <c r="E39" s="319" t="s">
        <v>1262</v>
      </c>
      <c r="F39" s="322" t="s">
        <v>1263</v>
      </c>
      <c r="G39" s="323">
        <v>10100</v>
      </c>
      <c r="H39" s="324" t="s">
        <v>1269</v>
      </c>
      <c r="I39" s="322" t="s">
        <v>1265</v>
      </c>
      <c r="J39" s="324" t="s">
        <v>625</v>
      </c>
      <c r="K39" s="325">
        <v>1560000</v>
      </c>
      <c r="L39" s="326" t="s">
        <v>1259</v>
      </c>
      <c r="M39" s="327" t="s">
        <v>626</v>
      </c>
      <c r="N39" s="327" t="s">
        <v>627</v>
      </c>
      <c r="O39" s="328"/>
      <c r="P39" s="328"/>
      <c r="Q39" s="328"/>
    </row>
    <row r="40" spans="1:17" hidden="1">
      <c r="A40" s="338"/>
      <c r="B40" s="319" t="s">
        <v>622</v>
      </c>
      <c r="C40" s="319" t="s">
        <v>628</v>
      </c>
      <c r="D40" s="329" t="s">
        <v>669</v>
      </c>
      <c r="E40" s="319" t="s">
        <v>1237</v>
      </c>
      <c r="F40" s="322" t="s">
        <v>1238</v>
      </c>
      <c r="G40" s="323">
        <v>10100</v>
      </c>
      <c r="H40" s="324" t="s">
        <v>1239</v>
      </c>
      <c r="I40" s="322" t="s">
        <v>1240</v>
      </c>
      <c r="J40" s="324" t="s">
        <v>625</v>
      </c>
      <c r="K40" s="330"/>
      <c r="L40" s="326" t="s">
        <v>1245</v>
      </c>
      <c r="M40" s="327" t="s">
        <v>1274</v>
      </c>
      <c r="N40" s="332" t="s">
        <v>1057</v>
      </c>
      <c r="O40" s="328" t="s">
        <v>233</v>
      </c>
      <c r="P40" s="328" t="s">
        <v>646</v>
      </c>
      <c r="Q40" s="328" t="s">
        <v>647</v>
      </c>
    </row>
    <row r="41" spans="1:17" hidden="1">
      <c r="A41" s="318"/>
      <c r="B41" s="319" t="s">
        <v>622</v>
      </c>
      <c r="C41" s="319" t="s">
        <v>628</v>
      </c>
      <c r="D41" s="329" t="s">
        <v>1275</v>
      </c>
      <c r="E41" s="319" t="s">
        <v>1237</v>
      </c>
      <c r="F41" s="322" t="s">
        <v>1238</v>
      </c>
      <c r="G41" s="323">
        <v>10100</v>
      </c>
      <c r="H41" s="324" t="s">
        <v>1239</v>
      </c>
      <c r="I41" s="322" t="s">
        <v>1240</v>
      </c>
      <c r="J41" s="324" t="s">
        <v>625</v>
      </c>
      <c r="K41" s="330"/>
      <c r="L41" s="326" t="s">
        <v>1245</v>
      </c>
      <c r="M41" s="327"/>
      <c r="N41" s="327"/>
      <c r="O41" s="328"/>
      <c r="P41" s="328"/>
      <c r="Q41" s="328"/>
    </row>
    <row r="42" spans="1:17" hidden="1">
      <c r="A42" s="338" t="s">
        <v>1826</v>
      </c>
      <c r="B42" s="319" t="s">
        <v>622</v>
      </c>
      <c r="C42" s="319" t="s">
        <v>628</v>
      </c>
      <c r="D42" s="329" t="s">
        <v>670</v>
      </c>
      <c r="E42" s="319" t="s">
        <v>1827</v>
      </c>
      <c r="F42" s="322" t="s">
        <v>1828</v>
      </c>
      <c r="G42" s="323">
        <v>10100</v>
      </c>
      <c r="H42" s="324" t="s">
        <v>1829</v>
      </c>
      <c r="I42" s="324" t="s">
        <v>1830</v>
      </c>
      <c r="J42" s="324" t="s">
        <v>625</v>
      </c>
      <c r="K42" s="330">
        <v>822000</v>
      </c>
      <c r="L42" s="326" t="s">
        <v>1831</v>
      </c>
      <c r="M42" s="327" t="s">
        <v>1832</v>
      </c>
      <c r="N42" s="332" t="s">
        <v>1057</v>
      </c>
      <c r="O42" s="328" t="s">
        <v>233</v>
      </c>
      <c r="P42" s="328" t="s">
        <v>646</v>
      </c>
      <c r="Q42" s="328" t="s">
        <v>647</v>
      </c>
    </row>
    <row r="43" spans="1:17" hidden="1">
      <c r="A43" s="318" t="s">
        <v>1276</v>
      </c>
      <c r="B43" s="319" t="s">
        <v>622</v>
      </c>
      <c r="C43" s="319" t="s">
        <v>628</v>
      </c>
      <c r="D43" s="329" t="s">
        <v>671</v>
      </c>
      <c r="E43" s="319" t="s">
        <v>1237</v>
      </c>
      <c r="F43" s="322" t="s">
        <v>1238</v>
      </c>
      <c r="G43" s="323">
        <v>10100</v>
      </c>
      <c r="H43" s="324" t="s">
        <v>1239</v>
      </c>
      <c r="I43" s="322" t="s">
        <v>1240</v>
      </c>
      <c r="J43" s="324" t="s">
        <v>625</v>
      </c>
      <c r="K43" s="330">
        <v>156000</v>
      </c>
      <c r="L43" s="326" t="s">
        <v>1277</v>
      </c>
      <c r="M43" s="327" t="s">
        <v>1278</v>
      </c>
      <c r="N43" s="327" t="s">
        <v>1279</v>
      </c>
      <c r="O43" s="328"/>
      <c r="P43" s="328"/>
      <c r="Q43" s="328"/>
    </row>
    <row r="44" spans="1:17" hidden="1">
      <c r="A44" s="318"/>
      <c r="B44" s="319" t="s">
        <v>622</v>
      </c>
      <c r="C44" s="319" t="s">
        <v>628</v>
      </c>
      <c r="D44" s="329" t="s">
        <v>672</v>
      </c>
      <c r="E44" s="319" t="s">
        <v>1237</v>
      </c>
      <c r="F44" s="322" t="s">
        <v>1238</v>
      </c>
      <c r="G44" s="323">
        <v>10100</v>
      </c>
      <c r="H44" s="324" t="s">
        <v>1239</v>
      </c>
      <c r="I44" s="322" t="s">
        <v>1240</v>
      </c>
      <c r="J44" s="324" t="s">
        <v>625</v>
      </c>
      <c r="K44" s="330"/>
      <c r="L44" s="341"/>
      <c r="M44" s="332" t="s">
        <v>1050</v>
      </c>
      <c r="N44" s="327" t="s">
        <v>649</v>
      </c>
      <c r="O44" s="328" t="s">
        <v>233</v>
      </c>
      <c r="P44" s="328" t="s">
        <v>646</v>
      </c>
      <c r="Q44" s="328" t="s">
        <v>647</v>
      </c>
    </row>
    <row r="45" spans="1:17" hidden="1">
      <c r="A45" s="318"/>
      <c r="B45" s="319" t="s">
        <v>622</v>
      </c>
      <c r="C45" s="319" t="s">
        <v>628</v>
      </c>
      <c r="D45" s="329" t="s">
        <v>673</v>
      </c>
      <c r="E45" s="319" t="s">
        <v>1237</v>
      </c>
      <c r="F45" s="322" t="s">
        <v>1238</v>
      </c>
      <c r="G45" s="323">
        <v>10100</v>
      </c>
      <c r="H45" s="324" t="s">
        <v>1239</v>
      </c>
      <c r="I45" s="322" t="s">
        <v>1240</v>
      </c>
      <c r="J45" s="324" t="s">
        <v>625</v>
      </c>
      <c r="K45" s="330"/>
      <c r="L45" s="326"/>
      <c r="M45" s="327" t="s">
        <v>635</v>
      </c>
      <c r="N45" s="327" t="s">
        <v>1255</v>
      </c>
      <c r="O45" s="328" t="s">
        <v>233</v>
      </c>
      <c r="P45" s="328" t="s">
        <v>646</v>
      </c>
      <c r="Q45" s="328" t="s">
        <v>647</v>
      </c>
    </row>
    <row r="46" spans="1:17" hidden="1">
      <c r="A46" s="318" t="s">
        <v>1280</v>
      </c>
      <c r="B46" s="319" t="s">
        <v>622</v>
      </c>
      <c r="C46" s="319" t="s">
        <v>628</v>
      </c>
      <c r="D46" s="329" t="s">
        <v>674</v>
      </c>
      <c r="E46" s="319" t="s">
        <v>1237</v>
      </c>
      <c r="F46" s="322" t="s">
        <v>1238</v>
      </c>
      <c r="G46" s="323">
        <v>10100</v>
      </c>
      <c r="H46" s="324" t="s">
        <v>1239</v>
      </c>
      <c r="I46" s="322" t="s">
        <v>1240</v>
      </c>
      <c r="J46" s="324" t="s">
        <v>625</v>
      </c>
      <c r="K46" s="330">
        <v>936000</v>
      </c>
      <c r="L46" s="326" t="s">
        <v>1281</v>
      </c>
      <c r="M46" s="327" t="s">
        <v>1052</v>
      </c>
      <c r="N46" s="327" t="s">
        <v>1053</v>
      </c>
      <c r="O46" s="328" t="s">
        <v>233</v>
      </c>
      <c r="P46" s="328" t="s">
        <v>646</v>
      </c>
      <c r="Q46" s="328" t="s">
        <v>647</v>
      </c>
    </row>
    <row r="47" spans="1:17" hidden="1">
      <c r="A47" s="318"/>
      <c r="B47" s="319" t="s">
        <v>622</v>
      </c>
      <c r="C47" s="319" t="s">
        <v>628</v>
      </c>
      <c r="D47" s="329" t="s">
        <v>675</v>
      </c>
      <c r="E47" s="319" t="s">
        <v>1237</v>
      </c>
      <c r="F47" s="322" t="s">
        <v>1238</v>
      </c>
      <c r="G47" s="323">
        <v>10100</v>
      </c>
      <c r="H47" s="324" t="s">
        <v>1239</v>
      </c>
      <c r="I47" s="322" t="s">
        <v>1240</v>
      </c>
      <c r="J47" s="324" t="s">
        <v>625</v>
      </c>
      <c r="K47" s="330"/>
      <c r="L47" s="341"/>
      <c r="M47" s="327" t="s">
        <v>1055</v>
      </c>
      <c r="N47" s="327" t="s">
        <v>1242</v>
      </c>
      <c r="O47" s="328" t="s">
        <v>233</v>
      </c>
      <c r="P47" s="328" t="s">
        <v>646</v>
      </c>
      <c r="Q47" s="328" t="s">
        <v>647</v>
      </c>
    </row>
    <row r="48" spans="1:17" hidden="1">
      <c r="A48" s="318"/>
      <c r="B48" s="319" t="s">
        <v>622</v>
      </c>
      <c r="C48" s="319" t="s">
        <v>628</v>
      </c>
      <c r="D48" s="329" t="s">
        <v>676</v>
      </c>
      <c r="E48" s="319" t="s">
        <v>1237</v>
      </c>
      <c r="F48" s="322" t="s">
        <v>1238</v>
      </c>
      <c r="G48" s="323">
        <v>10100</v>
      </c>
      <c r="H48" s="324" t="s">
        <v>1239</v>
      </c>
      <c r="I48" s="322" t="s">
        <v>1240</v>
      </c>
      <c r="J48" s="324" t="s">
        <v>625</v>
      </c>
      <c r="K48" s="330"/>
      <c r="L48" s="326"/>
      <c r="M48" s="335" t="s">
        <v>1054</v>
      </c>
      <c r="N48" s="332" t="s">
        <v>640</v>
      </c>
      <c r="O48" s="328" t="s">
        <v>233</v>
      </c>
      <c r="P48" s="328" t="s">
        <v>646</v>
      </c>
      <c r="Q48" s="328" t="s">
        <v>647</v>
      </c>
    </row>
    <row r="49" spans="1:17" hidden="1">
      <c r="A49" s="318"/>
      <c r="B49" s="319" t="s">
        <v>622</v>
      </c>
      <c r="C49" s="319" t="s">
        <v>628</v>
      </c>
      <c r="D49" s="318" t="s">
        <v>677</v>
      </c>
      <c r="E49" s="319" t="s">
        <v>1237</v>
      </c>
      <c r="F49" s="322" t="s">
        <v>1238</v>
      </c>
      <c r="G49" s="323">
        <v>10100</v>
      </c>
      <c r="H49" s="324" t="s">
        <v>1239</v>
      </c>
      <c r="I49" s="324" t="s">
        <v>1240</v>
      </c>
      <c r="J49" s="324" t="s">
        <v>212</v>
      </c>
      <c r="K49" s="330"/>
      <c r="L49" s="326"/>
      <c r="M49" s="327" t="s">
        <v>1049</v>
      </c>
      <c r="N49" s="327" t="s">
        <v>1282</v>
      </c>
      <c r="O49" s="328" t="s">
        <v>233</v>
      </c>
      <c r="P49" s="328" t="s">
        <v>646</v>
      </c>
      <c r="Q49" s="328" t="s">
        <v>647</v>
      </c>
    </row>
    <row r="50" spans="1:17" s="342" customFormat="1" hidden="1">
      <c r="A50" s="318" t="s">
        <v>1283</v>
      </c>
      <c r="B50" s="318" t="s">
        <v>622</v>
      </c>
      <c r="C50" s="318" t="s">
        <v>1284</v>
      </c>
      <c r="D50" s="318" t="s">
        <v>1285</v>
      </c>
      <c r="E50" s="318" t="s">
        <v>1262</v>
      </c>
      <c r="F50" s="324" t="s">
        <v>1263</v>
      </c>
      <c r="G50" s="331" t="s">
        <v>1286</v>
      </c>
      <c r="H50" s="324" t="s">
        <v>1264</v>
      </c>
      <c r="I50" s="324" t="s">
        <v>1287</v>
      </c>
      <c r="J50" s="324" t="s">
        <v>212</v>
      </c>
      <c r="K50" s="330">
        <v>478000</v>
      </c>
      <c r="L50" s="326" t="s">
        <v>1259</v>
      </c>
      <c r="M50" s="327" t="s">
        <v>626</v>
      </c>
      <c r="N50" s="327" t="s">
        <v>627</v>
      </c>
      <c r="O50" s="328" t="s">
        <v>233</v>
      </c>
      <c r="P50" s="328" t="s">
        <v>646</v>
      </c>
      <c r="Q50" s="328" t="s">
        <v>647</v>
      </c>
    </row>
    <row r="51" spans="1:17" hidden="1">
      <c r="A51" s="318" t="s">
        <v>1288</v>
      </c>
      <c r="B51" s="319" t="s">
        <v>622</v>
      </c>
      <c r="C51" s="319" t="s">
        <v>678</v>
      </c>
      <c r="D51" s="329" t="s">
        <v>679</v>
      </c>
      <c r="E51" s="319" t="s">
        <v>1262</v>
      </c>
      <c r="F51" s="322" t="s">
        <v>1263</v>
      </c>
      <c r="G51" s="323">
        <v>10200</v>
      </c>
      <c r="H51" s="324" t="s">
        <v>1289</v>
      </c>
      <c r="I51" s="322" t="s">
        <v>1265</v>
      </c>
      <c r="J51" s="324" t="s">
        <v>212</v>
      </c>
      <c r="K51" s="330">
        <v>7076000</v>
      </c>
      <c r="L51" s="326" t="s">
        <v>1259</v>
      </c>
      <c r="M51" s="327" t="s">
        <v>1052</v>
      </c>
      <c r="N51" s="327" t="s">
        <v>1053</v>
      </c>
      <c r="O51" s="328"/>
      <c r="P51" s="328"/>
      <c r="Q51" s="328"/>
    </row>
    <row r="52" spans="1:17" hidden="1">
      <c r="A52" s="318" t="s">
        <v>680</v>
      </c>
      <c r="B52" s="319" t="s">
        <v>622</v>
      </c>
      <c r="C52" s="319" t="s">
        <v>678</v>
      </c>
      <c r="D52" s="329" t="s">
        <v>681</v>
      </c>
      <c r="E52" s="319" t="s">
        <v>1262</v>
      </c>
      <c r="F52" s="322" t="s">
        <v>1263</v>
      </c>
      <c r="G52" s="323">
        <v>10200</v>
      </c>
      <c r="H52" s="324" t="s">
        <v>1289</v>
      </c>
      <c r="I52" s="322" t="s">
        <v>1265</v>
      </c>
      <c r="J52" s="324" t="s">
        <v>212</v>
      </c>
      <c r="K52" s="330">
        <v>1562000</v>
      </c>
      <c r="L52" s="326" t="s">
        <v>1259</v>
      </c>
      <c r="M52" s="327" t="s">
        <v>1052</v>
      </c>
      <c r="N52" s="327" t="s">
        <v>1053</v>
      </c>
      <c r="O52" s="328"/>
      <c r="P52" s="328"/>
      <c r="Q52" s="328"/>
    </row>
    <row r="53" spans="1:17" hidden="1">
      <c r="A53" s="343" t="s">
        <v>1290</v>
      </c>
      <c r="B53" s="344" t="s">
        <v>622</v>
      </c>
      <c r="C53" s="344" t="s">
        <v>317</v>
      </c>
      <c r="D53" s="343" t="s">
        <v>682</v>
      </c>
      <c r="E53" s="344" t="s">
        <v>1262</v>
      </c>
      <c r="F53" s="345" t="s">
        <v>1268</v>
      </c>
      <c r="G53" s="346">
        <v>10300</v>
      </c>
      <c r="H53" s="345" t="s">
        <v>1291</v>
      </c>
      <c r="I53" s="345" t="s">
        <v>1265</v>
      </c>
      <c r="J53" s="345" t="s">
        <v>212</v>
      </c>
      <c r="K53" s="347">
        <v>520000</v>
      </c>
      <c r="L53" s="348" t="s">
        <v>1259</v>
      </c>
      <c r="M53" s="327" t="s">
        <v>626</v>
      </c>
      <c r="N53" s="327" t="s">
        <v>627</v>
      </c>
      <c r="O53" s="328" t="s">
        <v>233</v>
      </c>
      <c r="P53" s="328" t="s">
        <v>646</v>
      </c>
      <c r="Q53" s="328" t="s">
        <v>647</v>
      </c>
    </row>
    <row r="54" spans="1:17" hidden="1">
      <c r="A54" s="343" t="s">
        <v>1292</v>
      </c>
      <c r="B54" s="344" t="s">
        <v>622</v>
      </c>
      <c r="C54" s="344" t="s">
        <v>1293</v>
      </c>
      <c r="D54" s="343" t="s">
        <v>1294</v>
      </c>
      <c r="E54" s="344" t="s">
        <v>1262</v>
      </c>
      <c r="F54" s="345" t="s">
        <v>1268</v>
      </c>
      <c r="G54" s="346">
        <v>10300</v>
      </c>
      <c r="H54" s="345" t="s">
        <v>1291</v>
      </c>
      <c r="I54" s="345"/>
      <c r="J54" s="345" t="s">
        <v>212</v>
      </c>
      <c r="K54" s="347">
        <v>52000</v>
      </c>
      <c r="L54" s="348" t="s">
        <v>1259</v>
      </c>
      <c r="M54" s="327" t="s">
        <v>626</v>
      </c>
      <c r="N54" s="327" t="s">
        <v>627</v>
      </c>
      <c r="O54" s="328" t="s">
        <v>233</v>
      </c>
      <c r="P54" s="328" t="s">
        <v>646</v>
      </c>
      <c r="Q54" s="328" t="s">
        <v>647</v>
      </c>
    </row>
    <row r="55" spans="1:17" hidden="1">
      <c r="A55" s="343" t="s">
        <v>1295</v>
      </c>
      <c r="B55" s="344" t="s">
        <v>622</v>
      </c>
      <c r="C55" s="344" t="s">
        <v>1293</v>
      </c>
      <c r="D55" s="343" t="s">
        <v>1296</v>
      </c>
      <c r="E55" s="344" t="s">
        <v>1262</v>
      </c>
      <c r="F55" s="345" t="s">
        <v>1268</v>
      </c>
      <c r="G55" s="346">
        <v>10300</v>
      </c>
      <c r="H55" s="345" t="s">
        <v>1291</v>
      </c>
      <c r="I55" s="345"/>
      <c r="J55" s="345" t="s">
        <v>212</v>
      </c>
      <c r="K55" s="347">
        <v>903000</v>
      </c>
      <c r="L55" s="348" t="s">
        <v>1259</v>
      </c>
      <c r="M55" s="327" t="s">
        <v>626</v>
      </c>
      <c r="N55" s="327" t="s">
        <v>627</v>
      </c>
      <c r="O55" s="328" t="s">
        <v>233</v>
      </c>
      <c r="P55" s="328" t="s">
        <v>646</v>
      </c>
      <c r="Q55" s="328" t="s">
        <v>647</v>
      </c>
    </row>
    <row r="56" spans="1:17" hidden="1">
      <c r="A56" s="343" t="s">
        <v>1297</v>
      </c>
      <c r="B56" s="344" t="s">
        <v>622</v>
      </c>
      <c r="C56" s="344" t="s">
        <v>317</v>
      </c>
      <c r="D56" s="343" t="s">
        <v>1058</v>
      </c>
      <c r="E56" s="344" t="s">
        <v>1262</v>
      </c>
      <c r="F56" s="345" t="s">
        <v>1268</v>
      </c>
      <c r="G56" s="346">
        <v>10300</v>
      </c>
      <c r="H56" s="345" t="s">
        <v>1291</v>
      </c>
      <c r="I56" s="345"/>
      <c r="J56" s="345" t="s">
        <v>212</v>
      </c>
      <c r="K56" s="347">
        <v>1424000</v>
      </c>
      <c r="L56" s="348" t="s">
        <v>1259</v>
      </c>
      <c r="M56" s="327" t="s">
        <v>626</v>
      </c>
      <c r="N56" s="327" t="s">
        <v>627</v>
      </c>
      <c r="O56" s="328" t="s">
        <v>233</v>
      </c>
      <c r="P56" s="328" t="s">
        <v>646</v>
      </c>
      <c r="Q56" s="328" t="s">
        <v>647</v>
      </c>
    </row>
    <row r="57" spans="1:17" hidden="1">
      <c r="A57" s="343" t="s">
        <v>1298</v>
      </c>
      <c r="B57" s="344" t="s">
        <v>622</v>
      </c>
      <c r="C57" s="344" t="s">
        <v>1293</v>
      </c>
      <c r="D57" s="343" t="s">
        <v>1299</v>
      </c>
      <c r="E57" s="344" t="s">
        <v>1262</v>
      </c>
      <c r="F57" s="345" t="s">
        <v>1268</v>
      </c>
      <c r="G57" s="346">
        <v>10300</v>
      </c>
      <c r="H57" s="345" t="s">
        <v>1291</v>
      </c>
      <c r="I57" s="345"/>
      <c r="J57" s="345" t="s">
        <v>212</v>
      </c>
      <c r="K57" s="347">
        <v>764000</v>
      </c>
      <c r="L57" s="348" t="s">
        <v>1259</v>
      </c>
      <c r="M57" s="327" t="s">
        <v>626</v>
      </c>
      <c r="N57" s="327" t="s">
        <v>627</v>
      </c>
      <c r="O57" s="328" t="s">
        <v>233</v>
      </c>
      <c r="P57" s="328" t="s">
        <v>646</v>
      </c>
      <c r="Q57" s="328" t="s">
        <v>647</v>
      </c>
    </row>
    <row r="58" spans="1:17" hidden="1">
      <c r="A58" s="343" t="s">
        <v>1300</v>
      </c>
      <c r="B58" s="344" t="s">
        <v>622</v>
      </c>
      <c r="C58" s="344" t="s">
        <v>1293</v>
      </c>
      <c r="D58" s="343" t="s">
        <v>1301</v>
      </c>
      <c r="E58" s="344" t="s">
        <v>1262</v>
      </c>
      <c r="F58" s="345" t="s">
        <v>1268</v>
      </c>
      <c r="G58" s="346">
        <v>10300</v>
      </c>
      <c r="H58" s="345" t="s">
        <v>1291</v>
      </c>
      <c r="I58" s="345"/>
      <c r="J58" s="345" t="s">
        <v>212</v>
      </c>
      <c r="K58" s="347">
        <v>363000</v>
      </c>
      <c r="L58" s="348" t="s">
        <v>1259</v>
      </c>
      <c r="M58" s="327" t="s">
        <v>626</v>
      </c>
      <c r="N58" s="327" t="s">
        <v>627</v>
      </c>
      <c r="O58" s="328" t="s">
        <v>233</v>
      </c>
      <c r="P58" s="328" t="s">
        <v>646</v>
      </c>
      <c r="Q58" s="328" t="s">
        <v>647</v>
      </c>
    </row>
    <row r="59" spans="1:17" hidden="1">
      <c r="A59" s="343"/>
      <c r="B59" s="344" t="s">
        <v>622</v>
      </c>
      <c r="C59" s="344" t="s">
        <v>317</v>
      </c>
      <c r="D59" s="343" t="s">
        <v>1302</v>
      </c>
      <c r="E59" s="344" t="s">
        <v>1262</v>
      </c>
      <c r="F59" s="345" t="s">
        <v>1268</v>
      </c>
      <c r="G59" s="346">
        <v>10300</v>
      </c>
      <c r="H59" s="345" t="s">
        <v>1291</v>
      </c>
      <c r="I59" s="345" t="s">
        <v>1265</v>
      </c>
      <c r="J59" s="345" t="s">
        <v>212</v>
      </c>
      <c r="K59" s="347"/>
      <c r="L59" s="348" t="s">
        <v>1259</v>
      </c>
      <c r="M59" s="327" t="s">
        <v>626</v>
      </c>
      <c r="N59" s="327" t="s">
        <v>627</v>
      </c>
      <c r="O59" s="328" t="s">
        <v>233</v>
      </c>
      <c r="P59" s="328" t="s">
        <v>646</v>
      </c>
      <c r="Q59" s="328" t="s">
        <v>647</v>
      </c>
    </row>
    <row r="60" spans="1:17" hidden="1">
      <c r="A60" s="343"/>
      <c r="B60" s="344" t="s">
        <v>622</v>
      </c>
      <c r="C60" s="344" t="s">
        <v>317</v>
      </c>
      <c r="D60" s="349" t="s">
        <v>683</v>
      </c>
      <c r="E60" s="344" t="s">
        <v>1262</v>
      </c>
      <c r="F60" s="345" t="s">
        <v>1268</v>
      </c>
      <c r="G60" s="346">
        <v>10300</v>
      </c>
      <c r="H60" s="345" t="s">
        <v>1291</v>
      </c>
      <c r="I60" s="345" t="s">
        <v>1265</v>
      </c>
      <c r="J60" s="345" t="s">
        <v>212</v>
      </c>
      <c r="K60" s="347"/>
      <c r="L60" s="348" t="s">
        <v>1259</v>
      </c>
      <c r="M60" s="327" t="s">
        <v>626</v>
      </c>
      <c r="N60" s="327" t="s">
        <v>627</v>
      </c>
      <c r="O60" s="328" t="s">
        <v>233</v>
      </c>
      <c r="P60" s="328" t="s">
        <v>646</v>
      </c>
      <c r="Q60" s="328" t="s">
        <v>647</v>
      </c>
    </row>
    <row r="61" spans="1:17" hidden="1">
      <c r="A61" s="343"/>
      <c r="B61" s="344" t="s">
        <v>622</v>
      </c>
      <c r="C61" s="344" t="s">
        <v>684</v>
      </c>
      <c r="D61" s="343" t="s">
        <v>685</v>
      </c>
      <c r="E61" s="344" t="s">
        <v>1262</v>
      </c>
      <c r="F61" s="345" t="s">
        <v>1268</v>
      </c>
      <c r="G61" s="346" t="s">
        <v>1303</v>
      </c>
      <c r="H61" s="345" t="s">
        <v>1291</v>
      </c>
      <c r="I61" s="345"/>
      <c r="J61" s="345" t="s">
        <v>212</v>
      </c>
      <c r="K61" s="350">
        <v>71134000</v>
      </c>
      <c r="L61" s="348" t="s">
        <v>1259</v>
      </c>
      <c r="M61" s="327" t="s">
        <v>626</v>
      </c>
      <c r="N61" s="327" t="s">
        <v>627</v>
      </c>
      <c r="O61" s="328"/>
      <c r="P61" s="328"/>
      <c r="Q61" s="328"/>
    </row>
    <row r="62" spans="1:17" hidden="1">
      <c r="A62" s="343"/>
      <c r="B62" s="344" t="s">
        <v>622</v>
      </c>
      <c r="C62" s="344" t="s">
        <v>684</v>
      </c>
      <c r="D62" s="343" t="s">
        <v>686</v>
      </c>
      <c r="E62" s="344" t="s">
        <v>1262</v>
      </c>
      <c r="F62" s="345" t="s">
        <v>1268</v>
      </c>
      <c r="G62" s="346" t="s">
        <v>1303</v>
      </c>
      <c r="H62" s="345" t="s">
        <v>1291</v>
      </c>
      <c r="I62" s="345"/>
      <c r="J62" s="345" t="s">
        <v>212</v>
      </c>
      <c r="K62" s="350">
        <v>2544000</v>
      </c>
      <c r="L62" s="348" t="s">
        <v>1259</v>
      </c>
      <c r="M62" s="327" t="s">
        <v>626</v>
      </c>
      <c r="N62" s="327" t="s">
        <v>627</v>
      </c>
      <c r="O62" s="328"/>
      <c r="P62" s="328"/>
      <c r="Q62" s="328"/>
    </row>
    <row r="63" spans="1:17" hidden="1">
      <c r="A63" s="351" t="s">
        <v>1304</v>
      </c>
      <c r="B63" s="352" t="s">
        <v>622</v>
      </c>
      <c r="C63" s="352" t="s">
        <v>215</v>
      </c>
      <c r="D63" s="353" t="s">
        <v>214</v>
      </c>
      <c r="E63" s="352" t="s">
        <v>1262</v>
      </c>
      <c r="F63" s="354" t="s">
        <v>1263</v>
      </c>
      <c r="G63" s="355">
        <v>10500</v>
      </c>
      <c r="H63" s="356"/>
      <c r="I63" s="356" t="s">
        <v>1287</v>
      </c>
      <c r="J63" s="357" t="s">
        <v>687</v>
      </c>
      <c r="K63" s="358">
        <v>10705000</v>
      </c>
      <c r="L63" s="359" t="s">
        <v>1259</v>
      </c>
      <c r="M63" s="360" t="s">
        <v>626</v>
      </c>
      <c r="N63" s="352" t="s">
        <v>1305</v>
      </c>
      <c r="O63" s="328" t="s">
        <v>233</v>
      </c>
      <c r="P63" s="328" t="s">
        <v>646</v>
      </c>
      <c r="Q63" s="328" t="s">
        <v>647</v>
      </c>
    </row>
    <row r="64" spans="1:17" hidden="1">
      <c r="A64" s="351" t="s">
        <v>1306</v>
      </c>
      <c r="B64" s="352" t="s">
        <v>622</v>
      </c>
      <c r="C64" s="352" t="s">
        <v>215</v>
      </c>
      <c r="D64" s="567" t="s">
        <v>1176</v>
      </c>
      <c r="E64" s="352" t="s">
        <v>1237</v>
      </c>
      <c r="F64" s="354" t="s">
        <v>1238</v>
      </c>
      <c r="G64" s="355">
        <v>10500</v>
      </c>
      <c r="H64" s="356"/>
      <c r="I64" s="356" t="s">
        <v>1307</v>
      </c>
      <c r="J64" s="357" t="s">
        <v>687</v>
      </c>
      <c r="K64" s="358">
        <v>2755920</v>
      </c>
      <c r="L64" s="359" t="s">
        <v>1245</v>
      </c>
      <c r="M64" s="360" t="s">
        <v>626</v>
      </c>
      <c r="N64" s="352" t="s">
        <v>1308</v>
      </c>
      <c r="O64" s="328" t="s">
        <v>233</v>
      </c>
      <c r="P64" s="328" t="s">
        <v>646</v>
      </c>
      <c r="Q64" s="328" t="s">
        <v>647</v>
      </c>
    </row>
    <row r="65" spans="1:17" hidden="1">
      <c r="A65" s="351" t="s">
        <v>1309</v>
      </c>
      <c r="B65" s="352" t="s">
        <v>622</v>
      </c>
      <c r="C65" s="352" t="s">
        <v>215</v>
      </c>
      <c r="D65" s="567" t="s">
        <v>1310</v>
      </c>
      <c r="E65" s="352" t="s">
        <v>1237</v>
      </c>
      <c r="F65" s="354" t="s">
        <v>1238</v>
      </c>
      <c r="G65" s="355">
        <v>10500</v>
      </c>
      <c r="H65" s="356"/>
      <c r="I65" s="356" t="s">
        <v>1307</v>
      </c>
      <c r="J65" s="357" t="s">
        <v>687</v>
      </c>
      <c r="K65" s="358">
        <v>1000000</v>
      </c>
      <c r="L65" s="359" t="s">
        <v>1245</v>
      </c>
      <c r="M65" s="360" t="s">
        <v>626</v>
      </c>
      <c r="N65" s="352" t="s">
        <v>1308</v>
      </c>
      <c r="O65" s="328" t="s">
        <v>233</v>
      </c>
      <c r="P65" s="328" t="s">
        <v>646</v>
      </c>
      <c r="Q65" s="328" t="s">
        <v>647</v>
      </c>
    </row>
    <row r="66" spans="1:17" hidden="1">
      <c r="A66" s="361" t="s">
        <v>1311</v>
      </c>
      <c r="B66" s="320" t="s">
        <v>622</v>
      </c>
      <c r="C66" s="320" t="s">
        <v>623</v>
      </c>
      <c r="D66" s="321" t="s">
        <v>688</v>
      </c>
      <c r="E66" s="320" t="s">
        <v>1237</v>
      </c>
      <c r="F66" s="362" t="s">
        <v>1238</v>
      </c>
      <c r="G66" s="363">
        <v>10600</v>
      </c>
      <c r="H66" s="364" t="s">
        <v>1312</v>
      </c>
      <c r="I66" s="364" t="s">
        <v>1307</v>
      </c>
      <c r="J66" s="364" t="s">
        <v>687</v>
      </c>
      <c r="K66" s="365">
        <v>6000000</v>
      </c>
      <c r="L66" s="366" t="s">
        <v>1245</v>
      </c>
      <c r="M66" s="327" t="s">
        <v>1049</v>
      </c>
      <c r="N66" s="327" t="s">
        <v>1279</v>
      </c>
      <c r="O66" s="328" t="s">
        <v>233</v>
      </c>
      <c r="P66" s="328" t="s">
        <v>646</v>
      </c>
      <c r="Q66" s="328" t="s">
        <v>647</v>
      </c>
    </row>
    <row r="67" spans="1:17" hidden="1">
      <c r="A67" s="361" t="s">
        <v>1313</v>
      </c>
      <c r="B67" s="320" t="s">
        <v>622</v>
      </c>
      <c r="C67" s="320" t="s">
        <v>623</v>
      </c>
      <c r="D67" s="367" t="s">
        <v>689</v>
      </c>
      <c r="E67" s="320" t="s">
        <v>1237</v>
      </c>
      <c r="F67" s="362" t="s">
        <v>1238</v>
      </c>
      <c r="G67" s="363">
        <v>10600</v>
      </c>
      <c r="H67" s="364" t="s">
        <v>1312</v>
      </c>
      <c r="I67" s="364" t="s">
        <v>1307</v>
      </c>
      <c r="J67" s="364" t="s">
        <v>687</v>
      </c>
      <c r="K67" s="365">
        <v>250000</v>
      </c>
      <c r="L67" s="366" t="s">
        <v>1245</v>
      </c>
      <c r="M67" s="327" t="s">
        <v>1049</v>
      </c>
      <c r="N67" s="327" t="s">
        <v>690</v>
      </c>
      <c r="O67" s="328" t="s">
        <v>233</v>
      </c>
      <c r="P67" s="328" t="s">
        <v>646</v>
      </c>
      <c r="Q67" s="328" t="s">
        <v>647</v>
      </c>
    </row>
    <row r="68" spans="1:17" hidden="1">
      <c r="A68" s="361" t="s">
        <v>691</v>
      </c>
      <c r="B68" s="320" t="s">
        <v>622</v>
      </c>
      <c r="C68" s="320" t="s">
        <v>623</v>
      </c>
      <c r="D68" s="367" t="s">
        <v>692</v>
      </c>
      <c r="E68" s="320" t="s">
        <v>1237</v>
      </c>
      <c r="F68" s="362" t="s">
        <v>1238</v>
      </c>
      <c r="G68" s="363">
        <v>10600</v>
      </c>
      <c r="H68" s="364" t="s">
        <v>1312</v>
      </c>
      <c r="I68" s="364" t="s">
        <v>1307</v>
      </c>
      <c r="J68" s="364" t="s">
        <v>687</v>
      </c>
      <c r="K68" s="365">
        <v>250000</v>
      </c>
      <c r="L68" s="366" t="s">
        <v>1245</v>
      </c>
      <c r="M68" s="327" t="s">
        <v>1049</v>
      </c>
      <c r="N68" s="327" t="s">
        <v>1314</v>
      </c>
      <c r="O68" s="328" t="s">
        <v>233</v>
      </c>
      <c r="P68" s="328" t="s">
        <v>646</v>
      </c>
      <c r="Q68" s="328" t="s">
        <v>647</v>
      </c>
    </row>
    <row r="69" spans="1:17" hidden="1">
      <c r="A69" s="361" t="s">
        <v>693</v>
      </c>
      <c r="B69" s="320" t="s">
        <v>622</v>
      </c>
      <c r="C69" s="320" t="s">
        <v>623</v>
      </c>
      <c r="D69" s="367" t="s">
        <v>1315</v>
      </c>
      <c r="E69" s="320" t="s">
        <v>1237</v>
      </c>
      <c r="F69" s="362" t="s">
        <v>1238</v>
      </c>
      <c r="G69" s="363">
        <v>10600</v>
      </c>
      <c r="H69" s="364" t="s">
        <v>1312</v>
      </c>
      <c r="I69" s="364" t="s">
        <v>1307</v>
      </c>
      <c r="J69" s="364" t="s">
        <v>687</v>
      </c>
      <c r="K69" s="365">
        <v>250000</v>
      </c>
      <c r="L69" s="366" t="s">
        <v>1245</v>
      </c>
      <c r="M69" s="327" t="s">
        <v>1049</v>
      </c>
      <c r="N69" s="327" t="s">
        <v>1316</v>
      </c>
      <c r="O69" s="328" t="s">
        <v>233</v>
      </c>
      <c r="P69" s="328" t="s">
        <v>646</v>
      </c>
      <c r="Q69" s="328" t="s">
        <v>647</v>
      </c>
    </row>
    <row r="70" spans="1:17" hidden="1">
      <c r="A70" s="361" t="s">
        <v>694</v>
      </c>
      <c r="B70" s="320" t="s">
        <v>622</v>
      </c>
      <c r="C70" s="320" t="s">
        <v>623</v>
      </c>
      <c r="D70" s="367" t="s">
        <v>1317</v>
      </c>
      <c r="E70" s="320" t="s">
        <v>1237</v>
      </c>
      <c r="F70" s="362" t="s">
        <v>1238</v>
      </c>
      <c r="G70" s="363">
        <v>10600</v>
      </c>
      <c r="H70" s="364" t="s">
        <v>1312</v>
      </c>
      <c r="I70" s="364" t="s">
        <v>1307</v>
      </c>
      <c r="J70" s="364" t="s">
        <v>687</v>
      </c>
      <c r="K70" s="365">
        <v>250000</v>
      </c>
      <c r="L70" s="366" t="s">
        <v>1245</v>
      </c>
      <c r="M70" s="327" t="s">
        <v>1049</v>
      </c>
      <c r="N70" s="327" t="s">
        <v>695</v>
      </c>
      <c r="O70" s="328" t="s">
        <v>233</v>
      </c>
      <c r="P70" s="328" t="s">
        <v>646</v>
      </c>
      <c r="Q70" s="328" t="s">
        <v>647</v>
      </c>
    </row>
    <row r="71" spans="1:17" hidden="1">
      <c r="A71" s="361" t="s">
        <v>696</v>
      </c>
      <c r="B71" s="320" t="s">
        <v>622</v>
      </c>
      <c r="C71" s="320" t="s">
        <v>623</v>
      </c>
      <c r="D71" s="367" t="s">
        <v>1318</v>
      </c>
      <c r="E71" s="320" t="s">
        <v>1237</v>
      </c>
      <c r="F71" s="362" t="s">
        <v>1238</v>
      </c>
      <c r="G71" s="363">
        <v>10600</v>
      </c>
      <c r="H71" s="364" t="s">
        <v>1312</v>
      </c>
      <c r="I71" s="364" t="s">
        <v>1307</v>
      </c>
      <c r="J71" s="364" t="s">
        <v>687</v>
      </c>
      <c r="K71" s="365">
        <v>250000</v>
      </c>
      <c r="L71" s="366" t="s">
        <v>1245</v>
      </c>
      <c r="M71" s="327" t="s">
        <v>1049</v>
      </c>
      <c r="N71" s="327" t="s">
        <v>424</v>
      </c>
      <c r="O71" s="328" t="s">
        <v>233</v>
      </c>
      <c r="P71" s="328" t="s">
        <v>646</v>
      </c>
      <c r="Q71" s="328" t="s">
        <v>647</v>
      </c>
    </row>
    <row r="72" spans="1:17" hidden="1">
      <c r="A72" s="361" t="s">
        <v>697</v>
      </c>
      <c r="B72" s="320" t="s">
        <v>622</v>
      </c>
      <c r="C72" s="320" t="s">
        <v>623</v>
      </c>
      <c r="D72" s="367" t="s">
        <v>1319</v>
      </c>
      <c r="E72" s="320" t="s">
        <v>1237</v>
      </c>
      <c r="F72" s="362" t="s">
        <v>1238</v>
      </c>
      <c r="G72" s="363">
        <v>10600</v>
      </c>
      <c r="H72" s="364" t="s">
        <v>1312</v>
      </c>
      <c r="I72" s="364" t="s">
        <v>1307</v>
      </c>
      <c r="J72" s="364" t="s">
        <v>687</v>
      </c>
      <c r="K72" s="365">
        <v>250000</v>
      </c>
      <c r="L72" s="366" t="s">
        <v>1245</v>
      </c>
      <c r="M72" s="327" t="s">
        <v>1049</v>
      </c>
      <c r="N72" s="327" t="s">
        <v>698</v>
      </c>
      <c r="O72" s="328" t="s">
        <v>233</v>
      </c>
      <c r="P72" s="328" t="s">
        <v>646</v>
      </c>
      <c r="Q72" s="328" t="s">
        <v>647</v>
      </c>
    </row>
    <row r="73" spans="1:17" hidden="1">
      <c r="A73" s="361" t="s">
        <v>699</v>
      </c>
      <c r="B73" s="320" t="s">
        <v>622</v>
      </c>
      <c r="C73" s="320" t="s">
        <v>623</v>
      </c>
      <c r="D73" s="367" t="s">
        <v>1320</v>
      </c>
      <c r="E73" s="320" t="s">
        <v>1237</v>
      </c>
      <c r="F73" s="362" t="s">
        <v>1238</v>
      </c>
      <c r="G73" s="363">
        <v>10600</v>
      </c>
      <c r="H73" s="364" t="s">
        <v>1312</v>
      </c>
      <c r="I73" s="364" t="s">
        <v>1307</v>
      </c>
      <c r="J73" s="364" t="s">
        <v>687</v>
      </c>
      <c r="K73" s="365">
        <v>250000</v>
      </c>
      <c r="L73" s="366" t="s">
        <v>1245</v>
      </c>
      <c r="M73" s="327" t="s">
        <v>1049</v>
      </c>
      <c r="N73" s="327" t="s">
        <v>700</v>
      </c>
      <c r="O73" s="328" t="s">
        <v>233</v>
      </c>
      <c r="P73" s="328" t="s">
        <v>646</v>
      </c>
      <c r="Q73" s="328" t="s">
        <v>647</v>
      </c>
    </row>
    <row r="74" spans="1:17" hidden="1">
      <c r="A74" s="361" t="s">
        <v>701</v>
      </c>
      <c r="B74" s="320" t="s">
        <v>622</v>
      </c>
      <c r="C74" s="320" t="s">
        <v>623</v>
      </c>
      <c r="D74" s="367" t="s">
        <v>1321</v>
      </c>
      <c r="E74" s="320" t="s">
        <v>1237</v>
      </c>
      <c r="F74" s="362" t="s">
        <v>1238</v>
      </c>
      <c r="G74" s="363">
        <v>10600</v>
      </c>
      <c r="H74" s="364" t="s">
        <v>1312</v>
      </c>
      <c r="I74" s="364" t="s">
        <v>1307</v>
      </c>
      <c r="J74" s="364" t="s">
        <v>687</v>
      </c>
      <c r="K74" s="365">
        <v>250000</v>
      </c>
      <c r="L74" s="366" t="s">
        <v>1245</v>
      </c>
      <c r="M74" s="327" t="s">
        <v>1049</v>
      </c>
      <c r="N74" s="327" t="s">
        <v>702</v>
      </c>
      <c r="O74" s="328" t="s">
        <v>233</v>
      </c>
      <c r="P74" s="328" t="s">
        <v>646</v>
      </c>
      <c r="Q74" s="328" t="s">
        <v>647</v>
      </c>
    </row>
    <row r="75" spans="1:17" hidden="1">
      <c r="A75" s="361" t="s">
        <v>1322</v>
      </c>
      <c r="B75" s="320" t="s">
        <v>622</v>
      </c>
      <c r="C75" s="320" t="s">
        <v>623</v>
      </c>
      <c r="D75" s="367" t="s">
        <v>703</v>
      </c>
      <c r="E75" s="320" t="s">
        <v>1237</v>
      </c>
      <c r="F75" s="362" t="s">
        <v>1238</v>
      </c>
      <c r="G75" s="363">
        <v>10600</v>
      </c>
      <c r="H75" s="364" t="s">
        <v>1312</v>
      </c>
      <c r="I75" s="364" t="s">
        <v>1307</v>
      </c>
      <c r="J75" s="364" t="s">
        <v>687</v>
      </c>
      <c r="K75" s="365">
        <v>250000</v>
      </c>
      <c r="L75" s="366" t="s">
        <v>1245</v>
      </c>
      <c r="M75" s="327" t="s">
        <v>1049</v>
      </c>
      <c r="N75" s="327" t="s">
        <v>704</v>
      </c>
      <c r="O75" s="328" t="s">
        <v>233</v>
      </c>
      <c r="P75" s="328" t="s">
        <v>646</v>
      </c>
      <c r="Q75" s="328" t="s">
        <v>647</v>
      </c>
    </row>
    <row r="76" spans="1:17" hidden="1">
      <c r="A76" s="361" t="s">
        <v>1323</v>
      </c>
      <c r="B76" s="320" t="s">
        <v>622</v>
      </c>
      <c r="C76" s="320" t="s">
        <v>623</v>
      </c>
      <c r="D76" s="367" t="s">
        <v>1324</v>
      </c>
      <c r="E76" s="320" t="s">
        <v>1237</v>
      </c>
      <c r="F76" s="362" t="s">
        <v>1238</v>
      </c>
      <c r="G76" s="363">
        <v>10600</v>
      </c>
      <c r="H76" s="364" t="s">
        <v>1312</v>
      </c>
      <c r="I76" s="364" t="s">
        <v>1307</v>
      </c>
      <c r="J76" s="364" t="s">
        <v>687</v>
      </c>
      <c r="K76" s="365">
        <v>250000</v>
      </c>
      <c r="L76" s="366" t="s">
        <v>1245</v>
      </c>
      <c r="M76" s="327" t="s">
        <v>1049</v>
      </c>
      <c r="N76" s="327" t="s">
        <v>1325</v>
      </c>
      <c r="O76" s="328" t="s">
        <v>233</v>
      </c>
      <c r="P76" s="328" t="s">
        <v>646</v>
      </c>
      <c r="Q76" s="328" t="s">
        <v>647</v>
      </c>
    </row>
    <row r="77" spans="1:17" hidden="1">
      <c r="A77" s="361" t="s">
        <v>1326</v>
      </c>
      <c r="B77" s="320" t="s">
        <v>622</v>
      </c>
      <c r="C77" s="320" t="s">
        <v>623</v>
      </c>
      <c r="D77" s="367" t="s">
        <v>705</v>
      </c>
      <c r="E77" s="320" t="s">
        <v>1237</v>
      </c>
      <c r="F77" s="362" t="s">
        <v>1238</v>
      </c>
      <c r="G77" s="363">
        <v>10600</v>
      </c>
      <c r="H77" s="364" t="s">
        <v>1312</v>
      </c>
      <c r="I77" s="364" t="s">
        <v>1307</v>
      </c>
      <c r="J77" s="364" t="s">
        <v>687</v>
      </c>
      <c r="K77" s="365">
        <v>250000</v>
      </c>
      <c r="L77" s="366" t="s">
        <v>1245</v>
      </c>
      <c r="M77" s="327" t="s">
        <v>1049</v>
      </c>
      <c r="N77" s="327" t="s">
        <v>430</v>
      </c>
      <c r="O77" s="328" t="s">
        <v>233</v>
      </c>
      <c r="P77" s="328" t="s">
        <v>646</v>
      </c>
      <c r="Q77" s="328" t="s">
        <v>647</v>
      </c>
    </row>
    <row r="78" spans="1:17" hidden="1">
      <c r="A78" s="361" t="s">
        <v>1327</v>
      </c>
      <c r="B78" s="320" t="s">
        <v>622</v>
      </c>
      <c r="C78" s="320" t="s">
        <v>623</v>
      </c>
      <c r="D78" s="367" t="s">
        <v>706</v>
      </c>
      <c r="E78" s="320" t="s">
        <v>1237</v>
      </c>
      <c r="F78" s="362" t="s">
        <v>1238</v>
      </c>
      <c r="G78" s="363">
        <v>10600</v>
      </c>
      <c r="H78" s="364" t="s">
        <v>1312</v>
      </c>
      <c r="I78" s="364" t="s">
        <v>1307</v>
      </c>
      <c r="J78" s="364" t="s">
        <v>687</v>
      </c>
      <c r="K78" s="365">
        <v>250000</v>
      </c>
      <c r="L78" s="366" t="s">
        <v>1245</v>
      </c>
      <c r="M78" s="327" t="s">
        <v>1049</v>
      </c>
      <c r="N78" s="327" t="s">
        <v>1328</v>
      </c>
      <c r="O78" s="328" t="s">
        <v>233</v>
      </c>
      <c r="P78" s="328" t="s">
        <v>646</v>
      </c>
      <c r="Q78" s="328" t="s">
        <v>647</v>
      </c>
    </row>
    <row r="79" spans="1:17" hidden="1">
      <c r="A79" s="361" t="s">
        <v>1329</v>
      </c>
      <c r="B79" s="320" t="s">
        <v>622</v>
      </c>
      <c r="C79" s="320" t="s">
        <v>623</v>
      </c>
      <c r="D79" s="367" t="s">
        <v>707</v>
      </c>
      <c r="E79" s="320" t="s">
        <v>1237</v>
      </c>
      <c r="F79" s="362" t="s">
        <v>1238</v>
      </c>
      <c r="G79" s="363">
        <v>10600</v>
      </c>
      <c r="H79" s="364" t="s">
        <v>1312</v>
      </c>
      <c r="I79" s="364" t="s">
        <v>1307</v>
      </c>
      <c r="J79" s="364" t="s">
        <v>687</v>
      </c>
      <c r="K79" s="365">
        <v>250000</v>
      </c>
      <c r="L79" s="366" t="s">
        <v>1245</v>
      </c>
      <c r="M79" s="327" t="s">
        <v>1049</v>
      </c>
      <c r="N79" s="327" t="s">
        <v>708</v>
      </c>
      <c r="O79" s="328" t="s">
        <v>233</v>
      </c>
      <c r="P79" s="328" t="s">
        <v>646</v>
      </c>
      <c r="Q79" s="328" t="s">
        <v>647</v>
      </c>
    </row>
    <row r="80" spans="1:17" hidden="1">
      <c r="A80" s="361" t="s">
        <v>1330</v>
      </c>
      <c r="B80" s="320" t="s">
        <v>622</v>
      </c>
      <c r="C80" s="320" t="s">
        <v>623</v>
      </c>
      <c r="D80" s="367" t="s">
        <v>709</v>
      </c>
      <c r="E80" s="320" t="s">
        <v>1237</v>
      </c>
      <c r="F80" s="362" t="s">
        <v>1238</v>
      </c>
      <c r="G80" s="363">
        <v>10600</v>
      </c>
      <c r="H80" s="364" t="s">
        <v>1312</v>
      </c>
      <c r="I80" s="364" t="s">
        <v>1307</v>
      </c>
      <c r="J80" s="364" t="s">
        <v>687</v>
      </c>
      <c r="K80" s="365">
        <v>250000</v>
      </c>
      <c r="L80" s="366" t="s">
        <v>1245</v>
      </c>
      <c r="M80" s="327" t="s">
        <v>1049</v>
      </c>
      <c r="N80" s="327" t="s">
        <v>710</v>
      </c>
      <c r="O80" s="328" t="s">
        <v>233</v>
      </c>
      <c r="P80" s="328" t="s">
        <v>646</v>
      </c>
      <c r="Q80" s="328" t="s">
        <v>647</v>
      </c>
    </row>
    <row r="81" spans="1:17" hidden="1">
      <c r="A81" s="361" t="s">
        <v>1331</v>
      </c>
      <c r="B81" s="320" t="s">
        <v>622</v>
      </c>
      <c r="C81" s="320" t="s">
        <v>623</v>
      </c>
      <c r="D81" s="367" t="s">
        <v>711</v>
      </c>
      <c r="E81" s="320" t="s">
        <v>1211</v>
      </c>
      <c r="F81" s="362" t="s">
        <v>1212</v>
      </c>
      <c r="G81" s="363">
        <v>10600</v>
      </c>
      <c r="H81" s="364" t="s">
        <v>1332</v>
      </c>
      <c r="I81" s="364" t="s">
        <v>1333</v>
      </c>
      <c r="J81" s="364" t="s">
        <v>687</v>
      </c>
      <c r="K81" s="365">
        <v>250000</v>
      </c>
      <c r="L81" s="366" t="s">
        <v>1215</v>
      </c>
      <c r="M81" s="327" t="s">
        <v>1049</v>
      </c>
      <c r="N81" s="327" t="s">
        <v>712</v>
      </c>
      <c r="O81" s="328" t="s">
        <v>233</v>
      </c>
      <c r="P81" s="328" t="s">
        <v>646</v>
      </c>
      <c r="Q81" s="328" t="s">
        <v>647</v>
      </c>
    </row>
    <row r="82" spans="1:17" hidden="1">
      <c r="A82" s="361" t="s">
        <v>1334</v>
      </c>
      <c r="B82" s="320" t="s">
        <v>622</v>
      </c>
      <c r="C82" s="320" t="s">
        <v>623</v>
      </c>
      <c r="D82" s="367" t="s">
        <v>713</v>
      </c>
      <c r="E82" s="320" t="s">
        <v>1237</v>
      </c>
      <c r="F82" s="362" t="s">
        <v>1238</v>
      </c>
      <c r="G82" s="363">
        <v>10600</v>
      </c>
      <c r="H82" s="364" t="s">
        <v>1312</v>
      </c>
      <c r="I82" s="364" t="s">
        <v>1307</v>
      </c>
      <c r="J82" s="364" t="s">
        <v>687</v>
      </c>
      <c r="K82" s="365">
        <v>250000</v>
      </c>
      <c r="L82" s="366" t="s">
        <v>1245</v>
      </c>
      <c r="M82" s="327" t="s">
        <v>1049</v>
      </c>
      <c r="N82" s="327" t="s">
        <v>714</v>
      </c>
      <c r="O82" s="328" t="s">
        <v>233</v>
      </c>
      <c r="P82" s="328" t="s">
        <v>646</v>
      </c>
      <c r="Q82" s="328" t="s">
        <v>647</v>
      </c>
    </row>
    <row r="83" spans="1:17" hidden="1">
      <c r="A83" s="361" t="s">
        <v>1335</v>
      </c>
      <c r="B83" s="320" t="s">
        <v>622</v>
      </c>
      <c r="C83" s="320" t="s">
        <v>623</v>
      </c>
      <c r="D83" s="367" t="s">
        <v>715</v>
      </c>
      <c r="E83" s="320" t="s">
        <v>1218</v>
      </c>
      <c r="F83" s="362" t="s">
        <v>1219</v>
      </c>
      <c r="G83" s="363">
        <v>10600</v>
      </c>
      <c r="H83" s="364" t="s">
        <v>1336</v>
      </c>
      <c r="I83" s="364" t="s">
        <v>1337</v>
      </c>
      <c r="J83" s="364" t="s">
        <v>687</v>
      </c>
      <c r="K83" s="365">
        <v>250000</v>
      </c>
      <c r="L83" s="366" t="s">
        <v>1222</v>
      </c>
      <c r="M83" s="327" t="s">
        <v>1049</v>
      </c>
      <c r="N83" s="327" t="s">
        <v>716</v>
      </c>
      <c r="O83" s="328" t="s">
        <v>233</v>
      </c>
      <c r="P83" s="328" t="s">
        <v>646</v>
      </c>
      <c r="Q83" s="328" t="s">
        <v>647</v>
      </c>
    </row>
    <row r="84" spans="1:17" hidden="1">
      <c r="A84" s="361" t="s">
        <v>1338</v>
      </c>
      <c r="B84" s="320" t="s">
        <v>622</v>
      </c>
      <c r="C84" s="320" t="s">
        <v>623</v>
      </c>
      <c r="D84" s="367" t="s">
        <v>717</v>
      </c>
      <c r="E84" s="320" t="s">
        <v>1218</v>
      </c>
      <c r="F84" s="362" t="s">
        <v>1219</v>
      </c>
      <c r="G84" s="363">
        <v>10600</v>
      </c>
      <c r="H84" s="364" t="s">
        <v>1336</v>
      </c>
      <c r="I84" s="364" t="s">
        <v>1337</v>
      </c>
      <c r="J84" s="364" t="s">
        <v>687</v>
      </c>
      <c r="K84" s="365">
        <v>250000</v>
      </c>
      <c r="L84" s="366" t="s">
        <v>1222</v>
      </c>
      <c r="M84" s="327" t="s">
        <v>1049</v>
      </c>
      <c r="N84" s="327" t="s">
        <v>718</v>
      </c>
      <c r="O84" s="328" t="s">
        <v>233</v>
      </c>
      <c r="P84" s="328" t="s">
        <v>646</v>
      </c>
      <c r="Q84" s="328" t="s">
        <v>647</v>
      </c>
    </row>
    <row r="85" spans="1:17" hidden="1">
      <c r="A85" s="361" t="s">
        <v>1339</v>
      </c>
      <c r="B85" s="320" t="s">
        <v>622</v>
      </c>
      <c r="C85" s="320" t="s">
        <v>623</v>
      </c>
      <c r="D85" s="367" t="s">
        <v>1340</v>
      </c>
      <c r="E85" s="320" t="s">
        <v>1218</v>
      </c>
      <c r="F85" s="362" t="s">
        <v>1219</v>
      </c>
      <c r="G85" s="363">
        <v>10600</v>
      </c>
      <c r="H85" s="364" t="s">
        <v>1336</v>
      </c>
      <c r="I85" s="364" t="s">
        <v>1337</v>
      </c>
      <c r="J85" s="364" t="s">
        <v>687</v>
      </c>
      <c r="K85" s="365">
        <v>250000</v>
      </c>
      <c r="L85" s="366" t="s">
        <v>1222</v>
      </c>
      <c r="M85" s="327" t="s">
        <v>1049</v>
      </c>
      <c r="N85" s="327" t="s">
        <v>719</v>
      </c>
      <c r="O85" s="328" t="s">
        <v>233</v>
      </c>
      <c r="P85" s="328" t="s">
        <v>646</v>
      </c>
      <c r="Q85" s="328" t="s">
        <v>647</v>
      </c>
    </row>
    <row r="86" spans="1:17" hidden="1">
      <c r="A86" s="361" t="s">
        <v>1341</v>
      </c>
      <c r="B86" s="320" t="s">
        <v>622</v>
      </c>
      <c r="C86" s="320" t="s">
        <v>623</v>
      </c>
      <c r="D86" s="367" t="s">
        <v>720</v>
      </c>
      <c r="E86" s="320" t="s">
        <v>1237</v>
      </c>
      <c r="F86" s="362" t="s">
        <v>1238</v>
      </c>
      <c r="G86" s="363">
        <v>10600</v>
      </c>
      <c r="H86" s="364" t="s">
        <v>1312</v>
      </c>
      <c r="I86" s="364" t="s">
        <v>1307</v>
      </c>
      <c r="J86" s="364" t="s">
        <v>687</v>
      </c>
      <c r="K86" s="365">
        <v>250000</v>
      </c>
      <c r="L86" s="366" t="s">
        <v>1245</v>
      </c>
      <c r="M86" s="327" t="s">
        <v>1049</v>
      </c>
      <c r="N86" s="327" t="s">
        <v>1342</v>
      </c>
      <c r="O86" s="328" t="s">
        <v>233</v>
      </c>
      <c r="P86" s="328" t="s">
        <v>646</v>
      </c>
      <c r="Q86" s="328" t="s">
        <v>647</v>
      </c>
    </row>
    <row r="87" spans="1:17" hidden="1">
      <c r="A87" s="361" t="s">
        <v>1343</v>
      </c>
      <c r="B87" s="320" t="s">
        <v>622</v>
      </c>
      <c r="C87" s="320" t="s">
        <v>623</v>
      </c>
      <c r="D87" s="367" t="s">
        <v>1344</v>
      </c>
      <c r="E87" s="320" t="s">
        <v>1211</v>
      </c>
      <c r="F87" s="362" t="s">
        <v>1212</v>
      </c>
      <c r="G87" s="363">
        <v>10600</v>
      </c>
      <c r="H87" s="364" t="s">
        <v>1332</v>
      </c>
      <c r="I87" s="364" t="s">
        <v>1333</v>
      </c>
      <c r="J87" s="364" t="s">
        <v>687</v>
      </c>
      <c r="K87" s="365">
        <v>250000</v>
      </c>
      <c r="L87" s="366" t="s">
        <v>1215</v>
      </c>
      <c r="M87" s="327" t="s">
        <v>1049</v>
      </c>
      <c r="N87" s="327" t="s">
        <v>1345</v>
      </c>
      <c r="O87" s="328" t="s">
        <v>233</v>
      </c>
      <c r="P87" s="328" t="s">
        <v>646</v>
      </c>
      <c r="Q87" s="328" t="s">
        <v>647</v>
      </c>
    </row>
    <row r="88" spans="1:17" hidden="1">
      <c r="A88" s="361" t="s">
        <v>1346</v>
      </c>
      <c r="B88" s="320" t="s">
        <v>622</v>
      </c>
      <c r="C88" s="320" t="s">
        <v>623</v>
      </c>
      <c r="D88" s="367" t="s">
        <v>1059</v>
      </c>
      <c r="E88" s="320" t="s">
        <v>1211</v>
      </c>
      <c r="F88" s="362" t="s">
        <v>1212</v>
      </c>
      <c r="G88" s="363">
        <v>10600</v>
      </c>
      <c r="H88" s="364" t="s">
        <v>1332</v>
      </c>
      <c r="I88" s="364" t="s">
        <v>1333</v>
      </c>
      <c r="J88" s="364" t="s">
        <v>687</v>
      </c>
      <c r="K88" s="365">
        <v>250000</v>
      </c>
      <c r="L88" s="366" t="s">
        <v>1215</v>
      </c>
      <c r="M88" s="327" t="s">
        <v>1049</v>
      </c>
      <c r="N88" s="327" t="s">
        <v>1060</v>
      </c>
      <c r="O88" s="328" t="s">
        <v>233</v>
      </c>
      <c r="P88" s="328" t="s">
        <v>646</v>
      </c>
      <c r="Q88" s="328" t="s">
        <v>647</v>
      </c>
    </row>
    <row r="89" spans="1:17" hidden="1">
      <c r="A89" s="361" t="s">
        <v>1347</v>
      </c>
      <c r="B89" s="320" t="s">
        <v>622</v>
      </c>
      <c r="C89" s="320" t="s">
        <v>623</v>
      </c>
      <c r="D89" s="367" t="s">
        <v>721</v>
      </c>
      <c r="E89" s="320" t="s">
        <v>1237</v>
      </c>
      <c r="F89" s="362" t="s">
        <v>1238</v>
      </c>
      <c r="G89" s="363">
        <v>10600</v>
      </c>
      <c r="H89" s="364" t="s">
        <v>1312</v>
      </c>
      <c r="I89" s="364" t="s">
        <v>1307</v>
      </c>
      <c r="J89" s="364" t="s">
        <v>687</v>
      </c>
      <c r="K89" s="365">
        <v>250000</v>
      </c>
      <c r="L89" s="366" t="s">
        <v>1245</v>
      </c>
      <c r="M89" s="327" t="s">
        <v>1049</v>
      </c>
      <c r="N89" s="327" t="s">
        <v>722</v>
      </c>
      <c r="O89" s="328" t="s">
        <v>233</v>
      </c>
      <c r="P89" s="328" t="s">
        <v>646</v>
      </c>
      <c r="Q89" s="328" t="s">
        <v>647</v>
      </c>
    </row>
    <row r="90" spans="1:17" hidden="1">
      <c r="A90" s="361" t="s">
        <v>1348</v>
      </c>
      <c r="B90" s="320" t="s">
        <v>622</v>
      </c>
      <c r="C90" s="320" t="s">
        <v>623</v>
      </c>
      <c r="D90" s="367" t="s">
        <v>723</v>
      </c>
      <c r="E90" s="320" t="s">
        <v>1237</v>
      </c>
      <c r="F90" s="362" t="s">
        <v>1238</v>
      </c>
      <c r="G90" s="363">
        <v>10600</v>
      </c>
      <c r="H90" s="364" t="s">
        <v>1312</v>
      </c>
      <c r="I90" s="364" t="s">
        <v>1307</v>
      </c>
      <c r="J90" s="364" t="s">
        <v>687</v>
      </c>
      <c r="K90" s="365">
        <v>250000</v>
      </c>
      <c r="L90" s="366" t="s">
        <v>1245</v>
      </c>
      <c r="M90" s="327" t="s">
        <v>1049</v>
      </c>
      <c r="N90" s="327" t="s">
        <v>724</v>
      </c>
      <c r="O90" s="328" t="s">
        <v>233</v>
      </c>
      <c r="P90" s="328" t="s">
        <v>646</v>
      </c>
      <c r="Q90" s="328" t="s">
        <v>647</v>
      </c>
    </row>
    <row r="91" spans="1:17" s="334" customFormat="1" hidden="1">
      <c r="A91" s="361" t="s">
        <v>1349</v>
      </c>
      <c r="B91" s="368" t="s">
        <v>622</v>
      </c>
      <c r="C91" s="368" t="s">
        <v>623</v>
      </c>
      <c r="D91" s="367" t="s">
        <v>725</v>
      </c>
      <c r="E91" s="368" t="s">
        <v>1237</v>
      </c>
      <c r="F91" s="364" t="s">
        <v>1238</v>
      </c>
      <c r="G91" s="369">
        <v>10600</v>
      </c>
      <c r="H91" s="364" t="s">
        <v>1350</v>
      </c>
      <c r="I91" s="364" t="s">
        <v>1351</v>
      </c>
      <c r="J91" s="364" t="s">
        <v>687</v>
      </c>
      <c r="K91" s="365">
        <v>500000</v>
      </c>
      <c r="L91" s="366" t="s">
        <v>1245</v>
      </c>
      <c r="M91" s="332" t="s">
        <v>1054</v>
      </c>
      <c r="N91" s="332" t="s">
        <v>726</v>
      </c>
      <c r="O91" s="333" t="s">
        <v>233</v>
      </c>
      <c r="P91" s="333" t="s">
        <v>646</v>
      </c>
      <c r="Q91" s="333" t="s">
        <v>647</v>
      </c>
    </row>
    <row r="92" spans="1:17" s="334" customFormat="1" hidden="1">
      <c r="A92" s="361" t="s">
        <v>1352</v>
      </c>
      <c r="B92" s="368" t="s">
        <v>622</v>
      </c>
      <c r="C92" s="368" t="s">
        <v>623</v>
      </c>
      <c r="D92" s="367" t="s">
        <v>727</v>
      </c>
      <c r="E92" s="368" t="s">
        <v>1237</v>
      </c>
      <c r="F92" s="364" t="s">
        <v>1238</v>
      </c>
      <c r="G92" s="369">
        <v>10600</v>
      </c>
      <c r="H92" s="364" t="s">
        <v>1350</v>
      </c>
      <c r="I92" s="364" t="s">
        <v>1351</v>
      </c>
      <c r="J92" s="364" t="s">
        <v>687</v>
      </c>
      <c r="K92" s="365">
        <v>500000</v>
      </c>
      <c r="L92" s="366" t="s">
        <v>1245</v>
      </c>
      <c r="M92" s="332" t="s">
        <v>1054</v>
      </c>
      <c r="N92" s="332" t="s">
        <v>728</v>
      </c>
      <c r="O92" s="333" t="s">
        <v>233</v>
      </c>
      <c r="P92" s="333" t="s">
        <v>646</v>
      </c>
      <c r="Q92" s="333" t="s">
        <v>647</v>
      </c>
    </row>
    <row r="93" spans="1:17" s="334" customFormat="1" hidden="1">
      <c r="A93" s="361" t="s">
        <v>1353</v>
      </c>
      <c r="B93" s="368" t="s">
        <v>622</v>
      </c>
      <c r="C93" s="368" t="s">
        <v>623</v>
      </c>
      <c r="D93" s="367" t="s">
        <v>729</v>
      </c>
      <c r="E93" s="368" t="s">
        <v>1237</v>
      </c>
      <c r="F93" s="364" t="s">
        <v>1238</v>
      </c>
      <c r="G93" s="369">
        <v>10600</v>
      </c>
      <c r="H93" s="364" t="s">
        <v>1350</v>
      </c>
      <c r="I93" s="364" t="s">
        <v>1351</v>
      </c>
      <c r="J93" s="364" t="s">
        <v>687</v>
      </c>
      <c r="K93" s="365">
        <v>500000</v>
      </c>
      <c r="L93" s="366" t="s">
        <v>1245</v>
      </c>
      <c r="M93" s="332" t="s">
        <v>1054</v>
      </c>
      <c r="N93" s="332" t="s">
        <v>730</v>
      </c>
      <c r="O93" s="333" t="s">
        <v>233</v>
      </c>
      <c r="P93" s="333" t="s">
        <v>646</v>
      </c>
      <c r="Q93" s="333" t="s">
        <v>647</v>
      </c>
    </row>
    <row r="94" spans="1:17" s="334" customFormat="1" hidden="1">
      <c r="A94" s="361" t="s">
        <v>1354</v>
      </c>
      <c r="B94" s="368" t="s">
        <v>622</v>
      </c>
      <c r="C94" s="368" t="s">
        <v>623</v>
      </c>
      <c r="D94" s="367" t="s">
        <v>731</v>
      </c>
      <c r="E94" s="368" t="s">
        <v>1237</v>
      </c>
      <c r="F94" s="364" t="s">
        <v>1238</v>
      </c>
      <c r="G94" s="369">
        <v>10600</v>
      </c>
      <c r="H94" s="364" t="s">
        <v>1350</v>
      </c>
      <c r="I94" s="364" t="s">
        <v>1351</v>
      </c>
      <c r="J94" s="364" t="s">
        <v>687</v>
      </c>
      <c r="K94" s="365">
        <v>500000</v>
      </c>
      <c r="L94" s="366" t="s">
        <v>1245</v>
      </c>
      <c r="M94" s="332" t="s">
        <v>1054</v>
      </c>
      <c r="N94" s="332" t="s">
        <v>732</v>
      </c>
      <c r="O94" s="333" t="s">
        <v>233</v>
      </c>
      <c r="P94" s="333" t="s">
        <v>646</v>
      </c>
      <c r="Q94" s="333" t="s">
        <v>647</v>
      </c>
    </row>
    <row r="95" spans="1:17" s="334" customFormat="1" hidden="1">
      <c r="A95" s="361" t="s">
        <v>1355</v>
      </c>
      <c r="B95" s="368" t="s">
        <v>622</v>
      </c>
      <c r="C95" s="368" t="s">
        <v>623</v>
      </c>
      <c r="D95" s="367" t="s">
        <v>733</v>
      </c>
      <c r="E95" s="368" t="s">
        <v>1237</v>
      </c>
      <c r="F95" s="364" t="s">
        <v>1238</v>
      </c>
      <c r="G95" s="369">
        <v>10600</v>
      </c>
      <c r="H95" s="364" t="s">
        <v>1350</v>
      </c>
      <c r="I95" s="364" t="s">
        <v>1351</v>
      </c>
      <c r="J95" s="364" t="s">
        <v>687</v>
      </c>
      <c r="K95" s="365">
        <v>500000</v>
      </c>
      <c r="L95" s="366" t="s">
        <v>1245</v>
      </c>
      <c r="M95" s="332" t="s">
        <v>1054</v>
      </c>
      <c r="N95" s="332" t="s">
        <v>570</v>
      </c>
      <c r="O95" s="333" t="s">
        <v>233</v>
      </c>
      <c r="P95" s="333" t="s">
        <v>646</v>
      </c>
      <c r="Q95" s="333" t="s">
        <v>647</v>
      </c>
    </row>
    <row r="96" spans="1:17" s="334" customFormat="1" hidden="1">
      <c r="A96" s="361" t="s">
        <v>1356</v>
      </c>
      <c r="B96" s="368" t="s">
        <v>622</v>
      </c>
      <c r="C96" s="368" t="s">
        <v>623</v>
      </c>
      <c r="D96" s="367" t="s">
        <v>734</v>
      </c>
      <c r="E96" s="368" t="s">
        <v>1237</v>
      </c>
      <c r="F96" s="364" t="s">
        <v>1238</v>
      </c>
      <c r="G96" s="369">
        <v>10600</v>
      </c>
      <c r="H96" s="364" t="s">
        <v>1350</v>
      </c>
      <c r="I96" s="364" t="s">
        <v>1351</v>
      </c>
      <c r="J96" s="364" t="s">
        <v>687</v>
      </c>
      <c r="K96" s="365">
        <v>500000</v>
      </c>
      <c r="L96" s="366" t="s">
        <v>1245</v>
      </c>
      <c r="M96" s="332" t="s">
        <v>1054</v>
      </c>
      <c r="N96" s="332" t="s">
        <v>735</v>
      </c>
      <c r="O96" s="333" t="s">
        <v>233</v>
      </c>
      <c r="P96" s="333" t="s">
        <v>646</v>
      </c>
      <c r="Q96" s="333" t="s">
        <v>647</v>
      </c>
    </row>
    <row r="97" spans="1:17" s="334" customFormat="1" hidden="1">
      <c r="A97" s="361" t="s">
        <v>1357</v>
      </c>
      <c r="B97" s="368" t="s">
        <v>622</v>
      </c>
      <c r="C97" s="368" t="s">
        <v>623</v>
      </c>
      <c r="D97" s="367" t="s">
        <v>736</v>
      </c>
      <c r="E97" s="368" t="s">
        <v>1237</v>
      </c>
      <c r="F97" s="364" t="s">
        <v>1238</v>
      </c>
      <c r="G97" s="369">
        <v>10600</v>
      </c>
      <c r="H97" s="364" t="s">
        <v>1350</v>
      </c>
      <c r="I97" s="364" t="s">
        <v>1351</v>
      </c>
      <c r="J97" s="364" t="s">
        <v>687</v>
      </c>
      <c r="K97" s="365">
        <v>500000</v>
      </c>
      <c r="L97" s="366" t="s">
        <v>1245</v>
      </c>
      <c r="M97" s="332" t="s">
        <v>1054</v>
      </c>
      <c r="N97" s="332" t="s">
        <v>1358</v>
      </c>
      <c r="O97" s="333" t="s">
        <v>233</v>
      </c>
      <c r="P97" s="333" t="s">
        <v>646</v>
      </c>
      <c r="Q97" s="333" t="s">
        <v>647</v>
      </c>
    </row>
    <row r="98" spans="1:17" s="334" customFormat="1" hidden="1">
      <c r="A98" s="361" t="s">
        <v>1359</v>
      </c>
      <c r="B98" s="368" t="s">
        <v>622</v>
      </c>
      <c r="C98" s="368" t="s">
        <v>623</v>
      </c>
      <c r="D98" s="367" t="s">
        <v>737</v>
      </c>
      <c r="E98" s="368" t="s">
        <v>1211</v>
      </c>
      <c r="F98" s="364" t="s">
        <v>1212</v>
      </c>
      <c r="G98" s="369">
        <v>10600</v>
      </c>
      <c r="H98" s="364" t="s">
        <v>1360</v>
      </c>
      <c r="I98" s="364" t="s">
        <v>1361</v>
      </c>
      <c r="J98" s="364" t="s">
        <v>687</v>
      </c>
      <c r="K98" s="365">
        <v>500000</v>
      </c>
      <c r="L98" s="366" t="s">
        <v>1215</v>
      </c>
      <c r="M98" s="332" t="s">
        <v>1054</v>
      </c>
      <c r="N98" s="332" t="s">
        <v>738</v>
      </c>
      <c r="O98" s="333" t="s">
        <v>233</v>
      </c>
      <c r="P98" s="333" t="s">
        <v>646</v>
      </c>
      <c r="Q98" s="333" t="s">
        <v>647</v>
      </c>
    </row>
    <row r="99" spans="1:17" s="334" customFormat="1" hidden="1">
      <c r="A99" s="361" t="s">
        <v>1362</v>
      </c>
      <c r="B99" s="368" t="s">
        <v>622</v>
      </c>
      <c r="C99" s="368" t="s">
        <v>623</v>
      </c>
      <c r="D99" s="367" t="s">
        <v>739</v>
      </c>
      <c r="E99" s="368" t="s">
        <v>1211</v>
      </c>
      <c r="F99" s="364" t="s">
        <v>1212</v>
      </c>
      <c r="G99" s="369">
        <v>10600</v>
      </c>
      <c r="H99" s="364" t="s">
        <v>1360</v>
      </c>
      <c r="I99" s="364" t="s">
        <v>1361</v>
      </c>
      <c r="J99" s="364" t="s">
        <v>687</v>
      </c>
      <c r="K99" s="365">
        <v>500000</v>
      </c>
      <c r="L99" s="366" t="s">
        <v>1215</v>
      </c>
      <c r="M99" s="332" t="s">
        <v>1054</v>
      </c>
      <c r="N99" s="332" t="s">
        <v>740</v>
      </c>
      <c r="O99" s="333" t="s">
        <v>233</v>
      </c>
      <c r="P99" s="333" t="s">
        <v>646</v>
      </c>
      <c r="Q99" s="333" t="s">
        <v>647</v>
      </c>
    </row>
    <row r="100" spans="1:17" s="334" customFormat="1" hidden="1">
      <c r="A100" s="361" t="s">
        <v>1363</v>
      </c>
      <c r="B100" s="368" t="s">
        <v>622</v>
      </c>
      <c r="C100" s="368" t="s">
        <v>623</v>
      </c>
      <c r="D100" s="367" t="s">
        <v>741</v>
      </c>
      <c r="E100" s="368" t="s">
        <v>1237</v>
      </c>
      <c r="F100" s="364" t="s">
        <v>1238</v>
      </c>
      <c r="G100" s="369">
        <v>10600</v>
      </c>
      <c r="H100" s="364" t="s">
        <v>1350</v>
      </c>
      <c r="I100" s="364" t="s">
        <v>1351</v>
      </c>
      <c r="J100" s="364" t="s">
        <v>687</v>
      </c>
      <c r="K100" s="365">
        <v>500000</v>
      </c>
      <c r="L100" s="366" t="s">
        <v>1245</v>
      </c>
      <c r="M100" s="332" t="s">
        <v>1054</v>
      </c>
      <c r="N100" s="332" t="s">
        <v>742</v>
      </c>
      <c r="O100" s="333" t="s">
        <v>233</v>
      </c>
      <c r="P100" s="333" t="s">
        <v>646</v>
      </c>
      <c r="Q100" s="333" t="s">
        <v>647</v>
      </c>
    </row>
    <row r="101" spans="1:17" s="334" customFormat="1" hidden="1">
      <c r="A101" s="361" t="s">
        <v>1364</v>
      </c>
      <c r="B101" s="368" t="s">
        <v>622</v>
      </c>
      <c r="C101" s="368" t="s">
        <v>623</v>
      </c>
      <c r="D101" s="367" t="s">
        <v>743</v>
      </c>
      <c r="E101" s="368" t="s">
        <v>1237</v>
      </c>
      <c r="F101" s="364" t="s">
        <v>1238</v>
      </c>
      <c r="G101" s="369">
        <v>10600</v>
      </c>
      <c r="H101" s="364" t="s">
        <v>1350</v>
      </c>
      <c r="I101" s="364" t="s">
        <v>1351</v>
      </c>
      <c r="J101" s="364" t="s">
        <v>687</v>
      </c>
      <c r="K101" s="365">
        <v>500000</v>
      </c>
      <c r="L101" s="366" t="s">
        <v>1245</v>
      </c>
      <c r="M101" s="332" t="s">
        <v>1054</v>
      </c>
      <c r="N101" s="332" t="s">
        <v>744</v>
      </c>
      <c r="O101" s="333" t="s">
        <v>233</v>
      </c>
      <c r="P101" s="333" t="s">
        <v>646</v>
      </c>
      <c r="Q101" s="333" t="s">
        <v>647</v>
      </c>
    </row>
    <row r="102" spans="1:17" s="334" customFormat="1" hidden="1">
      <c r="A102" s="361" t="s">
        <v>1365</v>
      </c>
      <c r="B102" s="368" t="s">
        <v>622</v>
      </c>
      <c r="C102" s="368" t="s">
        <v>623</v>
      </c>
      <c r="D102" s="367" t="s">
        <v>745</v>
      </c>
      <c r="E102" s="368" t="s">
        <v>1237</v>
      </c>
      <c r="F102" s="364" t="s">
        <v>1238</v>
      </c>
      <c r="G102" s="369">
        <v>10600</v>
      </c>
      <c r="H102" s="364" t="s">
        <v>1350</v>
      </c>
      <c r="I102" s="364" t="s">
        <v>1351</v>
      </c>
      <c r="J102" s="364" t="s">
        <v>687</v>
      </c>
      <c r="K102" s="365">
        <v>500000</v>
      </c>
      <c r="L102" s="366" t="s">
        <v>1245</v>
      </c>
      <c r="M102" s="332" t="s">
        <v>1054</v>
      </c>
      <c r="N102" s="332" t="s">
        <v>746</v>
      </c>
      <c r="O102" s="333" t="s">
        <v>233</v>
      </c>
      <c r="P102" s="333" t="s">
        <v>646</v>
      </c>
      <c r="Q102" s="333" t="s">
        <v>647</v>
      </c>
    </row>
    <row r="103" spans="1:17" s="334" customFormat="1" hidden="1">
      <c r="A103" s="361" t="s">
        <v>1366</v>
      </c>
      <c r="B103" s="368" t="s">
        <v>622</v>
      </c>
      <c r="C103" s="368" t="s">
        <v>623</v>
      </c>
      <c r="D103" s="367" t="s">
        <v>1367</v>
      </c>
      <c r="E103" s="368" t="s">
        <v>1237</v>
      </c>
      <c r="F103" s="364" t="s">
        <v>1238</v>
      </c>
      <c r="G103" s="369">
        <v>10600</v>
      </c>
      <c r="H103" s="364" t="s">
        <v>1350</v>
      </c>
      <c r="I103" s="364" t="s">
        <v>1351</v>
      </c>
      <c r="J103" s="364" t="s">
        <v>687</v>
      </c>
      <c r="K103" s="365">
        <v>500000</v>
      </c>
      <c r="L103" s="366" t="s">
        <v>1245</v>
      </c>
      <c r="M103" s="332" t="s">
        <v>1054</v>
      </c>
      <c r="N103" s="332" t="s">
        <v>1368</v>
      </c>
      <c r="O103" s="333" t="s">
        <v>233</v>
      </c>
      <c r="P103" s="333" t="s">
        <v>646</v>
      </c>
      <c r="Q103" s="333" t="s">
        <v>647</v>
      </c>
    </row>
    <row r="104" spans="1:17" s="334" customFormat="1" hidden="1">
      <c r="A104" s="361" t="s">
        <v>1369</v>
      </c>
      <c r="B104" s="368" t="s">
        <v>622</v>
      </c>
      <c r="C104" s="368" t="s">
        <v>623</v>
      </c>
      <c r="D104" s="367" t="s">
        <v>747</v>
      </c>
      <c r="E104" s="368" t="s">
        <v>1237</v>
      </c>
      <c r="F104" s="364" t="s">
        <v>1238</v>
      </c>
      <c r="G104" s="369">
        <v>10600</v>
      </c>
      <c r="H104" s="364" t="s">
        <v>1350</v>
      </c>
      <c r="I104" s="364" t="s">
        <v>1351</v>
      </c>
      <c r="J104" s="364" t="s">
        <v>687</v>
      </c>
      <c r="K104" s="365">
        <v>500000</v>
      </c>
      <c r="L104" s="366" t="s">
        <v>1245</v>
      </c>
      <c r="M104" s="332" t="s">
        <v>1054</v>
      </c>
      <c r="N104" s="332" t="s">
        <v>748</v>
      </c>
      <c r="O104" s="333" t="s">
        <v>233</v>
      </c>
      <c r="P104" s="333" t="s">
        <v>646</v>
      </c>
      <c r="Q104" s="333" t="s">
        <v>647</v>
      </c>
    </row>
    <row r="105" spans="1:17" s="334" customFormat="1" hidden="1">
      <c r="A105" s="361" t="s">
        <v>1370</v>
      </c>
      <c r="B105" s="368" t="s">
        <v>622</v>
      </c>
      <c r="C105" s="368" t="s">
        <v>623</v>
      </c>
      <c r="D105" s="367" t="s">
        <v>749</v>
      </c>
      <c r="E105" s="368" t="s">
        <v>1237</v>
      </c>
      <c r="F105" s="364" t="s">
        <v>1238</v>
      </c>
      <c r="G105" s="369">
        <v>10600</v>
      </c>
      <c r="H105" s="364" t="s">
        <v>1350</v>
      </c>
      <c r="I105" s="364" t="s">
        <v>1351</v>
      </c>
      <c r="J105" s="364" t="s">
        <v>687</v>
      </c>
      <c r="K105" s="365">
        <v>500000</v>
      </c>
      <c r="L105" s="366" t="s">
        <v>1245</v>
      </c>
      <c r="M105" s="332" t="s">
        <v>1054</v>
      </c>
      <c r="N105" s="332" t="s">
        <v>750</v>
      </c>
      <c r="O105" s="333" t="s">
        <v>233</v>
      </c>
      <c r="P105" s="333" t="s">
        <v>646</v>
      </c>
      <c r="Q105" s="333" t="s">
        <v>647</v>
      </c>
    </row>
    <row r="106" spans="1:17" s="334" customFormat="1" hidden="1">
      <c r="A106" s="361" t="s">
        <v>1371</v>
      </c>
      <c r="B106" s="368" t="s">
        <v>622</v>
      </c>
      <c r="C106" s="368" t="s">
        <v>623</v>
      </c>
      <c r="D106" s="367" t="s">
        <v>751</v>
      </c>
      <c r="E106" s="368" t="s">
        <v>1237</v>
      </c>
      <c r="F106" s="364" t="s">
        <v>1238</v>
      </c>
      <c r="G106" s="369">
        <v>10600</v>
      </c>
      <c r="H106" s="364" t="s">
        <v>1350</v>
      </c>
      <c r="I106" s="364" t="s">
        <v>1351</v>
      </c>
      <c r="J106" s="364" t="s">
        <v>687</v>
      </c>
      <c r="K106" s="365">
        <v>500000</v>
      </c>
      <c r="L106" s="366" t="s">
        <v>1245</v>
      </c>
      <c r="M106" s="332" t="s">
        <v>1372</v>
      </c>
      <c r="N106" s="332" t="s">
        <v>752</v>
      </c>
      <c r="O106" s="333" t="s">
        <v>233</v>
      </c>
      <c r="P106" s="333" t="s">
        <v>646</v>
      </c>
      <c r="Q106" s="333" t="s">
        <v>647</v>
      </c>
    </row>
    <row r="107" spans="1:17" s="334" customFormat="1" hidden="1">
      <c r="A107" s="361" t="s">
        <v>1373</v>
      </c>
      <c r="B107" s="368" t="s">
        <v>622</v>
      </c>
      <c r="C107" s="368" t="s">
        <v>623</v>
      </c>
      <c r="D107" s="367" t="s">
        <v>753</v>
      </c>
      <c r="E107" s="368" t="s">
        <v>1237</v>
      </c>
      <c r="F107" s="364" t="s">
        <v>1238</v>
      </c>
      <c r="G107" s="369">
        <v>10600</v>
      </c>
      <c r="H107" s="364" t="s">
        <v>1350</v>
      </c>
      <c r="I107" s="364" t="s">
        <v>1351</v>
      </c>
      <c r="J107" s="364" t="s">
        <v>687</v>
      </c>
      <c r="K107" s="365">
        <v>500000</v>
      </c>
      <c r="L107" s="366" t="s">
        <v>1245</v>
      </c>
      <c r="M107" s="332" t="s">
        <v>1054</v>
      </c>
      <c r="N107" s="332" t="s">
        <v>754</v>
      </c>
      <c r="O107" s="333" t="s">
        <v>233</v>
      </c>
      <c r="P107" s="333" t="s">
        <v>646</v>
      </c>
      <c r="Q107" s="333" t="s">
        <v>647</v>
      </c>
    </row>
    <row r="108" spans="1:17" s="334" customFormat="1" hidden="1">
      <c r="A108" s="361" t="s">
        <v>1374</v>
      </c>
      <c r="B108" s="368" t="s">
        <v>622</v>
      </c>
      <c r="C108" s="368" t="s">
        <v>623</v>
      </c>
      <c r="D108" s="367" t="s">
        <v>755</v>
      </c>
      <c r="E108" s="368" t="s">
        <v>1237</v>
      </c>
      <c r="F108" s="364" t="s">
        <v>1238</v>
      </c>
      <c r="G108" s="369">
        <v>10600</v>
      </c>
      <c r="H108" s="364" t="s">
        <v>1350</v>
      </c>
      <c r="I108" s="364" t="s">
        <v>1351</v>
      </c>
      <c r="J108" s="364" t="s">
        <v>687</v>
      </c>
      <c r="K108" s="365">
        <v>500000</v>
      </c>
      <c r="L108" s="366" t="s">
        <v>1245</v>
      </c>
      <c r="M108" s="332" t="s">
        <v>1054</v>
      </c>
      <c r="N108" s="332" t="s">
        <v>1061</v>
      </c>
      <c r="O108" s="333" t="s">
        <v>233</v>
      </c>
      <c r="P108" s="333" t="s">
        <v>646</v>
      </c>
      <c r="Q108" s="333" t="s">
        <v>647</v>
      </c>
    </row>
    <row r="109" spans="1:17" s="334" customFormat="1" hidden="1">
      <c r="A109" s="361" t="s">
        <v>1375</v>
      </c>
      <c r="B109" s="368" t="s">
        <v>622</v>
      </c>
      <c r="C109" s="368" t="s">
        <v>623</v>
      </c>
      <c r="D109" s="367" t="s">
        <v>756</v>
      </c>
      <c r="E109" s="368" t="s">
        <v>1237</v>
      </c>
      <c r="F109" s="364" t="s">
        <v>1238</v>
      </c>
      <c r="G109" s="369">
        <v>10600</v>
      </c>
      <c r="H109" s="364" t="s">
        <v>1350</v>
      </c>
      <c r="I109" s="364" t="s">
        <v>1351</v>
      </c>
      <c r="J109" s="364" t="s">
        <v>687</v>
      </c>
      <c r="K109" s="365">
        <v>500000</v>
      </c>
      <c r="L109" s="366" t="s">
        <v>1245</v>
      </c>
      <c r="M109" s="332" t="s">
        <v>1055</v>
      </c>
      <c r="N109" s="332" t="s">
        <v>642</v>
      </c>
      <c r="O109" s="333" t="s">
        <v>233</v>
      </c>
      <c r="P109" s="333" t="s">
        <v>646</v>
      </c>
      <c r="Q109" s="333" t="s">
        <v>647</v>
      </c>
    </row>
    <row r="110" spans="1:17" s="334" customFormat="1" hidden="1">
      <c r="A110" s="361" t="s">
        <v>1376</v>
      </c>
      <c r="B110" s="368" t="s">
        <v>622</v>
      </c>
      <c r="C110" s="368" t="s">
        <v>623</v>
      </c>
      <c r="D110" s="367" t="s">
        <v>757</v>
      </c>
      <c r="E110" s="368" t="s">
        <v>1237</v>
      </c>
      <c r="F110" s="364" t="s">
        <v>1238</v>
      </c>
      <c r="G110" s="369">
        <v>10600</v>
      </c>
      <c r="H110" s="364" t="s">
        <v>1350</v>
      </c>
      <c r="I110" s="364" t="s">
        <v>1351</v>
      </c>
      <c r="J110" s="364" t="s">
        <v>687</v>
      </c>
      <c r="K110" s="365">
        <v>500000</v>
      </c>
      <c r="L110" s="366" t="s">
        <v>1245</v>
      </c>
      <c r="M110" s="332" t="s">
        <v>1055</v>
      </c>
      <c r="N110" s="332" t="s">
        <v>758</v>
      </c>
      <c r="O110" s="333" t="s">
        <v>233</v>
      </c>
      <c r="P110" s="333" t="s">
        <v>646</v>
      </c>
      <c r="Q110" s="333" t="s">
        <v>647</v>
      </c>
    </row>
    <row r="111" spans="1:17" s="334" customFormat="1" hidden="1">
      <c r="A111" s="361" t="s">
        <v>1377</v>
      </c>
      <c r="B111" s="368" t="s">
        <v>622</v>
      </c>
      <c r="C111" s="368" t="s">
        <v>623</v>
      </c>
      <c r="D111" s="367" t="s">
        <v>759</v>
      </c>
      <c r="E111" s="368" t="s">
        <v>1237</v>
      </c>
      <c r="F111" s="364" t="s">
        <v>1238</v>
      </c>
      <c r="G111" s="369">
        <v>10600</v>
      </c>
      <c r="H111" s="364" t="s">
        <v>1350</v>
      </c>
      <c r="I111" s="364" t="s">
        <v>1351</v>
      </c>
      <c r="J111" s="364" t="s">
        <v>687</v>
      </c>
      <c r="K111" s="365">
        <v>500000</v>
      </c>
      <c r="L111" s="366" t="s">
        <v>1245</v>
      </c>
      <c r="M111" s="332" t="s">
        <v>1055</v>
      </c>
      <c r="N111" s="332" t="s">
        <v>659</v>
      </c>
      <c r="O111" s="333" t="s">
        <v>233</v>
      </c>
      <c r="P111" s="333" t="s">
        <v>646</v>
      </c>
      <c r="Q111" s="333" t="s">
        <v>647</v>
      </c>
    </row>
    <row r="112" spans="1:17" s="334" customFormat="1" hidden="1">
      <c r="A112" s="361" t="s">
        <v>1378</v>
      </c>
      <c r="B112" s="368" t="s">
        <v>622</v>
      </c>
      <c r="C112" s="368" t="s">
        <v>623</v>
      </c>
      <c r="D112" s="367" t="s">
        <v>1379</v>
      </c>
      <c r="E112" s="368" t="s">
        <v>1237</v>
      </c>
      <c r="F112" s="364" t="s">
        <v>1238</v>
      </c>
      <c r="G112" s="369">
        <v>10600</v>
      </c>
      <c r="H112" s="364" t="s">
        <v>1350</v>
      </c>
      <c r="I112" s="364" t="s">
        <v>1351</v>
      </c>
      <c r="J112" s="364" t="s">
        <v>687</v>
      </c>
      <c r="K112" s="365">
        <v>500000</v>
      </c>
      <c r="L112" s="366" t="s">
        <v>1245</v>
      </c>
      <c r="M112" s="332" t="s">
        <v>1055</v>
      </c>
      <c r="N112" s="332" t="s">
        <v>760</v>
      </c>
      <c r="O112" s="333" t="s">
        <v>233</v>
      </c>
      <c r="P112" s="333" t="s">
        <v>646</v>
      </c>
      <c r="Q112" s="333" t="s">
        <v>647</v>
      </c>
    </row>
    <row r="113" spans="1:17" s="334" customFormat="1" hidden="1">
      <c r="A113" s="361" t="s">
        <v>1380</v>
      </c>
      <c r="B113" s="368" t="s">
        <v>622</v>
      </c>
      <c r="C113" s="368" t="s">
        <v>623</v>
      </c>
      <c r="D113" s="367" t="s">
        <v>761</v>
      </c>
      <c r="E113" s="368" t="s">
        <v>1237</v>
      </c>
      <c r="F113" s="364" t="s">
        <v>1238</v>
      </c>
      <c r="G113" s="369">
        <v>10600</v>
      </c>
      <c r="H113" s="364" t="s">
        <v>1350</v>
      </c>
      <c r="I113" s="364" t="s">
        <v>1351</v>
      </c>
      <c r="J113" s="364" t="s">
        <v>687</v>
      </c>
      <c r="K113" s="365">
        <v>500000</v>
      </c>
      <c r="L113" s="366" t="s">
        <v>1245</v>
      </c>
      <c r="M113" s="332" t="s">
        <v>1055</v>
      </c>
      <c r="N113" s="332" t="s">
        <v>762</v>
      </c>
      <c r="O113" s="333" t="s">
        <v>233</v>
      </c>
      <c r="P113" s="333" t="s">
        <v>646</v>
      </c>
      <c r="Q113" s="333" t="s">
        <v>647</v>
      </c>
    </row>
    <row r="114" spans="1:17" s="334" customFormat="1" hidden="1">
      <c r="A114" s="361" t="s">
        <v>1381</v>
      </c>
      <c r="B114" s="368" t="s">
        <v>622</v>
      </c>
      <c r="C114" s="368" t="s">
        <v>623</v>
      </c>
      <c r="D114" s="367" t="s">
        <v>1062</v>
      </c>
      <c r="E114" s="368" t="s">
        <v>1211</v>
      </c>
      <c r="F114" s="364" t="s">
        <v>1212</v>
      </c>
      <c r="G114" s="369">
        <v>10600</v>
      </c>
      <c r="H114" s="364" t="s">
        <v>1360</v>
      </c>
      <c r="I114" s="364" t="s">
        <v>1361</v>
      </c>
      <c r="J114" s="364" t="s">
        <v>687</v>
      </c>
      <c r="K114" s="365">
        <v>500000</v>
      </c>
      <c r="L114" s="366" t="s">
        <v>1215</v>
      </c>
      <c r="M114" s="332" t="s">
        <v>1055</v>
      </c>
      <c r="N114" s="332" t="s">
        <v>1063</v>
      </c>
      <c r="O114" s="333" t="s">
        <v>233</v>
      </c>
      <c r="P114" s="333" t="s">
        <v>646</v>
      </c>
      <c r="Q114" s="333" t="s">
        <v>647</v>
      </c>
    </row>
    <row r="115" spans="1:17" s="334" customFormat="1" hidden="1">
      <c r="A115" s="361" t="s">
        <v>1382</v>
      </c>
      <c r="B115" s="368" t="s">
        <v>622</v>
      </c>
      <c r="C115" s="368" t="s">
        <v>623</v>
      </c>
      <c r="D115" s="367" t="s">
        <v>763</v>
      </c>
      <c r="E115" s="368" t="s">
        <v>1211</v>
      </c>
      <c r="F115" s="364" t="s">
        <v>1212</v>
      </c>
      <c r="G115" s="369">
        <v>10600</v>
      </c>
      <c r="H115" s="364" t="s">
        <v>1360</v>
      </c>
      <c r="I115" s="364" t="s">
        <v>1361</v>
      </c>
      <c r="J115" s="364" t="s">
        <v>687</v>
      </c>
      <c r="K115" s="365">
        <v>500000</v>
      </c>
      <c r="L115" s="366" t="s">
        <v>1215</v>
      </c>
      <c r="M115" s="332" t="s">
        <v>1055</v>
      </c>
      <c r="N115" s="332" t="s">
        <v>1383</v>
      </c>
      <c r="O115" s="333" t="s">
        <v>233</v>
      </c>
      <c r="P115" s="333" t="s">
        <v>646</v>
      </c>
      <c r="Q115" s="333" t="s">
        <v>647</v>
      </c>
    </row>
    <row r="116" spans="1:17" s="334" customFormat="1" hidden="1">
      <c r="A116" s="361" t="s">
        <v>1384</v>
      </c>
      <c r="B116" s="368" t="s">
        <v>622</v>
      </c>
      <c r="C116" s="368" t="s">
        <v>623</v>
      </c>
      <c r="D116" s="367" t="s">
        <v>1385</v>
      </c>
      <c r="E116" s="368" t="s">
        <v>1211</v>
      </c>
      <c r="F116" s="364" t="s">
        <v>1212</v>
      </c>
      <c r="G116" s="369">
        <v>10600</v>
      </c>
      <c r="H116" s="364" t="s">
        <v>1360</v>
      </c>
      <c r="I116" s="364" t="s">
        <v>1361</v>
      </c>
      <c r="J116" s="364" t="s">
        <v>687</v>
      </c>
      <c r="K116" s="365">
        <v>500000</v>
      </c>
      <c r="L116" s="366" t="s">
        <v>1215</v>
      </c>
      <c r="M116" s="332" t="s">
        <v>1055</v>
      </c>
      <c r="N116" s="332" t="s">
        <v>1386</v>
      </c>
      <c r="O116" s="333" t="s">
        <v>233</v>
      </c>
      <c r="P116" s="333" t="s">
        <v>646</v>
      </c>
      <c r="Q116" s="333" t="s">
        <v>647</v>
      </c>
    </row>
    <row r="117" spans="1:17" s="334" customFormat="1" hidden="1">
      <c r="A117" s="361" t="s">
        <v>1387</v>
      </c>
      <c r="B117" s="368" t="s">
        <v>622</v>
      </c>
      <c r="C117" s="368" t="s">
        <v>623</v>
      </c>
      <c r="D117" s="367" t="s">
        <v>764</v>
      </c>
      <c r="E117" s="368" t="s">
        <v>1211</v>
      </c>
      <c r="F117" s="364" t="s">
        <v>1212</v>
      </c>
      <c r="G117" s="369">
        <v>10600</v>
      </c>
      <c r="H117" s="364" t="s">
        <v>1360</v>
      </c>
      <c r="I117" s="364" t="s">
        <v>1361</v>
      </c>
      <c r="J117" s="364" t="s">
        <v>687</v>
      </c>
      <c r="K117" s="365">
        <v>500000</v>
      </c>
      <c r="L117" s="366" t="s">
        <v>1215</v>
      </c>
      <c r="M117" s="332" t="s">
        <v>1055</v>
      </c>
      <c r="N117" s="332" t="s">
        <v>765</v>
      </c>
      <c r="O117" s="333" t="s">
        <v>233</v>
      </c>
      <c r="P117" s="333" t="s">
        <v>646</v>
      </c>
      <c r="Q117" s="333" t="s">
        <v>647</v>
      </c>
    </row>
    <row r="118" spans="1:17" s="334" customFormat="1" hidden="1">
      <c r="A118" s="361" t="s">
        <v>1388</v>
      </c>
      <c r="B118" s="368" t="s">
        <v>622</v>
      </c>
      <c r="C118" s="368" t="s">
        <v>623</v>
      </c>
      <c r="D118" s="367" t="s">
        <v>766</v>
      </c>
      <c r="E118" s="368" t="s">
        <v>1211</v>
      </c>
      <c r="F118" s="364" t="s">
        <v>1212</v>
      </c>
      <c r="G118" s="369">
        <v>10600</v>
      </c>
      <c r="H118" s="364" t="s">
        <v>1360</v>
      </c>
      <c r="I118" s="364" t="s">
        <v>1361</v>
      </c>
      <c r="J118" s="364" t="s">
        <v>687</v>
      </c>
      <c r="K118" s="365">
        <v>500000</v>
      </c>
      <c r="L118" s="366" t="s">
        <v>1215</v>
      </c>
      <c r="M118" s="332" t="s">
        <v>1055</v>
      </c>
      <c r="N118" s="332" t="s">
        <v>1389</v>
      </c>
      <c r="O118" s="333" t="s">
        <v>233</v>
      </c>
      <c r="P118" s="333" t="s">
        <v>646</v>
      </c>
      <c r="Q118" s="333" t="s">
        <v>647</v>
      </c>
    </row>
    <row r="119" spans="1:17" s="334" customFormat="1" hidden="1">
      <c r="A119" s="361" t="s">
        <v>1390</v>
      </c>
      <c r="B119" s="368" t="s">
        <v>622</v>
      </c>
      <c r="C119" s="368" t="s">
        <v>623</v>
      </c>
      <c r="D119" s="367" t="s">
        <v>767</v>
      </c>
      <c r="E119" s="368" t="s">
        <v>1211</v>
      </c>
      <c r="F119" s="364" t="s">
        <v>1212</v>
      </c>
      <c r="G119" s="369">
        <v>10600</v>
      </c>
      <c r="H119" s="364" t="s">
        <v>1360</v>
      </c>
      <c r="I119" s="364" t="s">
        <v>1361</v>
      </c>
      <c r="J119" s="364" t="s">
        <v>687</v>
      </c>
      <c r="K119" s="365">
        <v>500000</v>
      </c>
      <c r="L119" s="366" t="s">
        <v>1215</v>
      </c>
      <c r="M119" s="332" t="s">
        <v>1055</v>
      </c>
      <c r="N119" s="332" t="s">
        <v>768</v>
      </c>
      <c r="O119" s="333" t="s">
        <v>233</v>
      </c>
      <c r="P119" s="333" t="s">
        <v>646</v>
      </c>
      <c r="Q119" s="333" t="s">
        <v>647</v>
      </c>
    </row>
    <row r="120" spans="1:17" s="334" customFormat="1" hidden="1">
      <c r="A120" s="361" t="s">
        <v>1391</v>
      </c>
      <c r="B120" s="368" t="s">
        <v>622</v>
      </c>
      <c r="C120" s="368" t="s">
        <v>623</v>
      </c>
      <c r="D120" s="367" t="s">
        <v>769</v>
      </c>
      <c r="E120" s="368" t="s">
        <v>1211</v>
      </c>
      <c r="F120" s="364" t="s">
        <v>1212</v>
      </c>
      <c r="G120" s="369">
        <v>10600</v>
      </c>
      <c r="H120" s="364" t="s">
        <v>1360</v>
      </c>
      <c r="I120" s="364" t="s">
        <v>1361</v>
      </c>
      <c r="J120" s="364" t="s">
        <v>687</v>
      </c>
      <c r="K120" s="365">
        <v>500000</v>
      </c>
      <c r="L120" s="366" t="s">
        <v>1215</v>
      </c>
      <c r="M120" s="332" t="s">
        <v>1055</v>
      </c>
      <c r="N120" s="332" t="s">
        <v>770</v>
      </c>
      <c r="O120" s="333" t="s">
        <v>233</v>
      </c>
      <c r="P120" s="333" t="s">
        <v>646</v>
      </c>
      <c r="Q120" s="333" t="s">
        <v>647</v>
      </c>
    </row>
    <row r="121" spans="1:17" s="334" customFormat="1" hidden="1">
      <c r="A121" s="361" t="s">
        <v>1392</v>
      </c>
      <c r="B121" s="368" t="s">
        <v>622</v>
      </c>
      <c r="C121" s="368" t="s">
        <v>623</v>
      </c>
      <c r="D121" s="367" t="s">
        <v>771</v>
      </c>
      <c r="E121" s="368" t="s">
        <v>1211</v>
      </c>
      <c r="F121" s="364" t="s">
        <v>1212</v>
      </c>
      <c r="G121" s="369">
        <v>10600</v>
      </c>
      <c r="H121" s="364" t="s">
        <v>1360</v>
      </c>
      <c r="I121" s="364" t="s">
        <v>1361</v>
      </c>
      <c r="J121" s="364" t="s">
        <v>687</v>
      </c>
      <c r="K121" s="365">
        <v>500000</v>
      </c>
      <c r="L121" s="366" t="s">
        <v>1215</v>
      </c>
      <c r="M121" s="332" t="s">
        <v>1055</v>
      </c>
      <c r="N121" s="332" t="s">
        <v>1064</v>
      </c>
      <c r="O121" s="333" t="s">
        <v>233</v>
      </c>
      <c r="P121" s="333" t="s">
        <v>646</v>
      </c>
      <c r="Q121" s="333" t="s">
        <v>647</v>
      </c>
    </row>
    <row r="122" spans="1:17" s="334" customFormat="1" hidden="1">
      <c r="A122" s="361" t="s">
        <v>1393</v>
      </c>
      <c r="B122" s="368" t="s">
        <v>622</v>
      </c>
      <c r="C122" s="368" t="s">
        <v>623</v>
      </c>
      <c r="D122" s="367" t="s">
        <v>772</v>
      </c>
      <c r="E122" s="368" t="s">
        <v>1211</v>
      </c>
      <c r="F122" s="364" t="s">
        <v>1212</v>
      </c>
      <c r="G122" s="369">
        <v>10600</v>
      </c>
      <c r="H122" s="364" t="s">
        <v>1360</v>
      </c>
      <c r="I122" s="364" t="s">
        <v>1361</v>
      </c>
      <c r="J122" s="364" t="s">
        <v>687</v>
      </c>
      <c r="K122" s="365">
        <v>500000</v>
      </c>
      <c r="L122" s="366" t="s">
        <v>1215</v>
      </c>
      <c r="M122" s="332" t="s">
        <v>1394</v>
      </c>
      <c r="N122" s="332" t="s">
        <v>773</v>
      </c>
      <c r="O122" s="333" t="s">
        <v>233</v>
      </c>
      <c r="P122" s="333" t="s">
        <v>646</v>
      </c>
      <c r="Q122" s="333" t="s">
        <v>647</v>
      </c>
    </row>
    <row r="123" spans="1:17" s="334" customFormat="1" hidden="1">
      <c r="A123" s="361" t="s">
        <v>1395</v>
      </c>
      <c r="B123" s="368" t="s">
        <v>622</v>
      </c>
      <c r="C123" s="368" t="s">
        <v>623</v>
      </c>
      <c r="D123" s="367" t="s">
        <v>774</v>
      </c>
      <c r="E123" s="368" t="s">
        <v>1211</v>
      </c>
      <c r="F123" s="364" t="s">
        <v>1212</v>
      </c>
      <c r="G123" s="369">
        <v>10600</v>
      </c>
      <c r="H123" s="364" t="s">
        <v>1360</v>
      </c>
      <c r="I123" s="364" t="s">
        <v>1361</v>
      </c>
      <c r="J123" s="364" t="s">
        <v>687</v>
      </c>
      <c r="K123" s="365">
        <v>500000</v>
      </c>
      <c r="L123" s="366" t="s">
        <v>1215</v>
      </c>
      <c r="M123" s="332" t="s">
        <v>1055</v>
      </c>
      <c r="N123" s="332" t="s">
        <v>775</v>
      </c>
      <c r="O123" s="333" t="s">
        <v>233</v>
      </c>
      <c r="P123" s="333" t="s">
        <v>646</v>
      </c>
      <c r="Q123" s="333" t="s">
        <v>647</v>
      </c>
    </row>
    <row r="124" spans="1:17" s="334" customFormat="1" hidden="1">
      <c r="A124" s="361" t="s">
        <v>1396</v>
      </c>
      <c r="B124" s="368" t="s">
        <v>622</v>
      </c>
      <c r="C124" s="368" t="s">
        <v>623</v>
      </c>
      <c r="D124" s="367" t="s">
        <v>776</v>
      </c>
      <c r="E124" s="368" t="s">
        <v>1211</v>
      </c>
      <c r="F124" s="364" t="s">
        <v>1212</v>
      </c>
      <c r="G124" s="369">
        <v>10600</v>
      </c>
      <c r="H124" s="364" t="s">
        <v>1360</v>
      </c>
      <c r="I124" s="364" t="s">
        <v>1361</v>
      </c>
      <c r="J124" s="364" t="s">
        <v>687</v>
      </c>
      <c r="K124" s="365">
        <v>500000</v>
      </c>
      <c r="L124" s="366" t="s">
        <v>1215</v>
      </c>
      <c r="M124" s="332" t="s">
        <v>1055</v>
      </c>
      <c r="N124" s="332" t="s">
        <v>1397</v>
      </c>
      <c r="O124" s="333" t="s">
        <v>233</v>
      </c>
      <c r="P124" s="333" t="s">
        <v>646</v>
      </c>
      <c r="Q124" s="333" t="s">
        <v>647</v>
      </c>
    </row>
    <row r="125" spans="1:17" s="334" customFormat="1" hidden="1">
      <c r="A125" s="361" t="s">
        <v>1398</v>
      </c>
      <c r="B125" s="368" t="s">
        <v>622</v>
      </c>
      <c r="C125" s="368" t="s">
        <v>623</v>
      </c>
      <c r="D125" s="367" t="s">
        <v>777</v>
      </c>
      <c r="E125" s="368" t="s">
        <v>1211</v>
      </c>
      <c r="F125" s="364" t="s">
        <v>1212</v>
      </c>
      <c r="G125" s="369">
        <v>10600</v>
      </c>
      <c r="H125" s="364" t="s">
        <v>1360</v>
      </c>
      <c r="I125" s="364" t="s">
        <v>1361</v>
      </c>
      <c r="J125" s="364" t="s">
        <v>687</v>
      </c>
      <c r="K125" s="365">
        <v>500000</v>
      </c>
      <c r="L125" s="366" t="s">
        <v>1215</v>
      </c>
      <c r="M125" s="332" t="s">
        <v>1055</v>
      </c>
      <c r="N125" s="332" t="s">
        <v>778</v>
      </c>
      <c r="O125" s="333" t="s">
        <v>233</v>
      </c>
      <c r="P125" s="333" t="s">
        <v>646</v>
      </c>
      <c r="Q125" s="333" t="s">
        <v>647</v>
      </c>
    </row>
    <row r="126" spans="1:17" s="334" customFormat="1" hidden="1">
      <c r="A126" s="361" t="s">
        <v>1399</v>
      </c>
      <c r="B126" s="368" t="s">
        <v>622</v>
      </c>
      <c r="C126" s="368" t="s">
        <v>623</v>
      </c>
      <c r="D126" s="367" t="s">
        <v>779</v>
      </c>
      <c r="E126" s="368" t="s">
        <v>1211</v>
      </c>
      <c r="F126" s="364" t="s">
        <v>1212</v>
      </c>
      <c r="G126" s="369">
        <v>10600</v>
      </c>
      <c r="H126" s="364" t="s">
        <v>1360</v>
      </c>
      <c r="I126" s="364" t="s">
        <v>1361</v>
      </c>
      <c r="J126" s="364" t="s">
        <v>687</v>
      </c>
      <c r="K126" s="365">
        <v>17000000</v>
      </c>
      <c r="L126" s="366" t="s">
        <v>1215</v>
      </c>
      <c r="M126" s="332" t="s">
        <v>1050</v>
      </c>
      <c r="N126" s="332" t="s">
        <v>649</v>
      </c>
      <c r="O126" s="333" t="s">
        <v>233</v>
      </c>
      <c r="P126" s="333" t="s">
        <v>646</v>
      </c>
      <c r="Q126" s="333" t="s">
        <v>647</v>
      </c>
    </row>
    <row r="127" spans="1:17" s="334" customFormat="1" hidden="1">
      <c r="A127" s="361" t="s">
        <v>1400</v>
      </c>
      <c r="B127" s="368" t="s">
        <v>622</v>
      </c>
      <c r="C127" s="368" t="s">
        <v>623</v>
      </c>
      <c r="D127" s="367" t="s">
        <v>780</v>
      </c>
      <c r="E127" s="368" t="s">
        <v>1211</v>
      </c>
      <c r="F127" s="364" t="s">
        <v>1212</v>
      </c>
      <c r="G127" s="369">
        <v>10600</v>
      </c>
      <c r="H127" s="364" t="s">
        <v>1360</v>
      </c>
      <c r="I127" s="364" t="s">
        <v>1361</v>
      </c>
      <c r="J127" s="364" t="s">
        <v>687</v>
      </c>
      <c r="K127" s="365">
        <v>15000000</v>
      </c>
      <c r="L127" s="366" t="s">
        <v>1215</v>
      </c>
      <c r="M127" s="332" t="s">
        <v>635</v>
      </c>
      <c r="N127" s="332" t="s">
        <v>1216</v>
      </c>
      <c r="O127" s="333" t="s">
        <v>233</v>
      </c>
      <c r="P127" s="333" t="s">
        <v>646</v>
      </c>
      <c r="Q127" s="333" t="s">
        <v>647</v>
      </c>
    </row>
    <row r="128" spans="1:17" s="334" customFormat="1" hidden="1">
      <c r="A128" s="361" t="s">
        <v>1401</v>
      </c>
      <c r="B128" s="368" t="s">
        <v>622</v>
      </c>
      <c r="C128" s="368" t="s">
        <v>623</v>
      </c>
      <c r="D128" s="367" t="s">
        <v>781</v>
      </c>
      <c r="E128" s="368" t="s">
        <v>1211</v>
      </c>
      <c r="F128" s="364" t="s">
        <v>1212</v>
      </c>
      <c r="G128" s="369">
        <v>10600</v>
      </c>
      <c r="H128" s="364" t="s">
        <v>1360</v>
      </c>
      <c r="I128" s="364" t="s">
        <v>1361</v>
      </c>
      <c r="J128" s="364" t="s">
        <v>687</v>
      </c>
      <c r="K128" s="365">
        <v>16500000</v>
      </c>
      <c r="L128" s="366" t="s">
        <v>1215</v>
      </c>
      <c r="M128" s="332" t="s">
        <v>1052</v>
      </c>
      <c r="N128" s="332" t="s">
        <v>1053</v>
      </c>
      <c r="O128" s="333" t="s">
        <v>233</v>
      </c>
      <c r="P128" s="333" t="s">
        <v>646</v>
      </c>
      <c r="Q128" s="333" t="s">
        <v>647</v>
      </c>
    </row>
    <row r="129" spans="1:17" s="334" customFormat="1" hidden="1">
      <c r="A129" s="361" t="s">
        <v>1402</v>
      </c>
      <c r="B129" s="368" t="s">
        <v>622</v>
      </c>
      <c r="C129" s="368" t="s">
        <v>623</v>
      </c>
      <c r="D129" s="367" t="s">
        <v>1403</v>
      </c>
      <c r="E129" s="368" t="s">
        <v>1211</v>
      </c>
      <c r="F129" s="364" t="s">
        <v>1212</v>
      </c>
      <c r="G129" s="369">
        <v>10600</v>
      </c>
      <c r="H129" s="364" t="s">
        <v>1360</v>
      </c>
      <c r="I129" s="364" t="s">
        <v>1361</v>
      </c>
      <c r="J129" s="364" t="s">
        <v>687</v>
      </c>
      <c r="K129" s="365">
        <v>1000000</v>
      </c>
      <c r="L129" s="366" t="s">
        <v>1215</v>
      </c>
      <c r="M129" s="332" t="s">
        <v>1055</v>
      </c>
      <c r="N129" s="332" t="s">
        <v>1065</v>
      </c>
      <c r="O129" s="333" t="s">
        <v>233</v>
      </c>
      <c r="P129" s="333" t="s">
        <v>646</v>
      </c>
      <c r="Q129" s="333" t="s">
        <v>647</v>
      </c>
    </row>
    <row r="130" spans="1:17" s="334" customFormat="1" hidden="1">
      <c r="A130" s="361" t="s">
        <v>1404</v>
      </c>
      <c r="B130" s="368" t="s">
        <v>622</v>
      </c>
      <c r="C130" s="368" t="s">
        <v>623</v>
      </c>
      <c r="D130" s="367" t="s">
        <v>1405</v>
      </c>
      <c r="E130" s="368" t="s">
        <v>1211</v>
      </c>
      <c r="F130" s="364" t="s">
        <v>1212</v>
      </c>
      <c r="G130" s="369">
        <v>10600</v>
      </c>
      <c r="H130" s="364" t="s">
        <v>1360</v>
      </c>
      <c r="I130" s="364" t="s">
        <v>1361</v>
      </c>
      <c r="J130" s="364" t="s">
        <v>687</v>
      </c>
      <c r="K130" s="365">
        <v>1000000</v>
      </c>
      <c r="L130" s="366" t="s">
        <v>1215</v>
      </c>
      <c r="M130" s="332" t="s">
        <v>1055</v>
      </c>
      <c r="N130" s="332" t="s">
        <v>1406</v>
      </c>
      <c r="O130" s="333" t="s">
        <v>233</v>
      </c>
      <c r="P130" s="333" t="s">
        <v>646</v>
      </c>
      <c r="Q130" s="333" t="s">
        <v>647</v>
      </c>
    </row>
    <row r="131" spans="1:17" hidden="1">
      <c r="A131" s="368"/>
      <c r="B131" s="320" t="s">
        <v>622</v>
      </c>
      <c r="C131" s="320" t="s">
        <v>623</v>
      </c>
      <c r="D131" s="370" t="s">
        <v>782</v>
      </c>
      <c r="E131" s="320" t="s">
        <v>1211</v>
      </c>
      <c r="F131" s="362" t="s">
        <v>1212</v>
      </c>
      <c r="G131" s="363">
        <v>10600</v>
      </c>
      <c r="H131" s="364" t="s">
        <v>1332</v>
      </c>
      <c r="I131" s="364" t="s">
        <v>1333</v>
      </c>
      <c r="J131" s="364" t="s">
        <v>687</v>
      </c>
      <c r="K131" s="371">
        <v>60554</v>
      </c>
      <c r="L131" s="366" t="s">
        <v>1215</v>
      </c>
      <c r="M131" s="327" t="s">
        <v>626</v>
      </c>
      <c r="N131" s="327" t="s">
        <v>1407</v>
      </c>
      <c r="O131" s="328"/>
      <c r="P131" s="328"/>
      <c r="Q131" s="328"/>
    </row>
    <row r="132" spans="1:17" hidden="1">
      <c r="A132" s="372" t="s">
        <v>1408</v>
      </c>
      <c r="B132" s="373" t="s">
        <v>622</v>
      </c>
      <c r="C132" s="373" t="s">
        <v>623</v>
      </c>
      <c r="D132" s="374" t="s">
        <v>783</v>
      </c>
      <c r="E132" s="373" t="s">
        <v>1211</v>
      </c>
      <c r="F132" s="375" t="s">
        <v>1212</v>
      </c>
      <c r="G132" s="376">
        <v>10600</v>
      </c>
      <c r="H132" s="377" t="s">
        <v>1332</v>
      </c>
      <c r="I132" s="377" t="s">
        <v>1333</v>
      </c>
      <c r="J132" s="377" t="s">
        <v>687</v>
      </c>
      <c r="K132" s="378">
        <v>80000</v>
      </c>
      <c r="L132" s="379" t="s">
        <v>1215</v>
      </c>
      <c r="M132" s="327" t="s">
        <v>784</v>
      </c>
      <c r="N132" s="332" t="s">
        <v>1057</v>
      </c>
      <c r="O132" s="328" t="s">
        <v>233</v>
      </c>
      <c r="P132" s="328" t="s">
        <v>646</v>
      </c>
      <c r="Q132" s="328" t="s">
        <v>647</v>
      </c>
    </row>
    <row r="133" spans="1:17" hidden="1">
      <c r="A133" s="372" t="s">
        <v>1409</v>
      </c>
      <c r="B133" s="373" t="s">
        <v>622</v>
      </c>
      <c r="C133" s="373" t="s">
        <v>623</v>
      </c>
      <c r="D133" s="372" t="s">
        <v>785</v>
      </c>
      <c r="E133" s="373" t="s">
        <v>1237</v>
      </c>
      <c r="F133" s="375" t="s">
        <v>1238</v>
      </c>
      <c r="G133" s="376">
        <v>10600</v>
      </c>
      <c r="H133" s="377" t="s">
        <v>1312</v>
      </c>
      <c r="I133" s="377" t="s">
        <v>1307</v>
      </c>
      <c r="J133" s="377" t="s">
        <v>687</v>
      </c>
      <c r="K133" s="380">
        <v>490000</v>
      </c>
      <c r="L133" s="379" t="s">
        <v>1245</v>
      </c>
      <c r="M133" s="327" t="s">
        <v>784</v>
      </c>
      <c r="N133" s="327" t="s">
        <v>1066</v>
      </c>
      <c r="O133" s="328" t="s">
        <v>233</v>
      </c>
      <c r="P133" s="328" t="s">
        <v>646</v>
      </c>
      <c r="Q133" s="328" t="s">
        <v>647</v>
      </c>
    </row>
    <row r="134" spans="1:17" hidden="1">
      <c r="A134" s="372" t="s">
        <v>1410</v>
      </c>
      <c r="B134" s="373" t="s">
        <v>622</v>
      </c>
      <c r="C134" s="373" t="s">
        <v>623</v>
      </c>
      <c r="D134" s="374" t="s">
        <v>786</v>
      </c>
      <c r="E134" s="373" t="s">
        <v>1237</v>
      </c>
      <c r="F134" s="375" t="s">
        <v>1238</v>
      </c>
      <c r="G134" s="376">
        <v>10600</v>
      </c>
      <c r="H134" s="377" t="s">
        <v>1312</v>
      </c>
      <c r="I134" s="377" t="s">
        <v>1307</v>
      </c>
      <c r="J134" s="377" t="s">
        <v>687</v>
      </c>
      <c r="K134" s="380">
        <v>490000</v>
      </c>
      <c r="L134" s="379" t="s">
        <v>1245</v>
      </c>
      <c r="M134" s="327" t="s">
        <v>784</v>
      </c>
      <c r="N134" s="327" t="s">
        <v>1411</v>
      </c>
      <c r="O134" s="328" t="s">
        <v>233</v>
      </c>
      <c r="P134" s="328" t="s">
        <v>646</v>
      </c>
      <c r="Q134" s="328" t="s">
        <v>647</v>
      </c>
    </row>
    <row r="135" spans="1:17" hidden="1">
      <c r="A135" s="372" t="s">
        <v>1412</v>
      </c>
      <c r="B135" s="373" t="s">
        <v>622</v>
      </c>
      <c r="C135" s="373" t="s">
        <v>623</v>
      </c>
      <c r="D135" s="374" t="s">
        <v>787</v>
      </c>
      <c r="E135" s="373" t="s">
        <v>1237</v>
      </c>
      <c r="F135" s="375" t="s">
        <v>1238</v>
      </c>
      <c r="G135" s="376">
        <v>10600</v>
      </c>
      <c r="H135" s="377" t="s">
        <v>1312</v>
      </c>
      <c r="I135" s="377" t="s">
        <v>1307</v>
      </c>
      <c r="J135" s="377" t="s">
        <v>687</v>
      </c>
      <c r="K135" s="380">
        <v>490000</v>
      </c>
      <c r="L135" s="379" t="s">
        <v>1245</v>
      </c>
      <c r="M135" s="327" t="s">
        <v>784</v>
      </c>
      <c r="N135" s="327" t="s">
        <v>788</v>
      </c>
      <c r="O135" s="328" t="s">
        <v>233</v>
      </c>
      <c r="P135" s="328" t="s">
        <v>646</v>
      </c>
      <c r="Q135" s="328" t="s">
        <v>647</v>
      </c>
    </row>
    <row r="136" spans="1:17" hidden="1">
      <c r="A136" s="372" t="s">
        <v>1413</v>
      </c>
      <c r="B136" s="373" t="s">
        <v>622</v>
      </c>
      <c r="C136" s="373" t="s">
        <v>623</v>
      </c>
      <c r="D136" s="372" t="s">
        <v>789</v>
      </c>
      <c r="E136" s="373" t="s">
        <v>1237</v>
      </c>
      <c r="F136" s="375" t="s">
        <v>1238</v>
      </c>
      <c r="G136" s="376">
        <v>10600</v>
      </c>
      <c r="H136" s="377" t="s">
        <v>1312</v>
      </c>
      <c r="I136" s="377" t="s">
        <v>1307</v>
      </c>
      <c r="J136" s="377" t="s">
        <v>687</v>
      </c>
      <c r="K136" s="380">
        <v>490000</v>
      </c>
      <c r="L136" s="379" t="s">
        <v>1245</v>
      </c>
      <c r="M136" s="327" t="s">
        <v>784</v>
      </c>
      <c r="N136" s="332" t="s">
        <v>790</v>
      </c>
      <c r="O136" s="328" t="s">
        <v>233</v>
      </c>
      <c r="P136" s="328" t="s">
        <v>646</v>
      </c>
      <c r="Q136" s="328" t="s">
        <v>647</v>
      </c>
    </row>
    <row r="137" spans="1:17" hidden="1">
      <c r="A137" s="372" t="s">
        <v>1414</v>
      </c>
      <c r="B137" s="373" t="s">
        <v>622</v>
      </c>
      <c r="C137" s="373" t="s">
        <v>623</v>
      </c>
      <c r="D137" s="374" t="s">
        <v>791</v>
      </c>
      <c r="E137" s="373" t="s">
        <v>1237</v>
      </c>
      <c r="F137" s="375" t="s">
        <v>1238</v>
      </c>
      <c r="G137" s="376">
        <v>10600</v>
      </c>
      <c r="H137" s="377" t="s">
        <v>1312</v>
      </c>
      <c r="I137" s="377" t="s">
        <v>1307</v>
      </c>
      <c r="J137" s="377" t="s">
        <v>687</v>
      </c>
      <c r="K137" s="378">
        <v>490000</v>
      </c>
      <c r="L137" s="379" t="s">
        <v>1245</v>
      </c>
      <c r="M137" s="327" t="s">
        <v>784</v>
      </c>
      <c r="N137" s="327" t="s">
        <v>792</v>
      </c>
      <c r="O137" s="328" t="s">
        <v>233</v>
      </c>
      <c r="P137" s="328" t="s">
        <v>646</v>
      </c>
      <c r="Q137" s="328" t="s">
        <v>647</v>
      </c>
    </row>
    <row r="138" spans="1:17" hidden="1">
      <c r="A138" s="372"/>
      <c r="B138" s="373" t="s">
        <v>622</v>
      </c>
      <c r="C138" s="373" t="s">
        <v>623</v>
      </c>
      <c r="D138" s="374" t="s">
        <v>793</v>
      </c>
      <c r="E138" s="373" t="s">
        <v>1237</v>
      </c>
      <c r="F138" s="375" t="s">
        <v>1238</v>
      </c>
      <c r="G138" s="376">
        <v>10600</v>
      </c>
      <c r="H138" s="377" t="s">
        <v>1312</v>
      </c>
      <c r="I138" s="377" t="s">
        <v>1307</v>
      </c>
      <c r="J138" s="377" t="s">
        <v>687</v>
      </c>
      <c r="K138" s="378"/>
      <c r="L138" s="379" t="s">
        <v>1245</v>
      </c>
      <c r="M138" s="327" t="s">
        <v>784</v>
      </c>
      <c r="N138" s="327" t="s">
        <v>794</v>
      </c>
      <c r="O138" s="328" t="s">
        <v>233</v>
      </c>
      <c r="P138" s="328" t="s">
        <v>646</v>
      </c>
      <c r="Q138" s="328" t="s">
        <v>647</v>
      </c>
    </row>
    <row r="139" spans="1:17" hidden="1">
      <c r="A139" s="372" t="s">
        <v>1415</v>
      </c>
      <c r="B139" s="373" t="s">
        <v>622</v>
      </c>
      <c r="C139" s="373" t="s">
        <v>623</v>
      </c>
      <c r="D139" s="374" t="s">
        <v>795</v>
      </c>
      <c r="E139" s="373" t="s">
        <v>1237</v>
      </c>
      <c r="F139" s="375" t="s">
        <v>1238</v>
      </c>
      <c r="G139" s="376">
        <v>10600</v>
      </c>
      <c r="H139" s="377" t="s">
        <v>1312</v>
      </c>
      <c r="I139" s="377" t="s">
        <v>1307</v>
      </c>
      <c r="J139" s="377" t="s">
        <v>687</v>
      </c>
      <c r="K139" s="378">
        <v>490000</v>
      </c>
      <c r="L139" s="379" t="s">
        <v>1245</v>
      </c>
      <c r="M139" s="327" t="s">
        <v>784</v>
      </c>
      <c r="N139" s="327" t="s">
        <v>796</v>
      </c>
      <c r="O139" s="328" t="s">
        <v>233</v>
      </c>
      <c r="P139" s="328" t="s">
        <v>646</v>
      </c>
      <c r="Q139" s="328" t="s">
        <v>647</v>
      </c>
    </row>
    <row r="140" spans="1:17" hidden="1">
      <c r="A140" s="372" t="s">
        <v>1416</v>
      </c>
      <c r="B140" s="373" t="s">
        <v>622</v>
      </c>
      <c r="C140" s="373" t="s">
        <v>623</v>
      </c>
      <c r="D140" s="374" t="s">
        <v>797</v>
      </c>
      <c r="E140" s="373" t="s">
        <v>1237</v>
      </c>
      <c r="F140" s="375" t="s">
        <v>1238</v>
      </c>
      <c r="G140" s="376">
        <v>10600</v>
      </c>
      <c r="H140" s="377" t="s">
        <v>1312</v>
      </c>
      <c r="I140" s="377" t="s">
        <v>1307</v>
      </c>
      <c r="J140" s="377" t="s">
        <v>687</v>
      </c>
      <c r="K140" s="378">
        <v>490000</v>
      </c>
      <c r="L140" s="379" t="s">
        <v>1245</v>
      </c>
      <c r="M140" s="327" t="s">
        <v>784</v>
      </c>
      <c r="N140" s="327" t="s">
        <v>798</v>
      </c>
      <c r="O140" s="328" t="s">
        <v>233</v>
      </c>
      <c r="P140" s="328" t="s">
        <v>646</v>
      </c>
      <c r="Q140" s="328" t="s">
        <v>647</v>
      </c>
    </row>
    <row r="141" spans="1:17" hidden="1">
      <c r="A141" s="372" t="s">
        <v>799</v>
      </c>
      <c r="B141" s="373" t="s">
        <v>622</v>
      </c>
      <c r="C141" s="373" t="s">
        <v>623</v>
      </c>
      <c r="D141" s="374" t="s">
        <v>800</v>
      </c>
      <c r="E141" s="373" t="s">
        <v>1237</v>
      </c>
      <c r="F141" s="375" t="s">
        <v>1238</v>
      </c>
      <c r="G141" s="376">
        <v>10600</v>
      </c>
      <c r="H141" s="377" t="s">
        <v>1312</v>
      </c>
      <c r="I141" s="377" t="s">
        <v>1307</v>
      </c>
      <c r="J141" s="377" t="s">
        <v>687</v>
      </c>
      <c r="K141" s="378">
        <v>490000</v>
      </c>
      <c r="L141" s="379" t="s">
        <v>1245</v>
      </c>
      <c r="M141" s="327" t="s">
        <v>784</v>
      </c>
      <c r="N141" s="327" t="s">
        <v>801</v>
      </c>
      <c r="O141" s="328" t="s">
        <v>233</v>
      </c>
      <c r="P141" s="328" t="s">
        <v>646</v>
      </c>
      <c r="Q141" s="328" t="s">
        <v>647</v>
      </c>
    </row>
    <row r="142" spans="1:17" s="342" customFormat="1" hidden="1">
      <c r="A142" s="372" t="s">
        <v>1417</v>
      </c>
      <c r="B142" s="373" t="s">
        <v>622</v>
      </c>
      <c r="C142" s="373" t="s">
        <v>623</v>
      </c>
      <c r="D142" s="374" t="s">
        <v>1418</v>
      </c>
      <c r="E142" s="373" t="s">
        <v>1237</v>
      </c>
      <c r="F142" s="375" t="s">
        <v>1238</v>
      </c>
      <c r="G142" s="376">
        <v>10600</v>
      </c>
      <c r="H142" s="377" t="s">
        <v>1312</v>
      </c>
      <c r="I142" s="377" t="s">
        <v>1307</v>
      </c>
      <c r="J142" s="377" t="s">
        <v>687</v>
      </c>
      <c r="K142" s="380">
        <v>500000</v>
      </c>
      <c r="L142" s="379" t="s">
        <v>1245</v>
      </c>
      <c r="M142" s="327" t="s">
        <v>1419</v>
      </c>
      <c r="N142" s="327" t="s">
        <v>802</v>
      </c>
      <c r="O142" s="328" t="s">
        <v>233</v>
      </c>
      <c r="P142" s="328" t="s">
        <v>646</v>
      </c>
      <c r="Q142" s="328" t="s">
        <v>647</v>
      </c>
    </row>
    <row r="143" spans="1:17" s="342" customFormat="1" hidden="1">
      <c r="A143" s="372" t="s">
        <v>1420</v>
      </c>
      <c r="B143" s="373" t="s">
        <v>622</v>
      </c>
      <c r="C143" s="373" t="s">
        <v>623</v>
      </c>
      <c r="D143" s="374" t="s">
        <v>803</v>
      </c>
      <c r="E143" s="373" t="s">
        <v>1237</v>
      </c>
      <c r="F143" s="375" t="s">
        <v>1238</v>
      </c>
      <c r="G143" s="376">
        <v>10600</v>
      </c>
      <c r="H143" s="377" t="s">
        <v>1312</v>
      </c>
      <c r="I143" s="377" t="s">
        <v>1307</v>
      </c>
      <c r="J143" s="377" t="s">
        <v>687</v>
      </c>
      <c r="K143" s="380">
        <v>500000</v>
      </c>
      <c r="L143" s="379" t="s">
        <v>1245</v>
      </c>
      <c r="M143" s="327" t="s">
        <v>804</v>
      </c>
      <c r="N143" s="327" t="s">
        <v>805</v>
      </c>
      <c r="O143" s="328" t="s">
        <v>233</v>
      </c>
      <c r="P143" s="328" t="s">
        <v>646</v>
      </c>
      <c r="Q143" s="328" t="s">
        <v>647</v>
      </c>
    </row>
    <row r="144" spans="1:17" s="342" customFormat="1" hidden="1">
      <c r="A144" s="372" t="s">
        <v>1421</v>
      </c>
      <c r="B144" s="373" t="s">
        <v>622</v>
      </c>
      <c r="C144" s="373" t="s">
        <v>623</v>
      </c>
      <c r="D144" s="374" t="s">
        <v>806</v>
      </c>
      <c r="E144" s="373" t="s">
        <v>1237</v>
      </c>
      <c r="F144" s="375" t="s">
        <v>1238</v>
      </c>
      <c r="G144" s="376">
        <v>10600</v>
      </c>
      <c r="H144" s="377" t="s">
        <v>1312</v>
      </c>
      <c r="I144" s="377" t="s">
        <v>1307</v>
      </c>
      <c r="J144" s="377" t="s">
        <v>687</v>
      </c>
      <c r="K144" s="380">
        <v>500000</v>
      </c>
      <c r="L144" s="379" t="s">
        <v>1245</v>
      </c>
      <c r="M144" s="327" t="s">
        <v>804</v>
      </c>
      <c r="N144" s="327" t="s">
        <v>807</v>
      </c>
      <c r="O144" s="328" t="s">
        <v>233</v>
      </c>
      <c r="P144" s="328" t="s">
        <v>646</v>
      </c>
      <c r="Q144" s="328" t="s">
        <v>647</v>
      </c>
    </row>
    <row r="145" spans="1:17" s="342" customFormat="1" hidden="1">
      <c r="A145" s="372" t="s">
        <v>1422</v>
      </c>
      <c r="B145" s="373" t="s">
        <v>622</v>
      </c>
      <c r="C145" s="373" t="s">
        <v>623</v>
      </c>
      <c r="D145" s="372" t="s">
        <v>808</v>
      </c>
      <c r="E145" s="373" t="s">
        <v>1237</v>
      </c>
      <c r="F145" s="375" t="s">
        <v>1238</v>
      </c>
      <c r="G145" s="376">
        <v>10600</v>
      </c>
      <c r="H145" s="377" t="s">
        <v>1312</v>
      </c>
      <c r="I145" s="377" t="s">
        <v>1307</v>
      </c>
      <c r="J145" s="377" t="s">
        <v>687</v>
      </c>
      <c r="K145" s="380">
        <v>500000</v>
      </c>
      <c r="L145" s="379" t="s">
        <v>1245</v>
      </c>
      <c r="M145" s="327" t="s">
        <v>804</v>
      </c>
      <c r="N145" s="327" t="s">
        <v>1067</v>
      </c>
      <c r="O145" s="328" t="s">
        <v>233</v>
      </c>
      <c r="P145" s="328" t="s">
        <v>646</v>
      </c>
      <c r="Q145" s="328" t="s">
        <v>647</v>
      </c>
    </row>
    <row r="146" spans="1:17" s="342" customFormat="1" hidden="1">
      <c r="A146" s="372" t="s">
        <v>1423</v>
      </c>
      <c r="B146" s="373" t="s">
        <v>622</v>
      </c>
      <c r="C146" s="373" t="s">
        <v>623</v>
      </c>
      <c r="D146" s="372" t="s">
        <v>809</v>
      </c>
      <c r="E146" s="373" t="s">
        <v>1211</v>
      </c>
      <c r="F146" s="375" t="s">
        <v>1212</v>
      </c>
      <c r="G146" s="376">
        <v>10600</v>
      </c>
      <c r="H146" s="377" t="s">
        <v>1332</v>
      </c>
      <c r="I146" s="377" t="s">
        <v>1333</v>
      </c>
      <c r="J146" s="377" t="s">
        <v>687</v>
      </c>
      <c r="K146" s="380">
        <v>500000</v>
      </c>
      <c r="L146" s="379" t="s">
        <v>1215</v>
      </c>
      <c r="M146" s="327" t="s">
        <v>804</v>
      </c>
      <c r="N146" s="327" t="s">
        <v>1424</v>
      </c>
      <c r="O146" s="328" t="s">
        <v>233</v>
      </c>
      <c r="P146" s="328" t="s">
        <v>646</v>
      </c>
      <c r="Q146" s="328" t="s">
        <v>647</v>
      </c>
    </row>
    <row r="147" spans="1:17" s="342" customFormat="1" hidden="1">
      <c r="A147" s="381" t="s">
        <v>1425</v>
      </c>
      <c r="B147" s="382" t="s">
        <v>622</v>
      </c>
      <c r="C147" s="382" t="s">
        <v>810</v>
      </c>
      <c r="D147" s="381" t="s">
        <v>811</v>
      </c>
      <c r="E147" s="382" t="s">
        <v>1218</v>
      </c>
      <c r="F147" s="383" t="s">
        <v>1219</v>
      </c>
      <c r="G147" s="384">
        <v>10600</v>
      </c>
      <c r="H147" s="385" t="s">
        <v>1336</v>
      </c>
      <c r="I147" s="385" t="s">
        <v>1337</v>
      </c>
      <c r="J147" s="385" t="s">
        <v>217</v>
      </c>
      <c r="K147" s="386">
        <v>6000000</v>
      </c>
      <c r="L147" s="387" t="s">
        <v>1426</v>
      </c>
      <c r="M147" s="332" t="s">
        <v>1050</v>
      </c>
      <c r="N147" s="327" t="s">
        <v>1427</v>
      </c>
      <c r="O147" s="328" t="s">
        <v>233</v>
      </c>
      <c r="P147" s="328" t="s">
        <v>646</v>
      </c>
      <c r="Q147" s="328" t="s">
        <v>647</v>
      </c>
    </row>
    <row r="148" spans="1:17" s="342" customFormat="1" hidden="1">
      <c r="A148" s="381" t="s">
        <v>1428</v>
      </c>
      <c r="B148" s="382" t="s">
        <v>622</v>
      </c>
      <c r="C148" s="382" t="s">
        <v>810</v>
      </c>
      <c r="D148" s="381" t="s">
        <v>812</v>
      </c>
      <c r="E148" s="382" t="s">
        <v>1429</v>
      </c>
      <c r="F148" s="383" t="s">
        <v>1430</v>
      </c>
      <c r="G148" s="384">
        <v>10600</v>
      </c>
      <c r="H148" s="385" t="s">
        <v>1431</v>
      </c>
      <c r="I148" s="385" t="s">
        <v>1432</v>
      </c>
      <c r="J148" s="385" t="s">
        <v>217</v>
      </c>
      <c r="K148" s="386">
        <v>6000000</v>
      </c>
      <c r="L148" s="387" t="s">
        <v>1426</v>
      </c>
      <c r="M148" s="332" t="s">
        <v>1433</v>
      </c>
      <c r="N148" s="327" t="s">
        <v>762</v>
      </c>
      <c r="O148" s="328" t="s">
        <v>233</v>
      </c>
      <c r="P148" s="328" t="s">
        <v>646</v>
      </c>
      <c r="Q148" s="328" t="s">
        <v>647</v>
      </c>
    </row>
    <row r="149" spans="1:17" s="342" customFormat="1" hidden="1">
      <c r="A149" s="381" t="s">
        <v>1434</v>
      </c>
      <c r="B149" s="382" t="s">
        <v>622</v>
      </c>
      <c r="C149" s="382" t="s">
        <v>810</v>
      </c>
      <c r="D149" s="381" t="s">
        <v>813</v>
      </c>
      <c r="E149" s="382" t="s">
        <v>1429</v>
      </c>
      <c r="F149" s="383" t="s">
        <v>1430</v>
      </c>
      <c r="G149" s="384">
        <v>10600</v>
      </c>
      <c r="H149" s="385" t="s">
        <v>1431</v>
      </c>
      <c r="I149" s="385" t="s">
        <v>1432</v>
      </c>
      <c r="J149" s="385" t="s">
        <v>217</v>
      </c>
      <c r="K149" s="386">
        <v>6000000</v>
      </c>
      <c r="L149" s="387" t="s">
        <v>1426</v>
      </c>
      <c r="M149" s="332" t="s">
        <v>1435</v>
      </c>
      <c r="N149" s="327" t="s">
        <v>1436</v>
      </c>
      <c r="O149" s="328" t="s">
        <v>233</v>
      </c>
      <c r="P149" s="328" t="s">
        <v>646</v>
      </c>
      <c r="Q149" s="328" t="s">
        <v>647</v>
      </c>
    </row>
    <row r="150" spans="1:17" s="342" customFormat="1" hidden="1">
      <c r="A150" s="381" t="s">
        <v>1437</v>
      </c>
      <c r="B150" s="382" t="s">
        <v>622</v>
      </c>
      <c r="C150" s="382" t="s">
        <v>810</v>
      </c>
      <c r="D150" s="381" t="s">
        <v>814</v>
      </c>
      <c r="E150" s="382" t="s">
        <v>1429</v>
      </c>
      <c r="F150" s="383" t="s">
        <v>1430</v>
      </c>
      <c r="G150" s="384">
        <v>10600</v>
      </c>
      <c r="H150" s="385" t="s">
        <v>1431</v>
      </c>
      <c r="I150" s="385" t="s">
        <v>1432</v>
      </c>
      <c r="J150" s="385" t="s">
        <v>217</v>
      </c>
      <c r="K150" s="386">
        <v>2000000</v>
      </c>
      <c r="L150" s="387" t="s">
        <v>1426</v>
      </c>
      <c r="M150" s="332" t="s">
        <v>1068</v>
      </c>
      <c r="N150" s="327" t="s">
        <v>1438</v>
      </c>
      <c r="O150" s="328" t="s">
        <v>233</v>
      </c>
      <c r="P150" s="328" t="s">
        <v>646</v>
      </c>
      <c r="Q150" s="328" t="s">
        <v>647</v>
      </c>
    </row>
    <row r="151" spans="1:17" s="342" customFormat="1" hidden="1">
      <c r="A151" s="381" t="s">
        <v>1439</v>
      </c>
      <c r="B151" s="382" t="s">
        <v>622</v>
      </c>
      <c r="C151" s="382" t="s">
        <v>810</v>
      </c>
      <c r="D151" s="381" t="s">
        <v>815</v>
      </c>
      <c r="E151" s="382" t="s">
        <v>1429</v>
      </c>
      <c r="F151" s="383" t="s">
        <v>1430</v>
      </c>
      <c r="G151" s="384">
        <v>10600</v>
      </c>
      <c r="H151" s="385" t="s">
        <v>1431</v>
      </c>
      <c r="I151" s="385" t="s">
        <v>1432</v>
      </c>
      <c r="J151" s="385" t="s">
        <v>217</v>
      </c>
      <c r="K151" s="386">
        <v>2400000</v>
      </c>
      <c r="L151" s="387" t="s">
        <v>1426</v>
      </c>
      <c r="M151" s="332" t="s">
        <v>816</v>
      </c>
      <c r="N151" s="327" t="s">
        <v>817</v>
      </c>
      <c r="O151" s="328" t="s">
        <v>233</v>
      </c>
      <c r="P151" s="328" t="s">
        <v>646</v>
      </c>
      <c r="Q151" s="328" t="s">
        <v>647</v>
      </c>
    </row>
    <row r="152" spans="1:17" s="342" customFormat="1" hidden="1">
      <c r="A152" s="381" t="s">
        <v>1440</v>
      </c>
      <c r="B152" s="382" t="s">
        <v>622</v>
      </c>
      <c r="C152" s="382" t="s">
        <v>810</v>
      </c>
      <c r="D152" s="381" t="s">
        <v>818</v>
      </c>
      <c r="E152" s="382" t="s">
        <v>1429</v>
      </c>
      <c r="F152" s="383" t="s">
        <v>1430</v>
      </c>
      <c r="G152" s="384">
        <v>10600</v>
      </c>
      <c r="H152" s="385" t="s">
        <v>1431</v>
      </c>
      <c r="I152" s="385" t="s">
        <v>1432</v>
      </c>
      <c r="J152" s="385" t="s">
        <v>217</v>
      </c>
      <c r="K152" s="386">
        <v>1000000</v>
      </c>
      <c r="L152" s="387" t="s">
        <v>1426</v>
      </c>
      <c r="M152" s="332" t="s">
        <v>819</v>
      </c>
      <c r="N152" s="327" t="s">
        <v>820</v>
      </c>
      <c r="O152" s="328" t="s">
        <v>233</v>
      </c>
      <c r="P152" s="328" t="s">
        <v>646</v>
      </c>
      <c r="Q152" s="328" t="s">
        <v>647</v>
      </c>
    </row>
    <row r="153" spans="1:17" s="342" customFormat="1" hidden="1">
      <c r="A153" s="381" t="s">
        <v>1441</v>
      </c>
      <c r="B153" s="382" t="s">
        <v>622</v>
      </c>
      <c r="C153" s="382" t="s">
        <v>810</v>
      </c>
      <c r="D153" s="381" t="s">
        <v>821</v>
      </c>
      <c r="E153" s="382" t="s">
        <v>1429</v>
      </c>
      <c r="F153" s="383" t="s">
        <v>1430</v>
      </c>
      <c r="G153" s="384">
        <v>10600</v>
      </c>
      <c r="H153" s="385" t="s">
        <v>1431</v>
      </c>
      <c r="I153" s="385" t="s">
        <v>1432</v>
      </c>
      <c r="J153" s="385" t="s">
        <v>217</v>
      </c>
      <c r="K153" s="386">
        <v>1000000</v>
      </c>
      <c r="L153" s="387" t="s">
        <v>1426</v>
      </c>
      <c r="M153" s="332" t="s">
        <v>1068</v>
      </c>
      <c r="N153" s="327" t="s">
        <v>1442</v>
      </c>
      <c r="O153" s="328" t="s">
        <v>233</v>
      </c>
      <c r="P153" s="328" t="s">
        <v>646</v>
      </c>
      <c r="Q153" s="328" t="s">
        <v>647</v>
      </c>
    </row>
    <row r="154" spans="1:17" s="342" customFormat="1" hidden="1">
      <c r="A154" s="381" t="s">
        <v>1443</v>
      </c>
      <c r="B154" s="382" t="s">
        <v>622</v>
      </c>
      <c r="C154" s="382" t="s">
        <v>810</v>
      </c>
      <c r="D154" s="381" t="s">
        <v>822</v>
      </c>
      <c r="E154" s="382" t="s">
        <v>1429</v>
      </c>
      <c r="F154" s="383" t="s">
        <v>1430</v>
      </c>
      <c r="G154" s="384">
        <v>10600</v>
      </c>
      <c r="H154" s="385" t="s">
        <v>1431</v>
      </c>
      <c r="I154" s="385" t="s">
        <v>1432</v>
      </c>
      <c r="J154" s="385" t="s">
        <v>217</v>
      </c>
      <c r="K154" s="386">
        <v>1000000</v>
      </c>
      <c r="L154" s="387" t="s">
        <v>1426</v>
      </c>
      <c r="M154" s="332" t="s">
        <v>819</v>
      </c>
      <c r="N154" s="327" t="s">
        <v>1069</v>
      </c>
      <c r="O154" s="328" t="s">
        <v>233</v>
      </c>
      <c r="P154" s="328" t="s">
        <v>646</v>
      </c>
      <c r="Q154" s="328" t="s">
        <v>647</v>
      </c>
    </row>
    <row r="155" spans="1:17" s="342" customFormat="1" hidden="1">
      <c r="A155" s="381" t="s">
        <v>1444</v>
      </c>
      <c r="B155" s="382" t="s">
        <v>622</v>
      </c>
      <c r="C155" s="382" t="s">
        <v>810</v>
      </c>
      <c r="D155" s="381" t="s">
        <v>823</v>
      </c>
      <c r="E155" s="382" t="s">
        <v>1429</v>
      </c>
      <c r="F155" s="383" t="s">
        <v>1430</v>
      </c>
      <c r="G155" s="384">
        <v>10600</v>
      </c>
      <c r="H155" s="385" t="s">
        <v>1431</v>
      </c>
      <c r="I155" s="385" t="s">
        <v>1432</v>
      </c>
      <c r="J155" s="385" t="s">
        <v>217</v>
      </c>
      <c r="K155" s="386">
        <v>1000000</v>
      </c>
      <c r="L155" s="387" t="s">
        <v>1426</v>
      </c>
      <c r="M155" s="332" t="s">
        <v>1068</v>
      </c>
      <c r="N155" s="327" t="s">
        <v>824</v>
      </c>
      <c r="O155" s="328" t="s">
        <v>233</v>
      </c>
      <c r="P155" s="328" t="s">
        <v>646</v>
      </c>
      <c r="Q155" s="328" t="s">
        <v>647</v>
      </c>
    </row>
    <row r="156" spans="1:17" s="342" customFormat="1" hidden="1">
      <c r="A156" s="381" t="s">
        <v>1445</v>
      </c>
      <c r="B156" s="382" t="s">
        <v>622</v>
      </c>
      <c r="C156" s="382" t="s">
        <v>810</v>
      </c>
      <c r="D156" s="381" t="s">
        <v>825</v>
      </c>
      <c r="E156" s="382" t="s">
        <v>1429</v>
      </c>
      <c r="F156" s="383" t="s">
        <v>1430</v>
      </c>
      <c r="G156" s="384">
        <v>10600</v>
      </c>
      <c r="H156" s="385" t="s">
        <v>1431</v>
      </c>
      <c r="I156" s="385" t="s">
        <v>1432</v>
      </c>
      <c r="J156" s="385" t="s">
        <v>217</v>
      </c>
      <c r="K156" s="386">
        <v>3000000</v>
      </c>
      <c r="L156" s="387" t="s">
        <v>1426</v>
      </c>
      <c r="M156" s="332" t="s">
        <v>1433</v>
      </c>
      <c r="N156" s="327" t="s">
        <v>762</v>
      </c>
      <c r="O156" s="328" t="s">
        <v>233</v>
      </c>
      <c r="P156" s="328" t="s">
        <v>646</v>
      </c>
      <c r="Q156" s="328" t="s">
        <v>647</v>
      </c>
    </row>
    <row r="157" spans="1:17" s="342" customFormat="1" hidden="1">
      <c r="A157" s="381" t="s">
        <v>1446</v>
      </c>
      <c r="B157" s="382" t="s">
        <v>622</v>
      </c>
      <c r="C157" s="382" t="s">
        <v>810</v>
      </c>
      <c r="D157" s="381" t="s">
        <v>826</v>
      </c>
      <c r="E157" s="382" t="s">
        <v>1429</v>
      </c>
      <c r="F157" s="383" t="s">
        <v>1430</v>
      </c>
      <c r="G157" s="384">
        <v>10600</v>
      </c>
      <c r="H157" s="385" t="s">
        <v>1431</v>
      </c>
      <c r="I157" s="385" t="s">
        <v>1432</v>
      </c>
      <c r="J157" s="385" t="s">
        <v>217</v>
      </c>
      <c r="K157" s="386">
        <v>3000000</v>
      </c>
      <c r="L157" s="387" t="s">
        <v>1426</v>
      </c>
      <c r="M157" s="332" t="s">
        <v>1435</v>
      </c>
      <c r="N157" s="327" t="s">
        <v>827</v>
      </c>
      <c r="O157" s="328" t="s">
        <v>233</v>
      </c>
      <c r="P157" s="328" t="s">
        <v>646</v>
      </c>
      <c r="Q157" s="328" t="s">
        <v>647</v>
      </c>
    </row>
    <row r="158" spans="1:17" s="342" customFormat="1" hidden="1">
      <c r="A158" s="381" t="s">
        <v>1447</v>
      </c>
      <c r="B158" s="382" t="s">
        <v>622</v>
      </c>
      <c r="C158" s="382" t="s">
        <v>810</v>
      </c>
      <c r="D158" s="381" t="s">
        <v>828</v>
      </c>
      <c r="E158" s="382" t="s">
        <v>1429</v>
      </c>
      <c r="F158" s="383" t="s">
        <v>1430</v>
      </c>
      <c r="G158" s="384">
        <v>10600</v>
      </c>
      <c r="H158" s="385" t="s">
        <v>1431</v>
      </c>
      <c r="I158" s="385" t="s">
        <v>1432</v>
      </c>
      <c r="J158" s="385" t="s">
        <v>217</v>
      </c>
      <c r="K158" s="386">
        <v>1000000</v>
      </c>
      <c r="L158" s="387" t="s">
        <v>1426</v>
      </c>
      <c r="M158" s="332" t="s">
        <v>1068</v>
      </c>
      <c r="N158" s="327" t="s">
        <v>1448</v>
      </c>
      <c r="O158" s="328" t="s">
        <v>233</v>
      </c>
      <c r="P158" s="328" t="s">
        <v>646</v>
      </c>
      <c r="Q158" s="328" t="s">
        <v>647</v>
      </c>
    </row>
    <row r="159" spans="1:17" s="342" customFormat="1" hidden="1">
      <c r="A159" s="381"/>
      <c r="B159" s="382" t="s">
        <v>622</v>
      </c>
      <c r="C159" s="382" t="s">
        <v>810</v>
      </c>
      <c r="D159" s="381" t="s">
        <v>829</v>
      </c>
      <c r="E159" s="382" t="s">
        <v>1429</v>
      </c>
      <c r="F159" s="383" t="s">
        <v>1430</v>
      </c>
      <c r="G159" s="384">
        <v>10600</v>
      </c>
      <c r="H159" s="385" t="s">
        <v>1431</v>
      </c>
      <c r="I159" s="385" t="s">
        <v>1449</v>
      </c>
      <c r="J159" s="385" t="s">
        <v>217</v>
      </c>
      <c r="K159" s="386"/>
      <c r="L159" s="387" t="s">
        <v>1426</v>
      </c>
      <c r="M159" s="332" t="s">
        <v>1050</v>
      </c>
      <c r="N159" s="327" t="s">
        <v>830</v>
      </c>
      <c r="O159" s="328" t="s">
        <v>233</v>
      </c>
      <c r="P159" s="328" t="s">
        <v>646</v>
      </c>
      <c r="Q159" s="328" t="s">
        <v>647</v>
      </c>
    </row>
    <row r="160" spans="1:17" s="342" customFormat="1" hidden="1">
      <c r="A160" s="381"/>
      <c r="B160" s="382" t="s">
        <v>622</v>
      </c>
      <c r="C160" s="382" t="s">
        <v>810</v>
      </c>
      <c r="D160" s="381" t="s">
        <v>1070</v>
      </c>
      <c r="E160" s="382" t="s">
        <v>1429</v>
      </c>
      <c r="F160" s="383" t="s">
        <v>1430</v>
      </c>
      <c r="G160" s="384">
        <v>10600</v>
      </c>
      <c r="H160" s="385" t="s">
        <v>1431</v>
      </c>
      <c r="I160" s="385" t="s">
        <v>1432</v>
      </c>
      <c r="J160" s="385" t="s">
        <v>217</v>
      </c>
      <c r="K160" s="386"/>
      <c r="L160" s="387"/>
      <c r="M160" s="327" t="s">
        <v>1068</v>
      </c>
      <c r="N160" s="327" t="s">
        <v>1071</v>
      </c>
      <c r="O160" s="328" t="s">
        <v>233</v>
      </c>
      <c r="P160" s="328" t="s">
        <v>646</v>
      </c>
      <c r="Q160" s="328" t="s">
        <v>647</v>
      </c>
    </row>
    <row r="161" spans="1:17" s="342" customFormat="1" hidden="1">
      <c r="A161" s="381"/>
      <c r="B161" s="382" t="s">
        <v>622</v>
      </c>
      <c r="C161" s="382" t="s">
        <v>810</v>
      </c>
      <c r="D161" s="381" t="s">
        <v>1072</v>
      </c>
      <c r="E161" s="382" t="s">
        <v>1429</v>
      </c>
      <c r="F161" s="383" t="s">
        <v>1430</v>
      </c>
      <c r="G161" s="384">
        <v>10600</v>
      </c>
      <c r="H161" s="385" t="s">
        <v>1431</v>
      </c>
      <c r="I161" s="385" t="s">
        <v>1432</v>
      </c>
      <c r="J161" s="385" t="s">
        <v>217</v>
      </c>
      <c r="K161" s="386"/>
      <c r="L161" s="387"/>
      <c r="M161" s="327" t="s">
        <v>819</v>
      </c>
      <c r="N161" s="327" t="s">
        <v>1073</v>
      </c>
      <c r="O161" s="328" t="s">
        <v>233</v>
      </c>
      <c r="P161" s="328" t="s">
        <v>646</v>
      </c>
      <c r="Q161" s="328" t="s">
        <v>647</v>
      </c>
    </row>
    <row r="162" spans="1:17" s="342" customFormat="1" hidden="1">
      <c r="A162" s="381"/>
      <c r="B162" s="382" t="s">
        <v>622</v>
      </c>
      <c r="C162" s="382" t="s">
        <v>810</v>
      </c>
      <c r="D162" s="381" t="s">
        <v>1074</v>
      </c>
      <c r="E162" s="382" t="s">
        <v>1429</v>
      </c>
      <c r="F162" s="383" t="s">
        <v>1430</v>
      </c>
      <c r="G162" s="384">
        <v>10600</v>
      </c>
      <c r="H162" s="385" t="s">
        <v>1431</v>
      </c>
      <c r="I162" s="385" t="s">
        <v>1432</v>
      </c>
      <c r="J162" s="385" t="s">
        <v>217</v>
      </c>
      <c r="K162" s="386"/>
      <c r="L162" s="387"/>
      <c r="M162" s="327" t="s">
        <v>819</v>
      </c>
      <c r="N162" s="327" t="s">
        <v>1069</v>
      </c>
      <c r="O162" s="328" t="s">
        <v>233</v>
      </c>
      <c r="P162" s="328" t="s">
        <v>646</v>
      </c>
      <c r="Q162" s="328" t="s">
        <v>647</v>
      </c>
    </row>
    <row r="163" spans="1:17" s="413" customFormat="1" hidden="1">
      <c r="A163" s="381" t="s">
        <v>1450</v>
      </c>
      <c r="B163" s="381" t="s">
        <v>622</v>
      </c>
      <c r="C163" s="381" t="s">
        <v>810</v>
      </c>
      <c r="D163" s="381" t="s">
        <v>1451</v>
      </c>
      <c r="E163" s="381" t="s">
        <v>1429</v>
      </c>
      <c r="F163" s="385" t="s">
        <v>1430</v>
      </c>
      <c r="G163" s="568">
        <v>10600</v>
      </c>
      <c r="H163" s="385" t="s">
        <v>1452</v>
      </c>
      <c r="I163" s="385" t="s">
        <v>1453</v>
      </c>
      <c r="J163" s="385" t="s">
        <v>217</v>
      </c>
      <c r="K163" s="396">
        <v>4500000</v>
      </c>
      <c r="L163" s="387" t="s">
        <v>1426</v>
      </c>
      <c r="M163" s="332" t="s">
        <v>626</v>
      </c>
      <c r="N163" s="332" t="s">
        <v>1454</v>
      </c>
      <c r="O163" s="333" t="s">
        <v>233</v>
      </c>
      <c r="P163" s="333" t="s">
        <v>646</v>
      </c>
      <c r="Q163" s="333" t="s">
        <v>647</v>
      </c>
    </row>
    <row r="164" spans="1:17" s="413" customFormat="1" hidden="1">
      <c r="A164" s="381" t="s">
        <v>1455</v>
      </c>
      <c r="B164" s="381" t="s">
        <v>622</v>
      </c>
      <c r="C164" s="381" t="s">
        <v>810</v>
      </c>
      <c r="D164" s="381" t="s">
        <v>1456</v>
      </c>
      <c r="E164" s="381" t="s">
        <v>1429</v>
      </c>
      <c r="F164" s="385" t="s">
        <v>1430</v>
      </c>
      <c r="G164" s="568">
        <v>10600</v>
      </c>
      <c r="H164" s="385" t="s">
        <v>1452</v>
      </c>
      <c r="I164" s="385" t="s">
        <v>1453</v>
      </c>
      <c r="J164" s="385" t="s">
        <v>217</v>
      </c>
      <c r="K164" s="566">
        <v>7737000</v>
      </c>
      <c r="L164" s="387" t="s">
        <v>1426</v>
      </c>
      <c r="M164" s="332" t="s">
        <v>1049</v>
      </c>
      <c r="N164" s="332" t="s">
        <v>1457</v>
      </c>
      <c r="O164" s="333" t="s">
        <v>233</v>
      </c>
      <c r="P164" s="333" t="s">
        <v>646</v>
      </c>
      <c r="Q164" s="333" t="s">
        <v>647</v>
      </c>
    </row>
    <row r="165" spans="1:17" s="413" customFormat="1" hidden="1">
      <c r="A165" s="381" t="s">
        <v>1458</v>
      </c>
      <c r="B165" s="381" t="s">
        <v>622</v>
      </c>
      <c r="C165" s="381" t="s">
        <v>810</v>
      </c>
      <c r="D165" s="381" t="s">
        <v>1459</v>
      </c>
      <c r="E165" s="381" t="s">
        <v>1429</v>
      </c>
      <c r="F165" s="385" t="s">
        <v>1430</v>
      </c>
      <c r="G165" s="568">
        <v>10600</v>
      </c>
      <c r="H165" s="385" t="s">
        <v>1452</v>
      </c>
      <c r="I165" s="385" t="s">
        <v>1453</v>
      </c>
      <c r="J165" s="385" t="s">
        <v>217</v>
      </c>
      <c r="K165" s="396">
        <v>9594000</v>
      </c>
      <c r="L165" s="387" t="s">
        <v>1426</v>
      </c>
      <c r="M165" s="332" t="s">
        <v>1050</v>
      </c>
      <c r="N165" s="332" t="s">
        <v>649</v>
      </c>
      <c r="O165" s="333" t="s">
        <v>233</v>
      </c>
      <c r="P165" s="333" t="s">
        <v>646</v>
      </c>
      <c r="Q165" s="333" t="s">
        <v>647</v>
      </c>
    </row>
    <row r="166" spans="1:17" s="413" customFormat="1" hidden="1">
      <c r="A166" s="381" t="s">
        <v>831</v>
      </c>
      <c r="B166" s="381" t="s">
        <v>622</v>
      </c>
      <c r="C166" s="381" t="s">
        <v>810</v>
      </c>
      <c r="D166" s="381" t="s">
        <v>1460</v>
      </c>
      <c r="E166" s="381" t="s">
        <v>1429</v>
      </c>
      <c r="F166" s="385" t="s">
        <v>1430</v>
      </c>
      <c r="G166" s="568">
        <v>10600</v>
      </c>
      <c r="H166" s="385" t="s">
        <v>1452</v>
      </c>
      <c r="I166" s="385" t="s">
        <v>1453</v>
      </c>
      <c r="J166" s="385" t="s">
        <v>217</v>
      </c>
      <c r="K166" s="396">
        <v>9284000</v>
      </c>
      <c r="L166" s="387" t="s">
        <v>1426</v>
      </c>
      <c r="M166" s="332" t="s">
        <v>635</v>
      </c>
      <c r="N166" s="332" t="s">
        <v>1461</v>
      </c>
      <c r="O166" s="333" t="s">
        <v>233</v>
      </c>
      <c r="P166" s="333" t="s">
        <v>646</v>
      </c>
      <c r="Q166" s="333" t="s">
        <v>647</v>
      </c>
    </row>
    <row r="167" spans="1:17" s="413" customFormat="1" hidden="1">
      <c r="A167" s="381" t="s">
        <v>832</v>
      </c>
      <c r="B167" s="381" t="s">
        <v>622</v>
      </c>
      <c r="C167" s="381" t="s">
        <v>810</v>
      </c>
      <c r="D167" s="381" t="s">
        <v>1462</v>
      </c>
      <c r="E167" s="381" t="s">
        <v>1429</v>
      </c>
      <c r="F167" s="385" t="s">
        <v>1430</v>
      </c>
      <c r="G167" s="568">
        <v>10600</v>
      </c>
      <c r="H167" s="385" t="s">
        <v>1452</v>
      </c>
      <c r="I167" s="385" t="s">
        <v>1453</v>
      </c>
      <c r="J167" s="385" t="s">
        <v>217</v>
      </c>
      <c r="K167" s="396">
        <v>9284000</v>
      </c>
      <c r="L167" s="387" t="s">
        <v>1426</v>
      </c>
      <c r="M167" s="332" t="s">
        <v>1052</v>
      </c>
      <c r="N167" s="332" t="s">
        <v>1053</v>
      </c>
      <c r="O167" s="333" t="s">
        <v>233</v>
      </c>
      <c r="P167" s="333" t="s">
        <v>646</v>
      </c>
      <c r="Q167" s="333" t="s">
        <v>647</v>
      </c>
    </row>
    <row r="168" spans="1:17" s="394" customFormat="1" hidden="1">
      <c r="A168" s="388" t="s">
        <v>1463</v>
      </c>
      <c r="B168" s="388" t="s">
        <v>622</v>
      </c>
      <c r="C168" s="388" t="s">
        <v>810</v>
      </c>
      <c r="D168" s="388" t="s">
        <v>1162</v>
      </c>
      <c r="E168" s="388" t="s">
        <v>1429</v>
      </c>
      <c r="F168" s="389" t="s">
        <v>1430</v>
      </c>
      <c r="G168" s="390">
        <v>10600</v>
      </c>
      <c r="H168" s="389" t="s">
        <v>1452</v>
      </c>
      <c r="I168" s="389" t="s">
        <v>1453</v>
      </c>
      <c r="J168" s="389" t="s">
        <v>217</v>
      </c>
      <c r="K168" s="391"/>
      <c r="L168" s="392" t="s">
        <v>1426</v>
      </c>
      <c r="M168" s="337" t="s">
        <v>1435</v>
      </c>
      <c r="N168" s="337" t="s">
        <v>640</v>
      </c>
      <c r="O168" s="393"/>
      <c r="P168" s="393"/>
      <c r="Q168" s="393"/>
    </row>
    <row r="169" spans="1:17" s="394" customFormat="1" hidden="1">
      <c r="A169" s="388" t="s">
        <v>1464</v>
      </c>
      <c r="B169" s="388" t="s">
        <v>622</v>
      </c>
      <c r="C169" s="388" t="s">
        <v>810</v>
      </c>
      <c r="D169" s="388" t="s">
        <v>1163</v>
      </c>
      <c r="E169" s="388" t="s">
        <v>1429</v>
      </c>
      <c r="F169" s="389" t="s">
        <v>1430</v>
      </c>
      <c r="G169" s="390">
        <v>10600</v>
      </c>
      <c r="H169" s="389" t="s">
        <v>1452</v>
      </c>
      <c r="I169" s="389" t="s">
        <v>1453</v>
      </c>
      <c r="J169" s="389" t="s">
        <v>217</v>
      </c>
      <c r="K169" s="391"/>
      <c r="L169" s="392" t="s">
        <v>1426</v>
      </c>
      <c r="M169" s="337" t="s">
        <v>1433</v>
      </c>
      <c r="N169" s="337" t="s">
        <v>642</v>
      </c>
      <c r="O169" s="393"/>
      <c r="P169" s="393"/>
      <c r="Q169" s="393"/>
    </row>
    <row r="170" spans="1:17" s="394" customFormat="1" hidden="1">
      <c r="A170" s="388" t="s">
        <v>1465</v>
      </c>
      <c r="B170" s="388" t="s">
        <v>622</v>
      </c>
      <c r="C170" s="388" t="s">
        <v>810</v>
      </c>
      <c r="D170" s="388" t="s">
        <v>834</v>
      </c>
      <c r="E170" s="388" t="s">
        <v>1429</v>
      </c>
      <c r="F170" s="389" t="s">
        <v>1430</v>
      </c>
      <c r="G170" s="390">
        <v>10600</v>
      </c>
      <c r="H170" s="389" t="s">
        <v>1452</v>
      </c>
      <c r="I170" s="389" t="s">
        <v>1453</v>
      </c>
      <c r="J170" s="389" t="s">
        <v>217</v>
      </c>
      <c r="K170" s="391"/>
      <c r="L170" s="392" t="s">
        <v>1426</v>
      </c>
      <c r="M170" s="337" t="s">
        <v>626</v>
      </c>
      <c r="N170" s="337" t="s">
        <v>833</v>
      </c>
      <c r="O170" s="395"/>
      <c r="P170" s="395"/>
      <c r="Q170" s="395"/>
    </row>
    <row r="171" spans="1:17" s="413" customFormat="1" hidden="1">
      <c r="A171" s="381" t="s">
        <v>1466</v>
      </c>
      <c r="B171" s="381" t="s">
        <v>622</v>
      </c>
      <c r="C171" s="381" t="s">
        <v>810</v>
      </c>
      <c r="D171" s="381" t="s">
        <v>1164</v>
      </c>
      <c r="E171" s="381" t="s">
        <v>1429</v>
      </c>
      <c r="F171" s="385" t="s">
        <v>1430</v>
      </c>
      <c r="G171" s="568">
        <v>10600</v>
      </c>
      <c r="H171" s="385" t="s">
        <v>1452</v>
      </c>
      <c r="I171" s="385" t="s">
        <v>1453</v>
      </c>
      <c r="J171" s="385" t="s">
        <v>217</v>
      </c>
      <c r="K171" s="396">
        <v>600000</v>
      </c>
      <c r="L171" s="387" t="s">
        <v>1426</v>
      </c>
      <c r="M171" s="332" t="s">
        <v>626</v>
      </c>
      <c r="N171" s="332" t="s">
        <v>833</v>
      </c>
      <c r="O171" s="333" t="s">
        <v>233</v>
      </c>
      <c r="P171" s="333" t="s">
        <v>646</v>
      </c>
      <c r="Q171" s="333" t="s">
        <v>647</v>
      </c>
    </row>
    <row r="172" spans="1:17" s="342" customFormat="1" hidden="1">
      <c r="A172" s="381"/>
      <c r="B172" s="382" t="s">
        <v>622</v>
      </c>
      <c r="C172" s="382" t="s">
        <v>810</v>
      </c>
      <c r="D172" s="381" t="s">
        <v>835</v>
      </c>
      <c r="E172" s="382" t="s">
        <v>1429</v>
      </c>
      <c r="F172" s="383" t="s">
        <v>1430</v>
      </c>
      <c r="G172" s="384">
        <v>10600</v>
      </c>
      <c r="H172" s="385" t="s">
        <v>1431</v>
      </c>
      <c r="I172" s="385" t="s">
        <v>1432</v>
      </c>
      <c r="J172" s="385" t="s">
        <v>217</v>
      </c>
      <c r="K172" s="396"/>
      <c r="L172" s="387"/>
      <c r="M172" s="327" t="s">
        <v>816</v>
      </c>
      <c r="N172" s="327" t="s">
        <v>836</v>
      </c>
      <c r="O172" s="328" t="s">
        <v>233</v>
      </c>
      <c r="P172" s="328" t="s">
        <v>646</v>
      </c>
      <c r="Q172" s="328" t="s">
        <v>647</v>
      </c>
    </row>
    <row r="173" spans="1:17" s="342" customFormat="1" hidden="1">
      <c r="A173" s="381"/>
      <c r="B173" s="382" t="s">
        <v>622</v>
      </c>
      <c r="C173" s="382" t="s">
        <v>810</v>
      </c>
      <c r="D173" s="381" t="s">
        <v>837</v>
      </c>
      <c r="E173" s="382" t="s">
        <v>1429</v>
      </c>
      <c r="F173" s="383" t="s">
        <v>1430</v>
      </c>
      <c r="G173" s="384">
        <v>10600</v>
      </c>
      <c r="H173" s="385" t="s">
        <v>1431</v>
      </c>
      <c r="I173" s="385" t="s">
        <v>1432</v>
      </c>
      <c r="J173" s="385" t="s">
        <v>217</v>
      </c>
      <c r="K173" s="396"/>
      <c r="L173" s="387"/>
      <c r="M173" s="327" t="s">
        <v>1052</v>
      </c>
      <c r="N173" s="327" t="s">
        <v>1075</v>
      </c>
      <c r="O173" s="328" t="s">
        <v>233</v>
      </c>
      <c r="P173" s="328" t="s">
        <v>646</v>
      </c>
      <c r="Q173" s="328" t="s">
        <v>647</v>
      </c>
    </row>
    <row r="174" spans="1:17" s="342" customFormat="1" hidden="1">
      <c r="A174" s="381"/>
      <c r="B174" s="382" t="s">
        <v>622</v>
      </c>
      <c r="C174" s="382" t="s">
        <v>810</v>
      </c>
      <c r="D174" s="381" t="s">
        <v>838</v>
      </c>
      <c r="E174" s="382" t="s">
        <v>1429</v>
      </c>
      <c r="F174" s="383" t="s">
        <v>1430</v>
      </c>
      <c r="G174" s="384">
        <v>10600</v>
      </c>
      <c r="H174" s="385" t="s">
        <v>1431</v>
      </c>
      <c r="I174" s="385" t="s">
        <v>1432</v>
      </c>
      <c r="J174" s="385" t="s">
        <v>217</v>
      </c>
      <c r="K174" s="396"/>
      <c r="L174" s="387"/>
      <c r="M174" s="327" t="s">
        <v>1068</v>
      </c>
      <c r="N174" s="327" t="s">
        <v>839</v>
      </c>
      <c r="O174" s="328" t="s">
        <v>233</v>
      </c>
      <c r="P174" s="328" t="s">
        <v>646</v>
      </c>
      <c r="Q174" s="328" t="s">
        <v>647</v>
      </c>
    </row>
    <row r="175" spans="1:17" s="342" customFormat="1" hidden="1">
      <c r="A175" s="381"/>
      <c r="B175" s="382" t="s">
        <v>622</v>
      </c>
      <c r="C175" s="382" t="s">
        <v>810</v>
      </c>
      <c r="D175" s="381" t="s">
        <v>1076</v>
      </c>
      <c r="E175" s="382" t="s">
        <v>1429</v>
      </c>
      <c r="F175" s="383" t="s">
        <v>1430</v>
      </c>
      <c r="G175" s="384">
        <v>10600</v>
      </c>
      <c r="H175" s="385" t="s">
        <v>1431</v>
      </c>
      <c r="I175" s="385" t="s">
        <v>1432</v>
      </c>
      <c r="J175" s="385" t="s">
        <v>217</v>
      </c>
      <c r="K175" s="396"/>
      <c r="L175" s="387"/>
      <c r="M175" s="327" t="s">
        <v>816</v>
      </c>
      <c r="N175" s="327" t="s">
        <v>1077</v>
      </c>
      <c r="O175" s="328" t="s">
        <v>233</v>
      </c>
      <c r="P175" s="328" t="s">
        <v>646</v>
      </c>
      <c r="Q175" s="328" t="s">
        <v>647</v>
      </c>
    </row>
    <row r="176" spans="1:17" s="342" customFormat="1" hidden="1">
      <c r="A176" s="381"/>
      <c r="B176" s="382" t="s">
        <v>622</v>
      </c>
      <c r="C176" s="382" t="s">
        <v>810</v>
      </c>
      <c r="D176" s="381" t="s">
        <v>840</v>
      </c>
      <c r="E176" s="382" t="s">
        <v>1429</v>
      </c>
      <c r="F176" s="383" t="s">
        <v>1430</v>
      </c>
      <c r="G176" s="384">
        <v>10600</v>
      </c>
      <c r="H176" s="385" t="s">
        <v>1431</v>
      </c>
      <c r="I176" s="385" t="s">
        <v>1432</v>
      </c>
      <c r="J176" s="385" t="s">
        <v>217</v>
      </c>
      <c r="K176" s="396"/>
      <c r="L176" s="387"/>
      <c r="M176" s="327" t="s">
        <v>816</v>
      </c>
      <c r="N176" s="327" t="s">
        <v>1078</v>
      </c>
      <c r="O176" s="328" t="s">
        <v>233</v>
      </c>
      <c r="P176" s="328" t="s">
        <v>646</v>
      </c>
      <c r="Q176" s="328" t="s">
        <v>647</v>
      </c>
    </row>
    <row r="177" spans="1:17" s="342" customFormat="1" hidden="1">
      <c r="A177" s="381"/>
      <c r="B177" s="382" t="s">
        <v>622</v>
      </c>
      <c r="C177" s="382" t="s">
        <v>810</v>
      </c>
      <c r="D177" s="381" t="s">
        <v>841</v>
      </c>
      <c r="E177" s="382" t="s">
        <v>1429</v>
      </c>
      <c r="F177" s="383" t="s">
        <v>1430</v>
      </c>
      <c r="G177" s="384">
        <v>10600</v>
      </c>
      <c r="H177" s="385" t="s">
        <v>1431</v>
      </c>
      <c r="I177" s="385" t="s">
        <v>1432</v>
      </c>
      <c r="J177" s="385" t="s">
        <v>217</v>
      </c>
      <c r="K177" s="396">
        <v>8500000</v>
      </c>
      <c r="L177" s="387" t="s">
        <v>1426</v>
      </c>
      <c r="M177" s="332" t="s">
        <v>1068</v>
      </c>
      <c r="N177" s="327" t="s">
        <v>1079</v>
      </c>
      <c r="O177" s="328" t="s">
        <v>233</v>
      </c>
      <c r="P177" s="328" t="s">
        <v>646</v>
      </c>
      <c r="Q177" s="328" t="s">
        <v>647</v>
      </c>
    </row>
    <row r="178" spans="1:17" s="342" customFormat="1" hidden="1">
      <c r="A178" s="381"/>
      <c r="B178" s="382" t="s">
        <v>622</v>
      </c>
      <c r="C178" s="382" t="s">
        <v>810</v>
      </c>
      <c r="D178" s="381" t="s">
        <v>842</v>
      </c>
      <c r="E178" s="382" t="s">
        <v>1429</v>
      </c>
      <c r="F178" s="383" t="s">
        <v>1430</v>
      </c>
      <c r="G178" s="384">
        <v>10600</v>
      </c>
      <c r="H178" s="385" t="s">
        <v>1431</v>
      </c>
      <c r="I178" s="385" t="s">
        <v>1432</v>
      </c>
      <c r="J178" s="385" t="s">
        <v>217</v>
      </c>
      <c r="K178" s="396">
        <v>600000</v>
      </c>
      <c r="L178" s="387" t="s">
        <v>1426</v>
      </c>
      <c r="M178" s="332" t="s">
        <v>1068</v>
      </c>
      <c r="N178" s="327" t="s">
        <v>1079</v>
      </c>
      <c r="O178" s="328" t="s">
        <v>233</v>
      </c>
      <c r="P178" s="328" t="s">
        <v>646</v>
      </c>
      <c r="Q178" s="328" t="s">
        <v>647</v>
      </c>
    </row>
    <row r="179" spans="1:17" s="342" customFormat="1" hidden="1">
      <c r="A179" s="381"/>
      <c r="B179" s="382" t="s">
        <v>622</v>
      </c>
      <c r="C179" s="382" t="s">
        <v>810</v>
      </c>
      <c r="D179" s="397" t="s">
        <v>843</v>
      </c>
      <c r="E179" s="382" t="s">
        <v>1429</v>
      </c>
      <c r="F179" s="383" t="s">
        <v>1430</v>
      </c>
      <c r="G179" s="384">
        <v>10600</v>
      </c>
      <c r="H179" s="385" t="s">
        <v>1431</v>
      </c>
      <c r="I179" s="385" t="s">
        <v>1432</v>
      </c>
      <c r="J179" s="385" t="s">
        <v>217</v>
      </c>
      <c r="K179" s="396"/>
      <c r="L179" s="387" t="s">
        <v>1426</v>
      </c>
      <c r="M179" s="327"/>
      <c r="N179" s="327"/>
      <c r="O179" s="360"/>
      <c r="P179" s="360"/>
      <c r="Q179" s="360"/>
    </row>
    <row r="180" spans="1:17" s="342" customFormat="1" hidden="1">
      <c r="A180" s="381"/>
      <c r="B180" s="382" t="s">
        <v>622</v>
      </c>
      <c r="C180" s="382" t="s">
        <v>810</v>
      </c>
      <c r="D180" s="398" t="s">
        <v>844</v>
      </c>
      <c r="E180" s="382" t="s">
        <v>1429</v>
      </c>
      <c r="F180" s="383" t="s">
        <v>1430</v>
      </c>
      <c r="G180" s="384">
        <v>10600</v>
      </c>
      <c r="H180" s="385" t="s">
        <v>1431</v>
      </c>
      <c r="I180" s="385" t="s">
        <v>1432</v>
      </c>
      <c r="J180" s="385" t="s">
        <v>217</v>
      </c>
      <c r="K180" s="396"/>
      <c r="L180" s="387" t="s">
        <v>1426</v>
      </c>
      <c r="M180" s="327" t="s">
        <v>816</v>
      </c>
      <c r="N180" s="327" t="s">
        <v>1467</v>
      </c>
      <c r="O180" s="328" t="s">
        <v>233</v>
      </c>
      <c r="P180" s="328" t="s">
        <v>646</v>
      </c>
      <c r="Q180" s="328" t="s">
        <v>647</v>
      </c>
    </row>
    <row r="181" spans="1:17" s="342" customFormat="1" hidden="1">
      <c r="A181" s="381"/>
      <c r="B181" s="382" t="s">
        <v>622</v>
      </c>
      <c r="C181" s="382" t="s">
        <v>810</v>
      </c>
      <c r="D181" s="398" t="s">
        <v>845</v>
      </c>
      <c r="E181" s="382" t="s">
        <v>1429</v>
      </c>
      <c r="F181" s="383" t="s">
        <v>1430</v>
      </c>
      <c r="G181" s="384">
        <v>10600</v>
      </c>
      <c r="H181" s="385" t="s">
        <v>1431</v>
      </c>
      <c r="I181" s="385" t="s">
        <v>1432</v>
      </c>
      <c r="J181" s="385" t="s">
        <v>217</v>
      </c>
      <c r="K181" s="396"/>
      <c r="L181" s="387" t="s">
        <v>1426</v>
      </c>
      <c r="M181" s="332" t="s">
        <v>1050</v>
      </c>
      <c r="N181" s="327" t="s">
        <v>846</v>
      </c>
      <c r="O181" s="328" t="s">
        <v>233</v>
      </c>
      <c r="P181" s="328" t="s">
        <v>646</v>
      </c>
      <c r="Q181" s="328" t="s">
        <v>647</v>
      </c>
    </row>
    <row r="182" spans="1:17" s="342" customFormat="1" hidden="1">
      <c r="A182" s="381"/>
      <c r="B182" s="382" t="s">
        <v>622</v>
      </c>
      <c r="C182" s="382" t="s">
        <v>810</v>
      </c>
      <c r="D182" s="398" t="s">
        <v>847</v>
      </c>
      <c r="E182" s="382" t="s">
        <v>1429</v>
      </c>
      <c r="F182" s="383" t="s">
        <v>1430</v>
      </c>
      <c r="G182" s="384">
        <v>10600</v>
      </c>
      <c r="H182" s="385" t="s">
        <v>1431</v>
      </c>
      <c r="I182" s="385" t="s">
        <v>1432</v>
      </c>
      <c r="J182" s="385" t="s">
        <v>217</v>
      </c>
      <c r="K182" s="396"/>
      <c r="L182" s="387" t="s">
        <v>1426</v>
      </c>
      <c r="M182" s="327" t="s">
        <v>816</v>
      </c>
      <c r="N182" s="327" t="s">
        <v>830</v>
      </c>
      <c r="O182" s="328" t="s">
        <v>233</v>
      </c>
      <c r="P182" s="328" t="s">
        <v>646</v>
      </c>
      <c r="Q182" s="328" t="s">
        <v>647</v>
      </c>
    </row>
    <row r="183" spans="1:17" s="342" customFormat="1" hidden="1">
      <c r="A183" s="381"/>
      <c r="B183" s="382" t="s">
        <v>622</v>
      </c>
      <c r="C183" s="382" t="s">
        <v>810</v>
      </c>
      <c r="D183" s="398" t="s">
        <v>848</v>
      </c>
      <c r="E183" s="382" t="s">
        <v>1429</v>
      </c>
      <c r="F183" s="383" t="s">
        <v>1430</v>
      </c>
      <c r="G183" s="384">
        <v>10600</v>
      </c>
      <c r="H183" s="385" t="s">
        <v>1431</v>
      </c>
      <c r="I183" s="385" t="s">
        <v>1432</v>
      </c>
      <c r="J183" s="385" t="s">
        <v>217</v>
      </c>
      <c r="K183" s="396"/>
      <c r="L183" s="387" t="s">
        <v>1426</v>
      </c>
      <c r="M183" s="327" t="s">
        <v>816</v>
      </c>
      <c r="N183" s="327" t="s">
        <v>836</v>
      </c>
      <c r="O183" s="328" t="s">
        <v>233</v>
      </c>
      <c r="P183" s="328" t="s">
        <v>646</v>
      </c>
      <c r="Q183" s="328" t="s">
        <v>647</v>
      </c>
    </row>
    <row r="184" spans="1:17" s="342" customFormat="1" hidden="1">
      <c r="A184" s="381"/>
      <c r="B184" s="382" t="s">
        <v>622</v>
      </c>
      <c r="C184" s="382" t="s">
        <v>810</v>
      </c>
      <c r="D184" s="398" t="s">
        <v>849</v>
      </c>
      <c r="E184" s="382" t="s">
        <v>1429</v>
      </c>
      <c r="F184" s="383" t="s">
        <v>1430</v>
      </c>
      <c r="G184" s="384">
        <v>10600</v>
      </c>
      <c r="H184" s="385" t="s">
        <v>1431</v>
      </c>
      <c r="I184" s="385" t="s">
        <v>1432</v>
      </c>
      <c r="J184" s="385" t="s">
        <v>217</v>
      </c>
      <c r="K184" s="396"/>
      <c r="L184" s="387" t="s">
        <v>1426</v>
      </c>
      <c r="M184" s="327" t="s">
        <v>1068</v>
      </c>
      <c r="N184" s="327" t="s">
        <v>850</v>
      </c>
      <c r="O184" s="328" t="s">
        <v>233</v>
      </c>
      <c r="P184" s="328" t="s">
        <v>646</v>
      </c>
      <c r="Q184" s="328" t="s">
        <v>647</v>
      </c>
    </row>
    <row r="185" spans="1:17" s="342" customFormat="1" hidden="1">
      <c r="A185" s="381"/>
      <c r="B185" s="382" t="s">
        <v>622</v>
      </c>
      <c r="C185" s="382" t="s">
        <v>810</v>
      </c>
      <c r="D185" s="398" t="s">
        <v>851</v>
      </c>
      <c r="E185" s="382" t="s">
        <v>1429</v>
      </c>
      <c r="F185" s="383" t="s">
        <v>1430</v>
      </c>
      <c r="G185" s="384">
        <v>10600</v>
      </c>
      <c r="H185" s="385" t="s">
        <v>1431</v>
      </c>
      <c r="I185" s="385" t="s">
        <v>1432</v>
      </c>
      <c r="J185" s="385" t="s">
        <v>217</v>
      </c>
      <c r="K185" s="396"/>
      <c r="L185" s="387" t="s">
        <v>1426</v>
      </c>
      <c r="M185" s="327" t="s">
        <v>1052</v>
      </c>
      <c r="N185" s="327" t="s">
        <v>852</v>
      </c>
      <c r="O185" s="328" t="s">
        <v>233</v>
      </c>
      <c r="P185" s="328" t="s">
        <v>646</v>
      </c>
      <c r="Q185" s="328" t="s">
        <v>647</v>
      </c>
    </row>
    <row r="186" spans="1:17" s="342" customFormat="1" hidden="1">
      <c r="A186" s="381"/>
      <c r="B186" s="382" t="s">
        <v>622</v>
      </c>
      <c r="C186" s="382" t="s">
        <v>810</v>
      </c>
      <c r="D186" s="398" t="s">
        <v>853</v>
      </c>
      <c r="E186" s="382" t="s">
        <v>1429</v>
      </c>
      <c r="F186" s="383" t="s">
        <v>1430</v>
      </c>
      <c r="G186" s="384">
        <v>10600</v>
      </c>
      <c r="H186" s="385" t="s">
        <v>1431</v>
      </c>
      <c r="I186" s="385" t="s">
        <v>1432</v>
      </c>
      <c r="J186" s="385" t="s">
        <v>217</v>
      </c>
      <c r="K186" s="396"/>
      <c r="L186" s="387" t="s">
        <v>1426</v>
      </c>
      <c r="M186" s="327" t="s">
        <v>1052</v>
      </c>
      <c r="N186" s="327" t="s">
        <v>1468</v>
      </c>
      <c r="O186" s="328" t="s">
        <v>233</v>
      </c>
      <c r="P186" s="328" t="s">
        <v>646</v>
      </c>
      <c r="Q186" s="328" t="s">
        <v>647</v>
      </c>
    </row>
    <row r="187" spans="1:17" s="342" customFormat="1" hidden="1">
      <c r="A187" s="381"/>
      <c r="B187" s="382" t="s">
        <v>622</v>
      </c>
      <c r="C187" s="382" t="s">
        <v>810</v>
      </c>
      <c r="D187" s="398" t="s">
        <v>854</v>
      </c>
      <c r="E187" s="382" t="s">
        <v>1429</v>
      </c>
      <c r="F187" s="383" t="s">
        <v>1430</v>
      </c>
      <c r="G187" s="384">
        <v>10600</v>
      </c>
      <c r="H187" s="385" t="s">
        <v>1431</v>
      </c>
      <c r="I187" s="385" t="s">
        <v>1432</v>
      </c>
      <c r="J187" s="385" t="s">
        <v>217</v>
      </c>
      <c r="K187" s="396"/>
      <c r="L187" s="387" t="s">
        <v>1426</v>
      </c>
      <c r="M187" s="327" t="s">
        <v>816</v>
      </c>
      <c r="N187" s="327" t="s">
        <v>1080</v>
      </c>
      <c r="O187" s="328" t="s">
        <v>233</v>
      </c>
      <c r="P187" s="328" t="s">
        <v>646</v>
      </c>
      <c r="Q187" s="328" t="s">
        <v>647</v>
      </c>
    </row>
    <row r="188" spans="1:17" s="342" customFormat="1" hidden="1">
      <c r="A188" s="381"/>
      <c r="B188" s="382" t="s">
        <v>622</v>
      </c>
      <c r="C188" s="382" t="s">
        <v>810</v>
      </c>
      <c r="D188" s="398" t="s">
        <v>855</v>
      </c>
      <c r="E188" s="382" t="s">
        <v>1429</v>
      </c>
      <c r="F188" s="383" t="s">
        <v>1430</v>
      </c>
      <c r="G188" s="384">
        <v>10600</v>
      </c>
      <c r="H188" s="385" t="s">
        <v>1431</v>
      </c>
      <c r="I188" s="385" t="s">
        <v>1432</v>
      </c>
      <c r="J188" s="385" t="s">
        <v>217</v>
      </c>
      <c r="K188" s="396"/>
      <c r="L188" s="387" t="s">
        <v>1426</v>
      </c>
      <c r="M188" s="327" t="s">
        <v>819</v>
      </c>
      <c r="N188" s="327" t="s">
        <v>1069</v>
      </c>
      <c r="O188" s="328" t="s">
        <v>233</v>
      </c>
      <c r="P188" s="328" t="s">
        <v>646</v>
      </c>
      <c r="Q188" s="328" t="s">
        <v>647</v>
      </c>
    </row>
    <row r="189" spans="1:17" s="342" customFormat="1" hidden="1">
      <c r="A189" s="381"/>
      <c r="B189" s="382" t="s">
        <v>622</v>
      </c>
      <c r="C189" s="382" t="s">
        <v>810</v>
      </c>
      <c r="D189" s="398" t="s">
        <v>856</v>
      </c>
      <c r="E189" s="382" t="s">
        <v>1429</v>
      </c>
      <c r="F189" s="383" t="s">
        <v>1430</v>
      </c>
      <c r="G189" s="384">
        <v>10600</v>
      </c>
      <c r="H189" s="385" t="s">
        <v>1431</v>
      </c>
      <c r="I189" s="385" t="s">
        <v>1432</v>
      </c>
      <c r="J189" s="385" t="s">
        <v>217</v>
      </c>
      <c r="K189" s="396"/>
      <c r="L189" s="387" t="s">
        <v>1426</v>
      </c>
      <c r="M189" s="332" t="s">
        <v>1068</v>
      </c>
      <c r="N189" s="327" t="s">
        <v>824</v>
      </c>
      <c r="O189" s="328" t="s">
        <v>233</v>
      </c>
      <c r="P189" s="328" t="s">
        <v>646</v>
      </c>
      <c r="Q189" s="328" t="s">
        <v>647</v>
      </c>
    </row>
    <row r="190" spans="1:17" s="342" customFormat="1" hidden="1">
      <c r="A190" s="381"/>
      <c r="B190" s="382" t="s">
        <v>622</v>
      </c>
      <c r="C190" s="382" t="s">
        <v>810</v>
      </c>
      <c r="D190" s="398" t="s">
        <v>857</v>
      </c>
      <c r="E190" s="382" t="s">
        <v>1429</v>
      </c>
      <c r="F190" s="385" t="s">
        <v>1430</v>
      </c>
      <c r="G190" s="384">
        <v>10600</v>
      </c>
      <c r="H190" s="385" t="s">
        <v>1431</v>
      </c>
      <c r="I190" s="385" t="s">
        <v>1432</v>
      </c>
      <c r="J190" s="385" t="s">
        <v>217</v>
      </c>
      <c r="K190" s="396"/>
      <c r="L190" s="387" t="s">
        <v>1426</v>
      </c>
      <c r="M190" s="327" t="s">
        <v>1052</v>
      </c>
      <c r="N190" s="327" t="s">
        <v>1081</v>
      </c>
      <c r="O190" s="328" t="s">
        <v>233</v>
      </c>
      <c r="P190" s="328" t="s">
        <v>646</v>
      </c>
      <c r="Q190" s="328" t="s">
        <v>647</v>
      </c>
    </row>
    <row r="191" spans="1:17" s="342" customFormat="1" hidden="1">
      <c r="A191" s="381"/>
      <c r="B191" s="382" t="s">
        <v>622</v>
      </c>
      <c r="C191" s="382" t="s">
        <v>810</v>
      </c>
      <c r="D191" s="398" t="s">
        <v>858</v>
      </c>
      <c r="E191" s="382" t="s">
        <v>1429</v>
      </c>
      <c r="F191" s="383" t="s">
        <v>1430</v>
      </c>
      <c r="G191" s="384">
        <v>10600</v>
      </c>
      <c r="H191" s="385" t="s">
        <v>1431</v>
      </c>
      <c r="I191" s="385" t="s">
        <v>1432</v>
      </c>
      <c r="J191" s="385" t="s">
        <v>217</v>
      </c>
      <c r="K191" s="396"/>
      <c r="L191" s="387" t="s">
        <v>1426</v>
      </c>
      <c r="M191" s="327" t="s">
        <v>816</v>
      </c>
      <c r="N191" s="327" t="s">
        <v>1082</v>
      </c>
      <c r="O191" s="328" t="s">
        <v>233</v>
      </c>
      <c r="P191" s="328" t="s">
        <v>646</v>
      </c>
      <c r="Q191" s="328" t="s">
        <v>647</v>
      </c>
    </row>
    <row r="192" spans="1:17" s="342" customFormat="1" hidden="1">
      <c r="A192" s="381"/>
      <c r="B192" s="382" t="s">
        <v>622</v>
      </c>
      <c r="C192" s="382" t="s">
        <v>810</v>
      </c>
      <c r="D192" s="398" t="s">
        <v>859</v>
      </c>
      <c r="E192" s="382" t="s">
        <v>1429</v>
      </c>
      <c r="F192" s="383" t="s">
        <v>1430</v>
      </c>
      <c r="G192" s="384">
        <v>10600</v>
      </c>
      <c r="H192" s="385" t="s">
        <v>1431</v>
      </c>
      <c r="I192" s="385" t="s">
        <v>1432</v>
      </c>
      <c r="J192" s="385" t="s">
        <v>217</v>
      </c>
      <c r="K192" s="396"/>
      <c r="L192" s="387" t="s">
        <v>1426</v>
      </c>
      <c r="M192" s="327" t="s">
        <v>816</v>
      </c>
      <c r="N192" s="327" t="s">
        <v>1427</v>
      </c>
      <c r="O192" s="328" t="s">
        <v>233</v>
      </c>
      <c r="P192" s="328" t="s">
        <v>646</v>
      </c>
      <c r="Q192" s="328" t="s">
        <v>647</v>
      </c>
    </row>
    <row r="193" spans="1:17" s="342" customFormat="1" hidden="1">
      <c r="A193" s="381"/>
      <c r="B193" s="382" t="s">
        <v>622</v>
      </c>
      <c r="C193" s="382" t="s">
        <v>810</v>
      </c>
      <c r="D193" s="398" t="s">
        <v>1083</v>
      </c>
      <c r="E193" s="382" t="s">
        <v>1429</v>
      </c>
      <c r="F193" s="383" t="s">
        <v>1430</v>
      </c>
      <c r="G193" s="384">
        <v>10600</v>
      </c>
      <c r="H193" s="385" t="s">
        <v>1431</v>
      </c>
      <c r="I193" s="385" t="s">
        <v>1432</v>
      </c>
      <c r="J193" s="385" t="s">
        <v>217</v>
      </c>
      <c r="K193" s="396"/>
      <c r="L193" s="387" t="s">
        <v>1426</v>
      </c>
      <c r="M193" s="332" t="s">
        <v>1050</v>
      </c>
      <c r="N193" s="327" t="s">
        <v>836</v>
      </c>
      <c r="O193" s="328" t="s">
        <v>233</v>
      </c>
      <c r="P193" s="328" t="s">
        <v>646</v>
      </c>
      <c r="Q193" s="328" t="s">
        <v>647</v>
      </c>
    </row>
    <row r="194" spans="1:17" s="342" customFormat="1" hidden="1">
      <c r="A194" s="381"/>
      <c r="B194" s="382" t="s">
        <v>622</v>
      </c>
      <c r="C194" s="382" t="s">
        <v>810</v>
      </c>
      <c r="D194" s="398" t="s">
        <v>860</v>
      </c>
      <c r="E194" s="382" t="s">
        <v>1429</v>
      </c>
      <c r="F194" s="383" t="s">
        <v>1430</v>
      </c>
      <c r="G194" s="384">
        <v>10600</v>
      </c>
      <c r="H194" s="385" t="s">
        <v>1431</v>
      </c>
      <c r="I194" s="385" t="s">
        <v>1432</v>
      </c>
      <c r="J194" s="385" t="s">
        <v>217</v>
      </c>
      <c r="K194" s="396"/>
      <c r="L194" s="387" t="s">
        <v>1426</v>
      </c>
      <c r="M194" s="332" t="s">
        <v>1050</v>
      </c>
      <c r="N194" s="327" t="s">
        <v>861</v>
      </c>
      <c r="O194" s="328" t="s">
        <v>233</v>
      </c>
      <c r="P194" s="328" t="s">
        <v>646</v>
      </c>
      <c r="Q194" s="328" t="s">
        <v>647</v>
      </c>
    </row>
    <row r="195" spans="1:17" s="342" customFormat="1" hidden="1">
      <c r="A195" s="381"/>
      <c r="B195" s="382" t="s">
        <v>622</v>
      </c>
      <c r="C195" s="382" t="s">
        <v>810</v>
      </c>
      <c r="D195" s="398" t="s">
        <v>862</v>
      </c>
      <c r="E195" s="382" t="s">
        <v>1429</v>
      </c>
      <c r="F195" s="383" t="s">
        <v>1430</v>
      </c>
      <c r="G195" s="384">
        <v>10600</v>
      </c>
      <c r="H195" s="385" t="s">
        <v>1431</v>
      </c>
      <c r="I195" s="385" t="s">
        <v>1432</v>
      </c>
      <c r="J195" s="385" t="s">
        <v>217</v>
      </c>
      <c r="K195" s="396"/>
      <c r="L195" s="387" t="s">
        <v>1426</v>
      </c>
      <c r="M195" s="332" t="s">
        <v>1469</v>
      </c>
      <c r="N195" s="327" t="s">
        <v>1084</v>
      </c>
      <c r="O195" s="328" t="s">
        <v>233</v>
      </c>
      <c r="P195" s="328" t="s">
        <v>646</v>
      </c>
      <c r="Q195" s="328" t="s">
        <v>647</v>
      </c>
    </row>
    <row r="196" spans="1:17" s="342" customFormat="1" hidden="1">
      <c r="A196" s="381"/>
      <c r="B196" s="382" t="s">
        <v>622</v>
      </c>
      <c r="C196" s="382" t="s">
        <v>810</v>
      </c>
      <c r="D196" s="381" t="s">
        <v>1085</v>
      </c>
      <c r="E196" s="382" t="s">
        <v>1429</v>
      </c>
      <c r="F196" s="383" t="s">
        <v>1430</v>
      </c>
      <c r="G196" s="384">
        <v>10600</v>
      </c>
      <c r="H196" s="385" t="s">
        <v>1431</v>
      </c>
      <c r="I196" s="385" t="s">
        <v>1432</v>
      </c>
      <c r="J196" s="385" t="s">
        <v>217</v>
      </c>
      <c r="K196" s="399"/>
      <c r="L196" s="387" t="s">
        <v>1426</v>
      </c>
      <c r="M196" s="332" t="s">
        <v>1469</v>
      </c>
      <c r="N196" s="327" t="s">
        <v>1086</v>
      </c>
      <c r="O196" s="328" t="s">
        <v>233</v>
      </c>
      <c r="P196" s="328" t="s">
        <v>646</v>
      </c>
      <c r="Q196" s="328" t="s">
        <v>647</v>
      </c>
    </row>
    <row r="197" spans="1:17" s="342" customFormat="1" hidden="1">
      <c r="A197" s="381"/>
      <c r="B197" s="382" t="s">
        <v>622</v>
      </c>
      <c r="C197" s="382" t="s">
        <v>810</v>
      </c>
      <c r="D197" s="381" t="s">
        <v>863</v>
      </c>
      <c r="E197" s="382" t="s">
        <v>1429</v>
      </c>
      <c r="F197" s="383" t="s">
        <v>1430</v>
      </c>
      <c r="G197" s="384">
        <v>10600</v>
      </c>
      <c r="H197" s="385" t="s">
        <v>1431</v>
      </c>
      <c r="I197" s="385" t="s">
        <v>1432</v>
      </c>
      <c r="J197" s="385" t="s">
        <v>217</v>
      </c>
      <c r="K197" s="399"/>
      <c r="L197" s="387" t="s">
        <v>1426</v>
      </c>
      <c r="M197" s="332" t="s">
        <v>1469</v>
      </c>
      <c r="N197" s="327" t="s">
        <v>1087</v>
      </c>
      <c r="O197" s="328" t="s">
        <v>233</v>
      </c>
      <c r="P197" s="328" t="s">
        <v>646</v>
      </c>
      <c r="Q197" s="328" t="s">
        <v>647</v>
      </c>
    </row>
    <row r="198" spans="1:17" s="342" customFormat="1" hidden="1">
      <c r="A198" s="381"/>
      <c r="B198" s="382" t="s">
        <v>622</v>
      </c>
      <c r="C198" s="382" t="s">
        <v>810</v>
      </c>
      <c r="D198" s="381" t="s">
        <v>1088</v>
      </c>
      <c r="E198" s="382" t="s">
        <v>1429</v>
      </c>
      <c r="F198" s="383" t="s">
        <v>1430</v>
      </c>
      <c r="G198" s="384">
        <v>10600</v>
      </c>
      <c r="H198" s="385" t="s">
        <v>1431</v>
      </c>
      <c r="I198" s="385" t="s">
        <v>1432</v>
      </c>
      <c r="J198" s="385" t="s">
        <v>217</v>
      </c>
      <c r="K198" s="399"/>
      <c r="L198" s="387" t="s">
        <v>1426</v>
      </c>
      <c r="M198" s="332" t="s">
        <v>1068</v>
      </c>
      <c r="N198" s="327" t="s">
        <v>824</v>
      </c>
      <c r="O198" s="328" t="s">
        <v>233</v>
      </c>
      <c r="P198" s="328" t="s">
        <v>646</v>
      </c>
      <c r="Q198" s="328" t="s">
        <v>647</v>
      </c>
    </row>
    <row r="199" spans="1:17" s="342" customFormat="1" hidden="1">
      <c r="A199" s="381"/>
      <c r="B199" s="382" t="s">
        <v>622</v>
      </c>
      <c r="C199" s="382" t="s">
        <v>810</v>
      </c>
      <c r="D199" s="381" t="s">
        <v>1089</v>
      </c>
      <c r="E199" s="382" t="s">
        <v>1429</v>
      </c>
      <c r="F199" s="383" t="s">
        <v>1430</v>
      </c>
      <c r="G199" s="384">
        <v>10600</v>
      </c>
      <c r="H199" s="385" t="s">
        <v>1431</v>
      </c>
      <c r="I199" s="385" t="s">
        <v>1432</v>
      </c>
      <c r="J199" s="385" t="s">
        <v>217</v>
      </c>
      <c r="K199" s="399"/>
      <c r="L199" s="387" t="s">
        <v>1426</v>
      </c>
      <c r="M199" s="327" t="s">
        <v>1068</v>
      </c>
      <c r="N199" s="327" t="s">
        <v>1470</v>
      </c>
      <c r="O199" s="328" t="s">
        <v>233</v>
      </c>
      <c r="P199" s="328" t="s">
        <v>646</v>
      </c>
      <c r="Q199" s="328" t="s">
        <v>647</v>
      </c>
    </row>
    <row r="200" spans="1:17" s="342" customFormat="1" hidden="1">
      <c r="A200" s="381"/>
      <c r="B200" s="382" t="s">
        <v>622</v>
      </c>
      <c r="C200" s="382" t="s">
        <v>810</v>
      </c>
      <c r="D200" s="381" t="s">
        <v>864</v>
      </c>
      <c r="E200" s="382" t="s">
        <v>1429</v>
      </c>
      <c r="F200" s="383" t="s">
        <v>1430</v>
      </c>
      <c r="G200" s="384">
        <v>10600</v>
      </c>
      <c r="H200" s="385" t="s">
        <v>1431</v>
      </c>
      <c r="I200" s="385" t="s">
        <v>1432</v>
      </c>
      <c r="J200" s="385" t="s">
        <v>217</v>
      </c>
      <c r="K200" s="399"/>
      <c r="L200" s="387" t="s">
        <v>1426</v>
      </c>
      <c r="M200" s="327" t="s">
        <v>1068</v>
      </c>
      <c r="N200" s="327" t="s">
        <v>865</v>
      </c>
      <c r="O200" s="328" t="s">
        <v>233</v>
      </c>
      <c r="P200" s="328" t="s">
        <v>646</v>
      </c>
      <c r="Q200" s="328" t="s">
        <v>647</v>
      </c>
    </row>
    <row r="201" spans="1:17" s="342" customFormat="1" hidden="1">
      <c r="A201" s="381"/>
      <c r="B201" s="382" t="s">
        <v>622</v>
      </c>
      <c r="C201" s="382" t="s">
        <v>810</v>
      </c>
      <c r="D201" s="397" t="s">
        <v>1471</v>
      </c>
      <c r="E201" s="382"/>
      <c r="F201" s="383"/>
      <c r="G201" s="384"/>
      <c r="H201" s="385"/>
      <c r="I201" s="385"/>
      <c r="J201" s="385"/>
      <c r="K201" s="396"/>
      <c r="L201" s="387" t="s">
        <v>1426</v>
      </c>
      <c r="M201" s="327"/>
      <c r="N201" s="327"/>
      <c r="O201" s="360"/>
      <c r="P201" s="360"/>
      <c r="Q201" s="360"/>
    </row>
    <row r="202" spans="1:17" s="342" customFormat="1" hidden="1">
      <c r="A202" s="381"/>
      <c r="B202" s="382" t="s">
        <v>622</v>
      </c>
      <c r="C202" s="382" t="s">
        <v>810</v>
      </c>
      <c r="D202" s="397" t="s">
        <v>1472</v>
      </c>
      <c r="E202" s="382"/>
      <c r="F202" s="383"/>
      <c r="G202" s="384"/>
      <c r="H202" s="385"/>
      <c r="I202" s="385"/>
      <c r="J202" s="385"/>
      <c r="K202" s="396"/>
      <c r="L202" s="387" t="s">
        <v>1426</v>
      </c>
      <c r="M202" s="327"/>
      <c r="N202" s="327"/>
      <c r="O202" s="360"/>
      <c r="P202" s="360"/>
      <c r="Q202" s="360"/>
    </row>
    <row r="203" spans="1:17" s="342" customFormat="1" hidden="1">
      <c r="A203" s="381"/>
      <c r="B203" s="382" t="s">
        <v>622</v>
      </c>
      <c r="C203" s="382" t="s">
        <v>810</v>
      </c>
      <c r="D203" s="397"/>
      <c r="E203" s="382"/>
      <c r="F203" s="383"/>
      <c r="G203" s="384"/>
      <c r="H203" s="385"/>
      <c r="I203" s="385"/>
      <c r="J203" s="385"/>
      <c r="K203" s="396"/>
      <c r="L203" s="387" t="s">
        <v>1426</v>
      </c>
      <c r="M203" s="327"/>
      <c r="N203" s="327"/>
      <c r="O203" s="360"/>
      <c r="P203" s="360"/>
      <c r="Q203" s="360"/>
    </row>
    <row r="204" spans="1:17" s="342" customFormat="1" hidden="1">
      <c r="A204" s="381"/>
      <c r="B204" s="382" t="s">
        <v>622</v>
      </c>
      <c r="C204" s="382" t="s">
        <v>810</v>
      </c>
      <c r="D204" s="397" t="s">
        <v>866</v>
      </c>
      <c r="E204" s="382" t="s">
        <v>1429</v>
      </c>
      <c r="F204" s="383" t="s">
        <v>1430</v>
      </c>
      <c r="G204" s="384">
        <v>10600</v>
      </c>
      <c r="H204" s="385" t="s">
        <v>1431</v>
      </c>
      <c r="I204" s="385" t="s">
        <v>1432</v>
      </c>
      <c r="J204" s="385" t="s">
        <v>217</v>
      </c>
      <c r="K204" s="396"/>
      <c r="L204" s="387" t="s">
        <v>1426</v>
      </c>
      <c r="M204" s="327" t="s">
        <v>867</v>
      </c>
      <c r="N204" s="327" t="s">
        <v>868</v>
      </c>
      <c r="O204" s="328" t="s">
        <v>233</v>
      </c>
      <c r="P204" s="328" t="s">
        <v>646</v>
      </c>
      <c r="Q204" s="328" t="s">
        <v>647</v>
      </c>
    </row>
    <row r="205" spans="1:17" s="342" customFormat="1" hidden="1">
      <c r="A205" s="381"/>
      <c r="B205" s="382" t="s">
        <v>622</v>
      </c>
      <c r="C205" s="382" t="s">
        <v>810</v>
      </c>
      <c r="D205" s="397" t="s">
        <v>1473</v>
      </c>
      <c r="E205" s="382" t="s">
        <v>1429</v>
      </c>
      <c r="F205" s="383" t="s">
        <v>1430</v>
      </c>
      <c r="G205" s="384">
        <v>10600</v>
      </c>
      <c r="H205" s="385" t="s">
        <v>1431</v>
      </c>
      <c r="I205" s="385" t="s">
        <v>1432</v>
      </c>
      <c r="J205" s="385" t="s">
        <v>217</v>
      </c>
      <c r="K205" s="396"/>
      <c r="L205" s="387" t="s">
        <v>1426</v>
      </c>
      <c r="M205" s="327" t="s">
        <v>867</v>
      </c>
      <c r="N205" s="327" t="s">
        <v>869</v>
      </c>
      <c r="O205" s="328" t="s">
        <v>233</v>
      </c>
      <c r="P205" s="328" t="s">
        <v>646</v>
      </c>
      <c r="Q205" s="328" t="s">
        <v>647</v>
      </c>
    </row>
    <row r="206" spans="1:17" s="342" customFormat="1" hidden="1">
      <c r="A206" s="381"/>
      <c r="B206" s="382" t="s">
        <v>622</v>
      </c>
      <c r="C206" s="382" t="s">
        <v>810</v>
      </c>
      <c r="D206" s="397" t="s">
        <v>1474</v>
      </c>
      <c r="E206" s="382"/>
      <c r="F206" s="383"/>
      <c r="G206" s="384"/>
      <c r="H206" s="385"/>
      <c r="I206" s="385"/>
      <c r="J206" s="385"/>
      <c r="K206" s="396"/>
      <c r="L206" s="387" t="s">
        <v>1426</v>
      </c>
      <c r="M206" s="327"/>
      <c r="N206" s="327"/>
      <c r="O206" s="360"/>
      <c r="P206" s="360"/>
      <c r="Q206" s="360"/>
    </row>
    <row r="207" spans="1:17" s="342" customFormat="1" hidden="1">
      <c r="A207" s="381"/>
      <c r="B207" s="382" t="s">
        <v>622</v>
      </c>
      <c r="C207" s="382" t="s">
        <v>810</v>
      </c>
      <c r="D207" s="381" t="s">
        <v>870</v>
      </c>
      <c r="E207" s="382" t="s">
        <v>1429</v>
      </c>
      <c r="F207" s="383" t="s">
        <v>1430</v>
      </c>
      <c r="G207" s="384">
        <v>10600</v>
      </c>
      <c r="H207" s="385" t="s">
        <v>1431</v>
      </c>
      <c r="I207" s="385" t="s">
        <v>1432</v>
      </c>
      <c r="J207" s="385" t="s">
        <v>217</v>
      </c>
      <c r="K207" s="396"/>
      <c r="L207" s="387" t="s">
        <v>1426</v>
      </c>
      <c r="M207" s="327" t="s">
        <v>784</v>
      </c>
      <c r="N207" s="332" t="s">
        <v>1475</v>
      </c>
      <c r="O207" s="328" t="s">
        <v>233</v>
      </c>
      <c r="P207" s="328" t="s">
        <v>646</v>
      </c>
      <c r="Q207" s="328" t="s">
        <v>647</v>
      </c>
    </row>
    <row r="208" spans="1:17" s="342" customFormat="1" hidden="1">
      <c r="A208" s="381"/>
      <c r="B208" s="382" t="s">
        <v>622</v>
      </c>
      <c r="C208" s="382" t="s">
        <v>810</v>
      </c>
      <c r="D208" s="397" t="s">
        <v>871</v>
      </c>
      <c r="E208" s="382" t="s">
        <v>1429</v>
      </c>
      <c r="F208" s="383" t="s">
        <v>1430</v>
      </c>
      <c r="G208" s="384">
        <v>10600</v>
      </c>
      <c r="H208" s="385" t="s">
        <v>1431</v>
      </c>
      <c r="I208" s="385" t="s">
        <v>1432</v>
      </c>
      <c r="J208" s="385" t="s">
        <v>217</v>
      </c>
      <c r="K208" s="396"/>
      <c r="L208" s="387" t="s">
        <v>1426</v>
      </c>
      <c r="M208" s="327" t="s">
        <v>784</v>
      </c>
      <c r="N208" s="327" t="s">
        <v>1476</v>
      </c>
      <c r="O208" s="328" t="s">
        <v>233</v>
      </c>
      <c r="P208" s="328" t="s">
        <v>646</v>
      </c>
      <c r="Q208" s="328" t="s">
        <v>647</v>
      </c>
    </row>
    <row r="209" spans="1:17" s="342" customFormat="1" hidden="1">
      <c r="A209" s="381"/>
      <c r="B209" s="382" t="s">
        <v>622</v>
      </c>
      <c r="C209" s="382" t="s">
        <v>810</v>
      </c>
      <c r="D209" s="381" t="s">
        <v>872</v>
      </c>
      <c r="E209" s="382" t="s">
        <v>1429</v>
      </c>
      <c r="F209" s="383" t="s">
        <v>1430</v>
      </c>
      <c r="G209" s="384">
        <v>10600</v>
      </c>
      <c r="H209" s="385" t="s">
        <v>1431</v>
      </c>
      <c r="I209" s="385" t="s">
        <v>1432</v>
      </c>
      <c r="J209" s="385" t="s">
        <v>217</v>
      </c>
      <c r="K209" s="396"/>
      <c r="L209" s="387" t="s">
        <v>1426</v>
      </c>
      <c r="M209" s="327" t="s">
        <v>784</v>
      </c>
      <c r="N209" s="332" t="s">
        <v>1475</v>
      </c>
      <c r="O209" s="328" t="s">
        <v>233</v>
      </c>
      <c r="P209" s="328" t="s">
        <v>646</v>
      </c>
      <c r="Q209" s="328" t="s">
        <v>647</v>
      </c>
    </row>
    <row r="210" spans="1:17" s="342" customFormat="1" hidden="1">
      <c r="A210" s="381"/>
      <c r="B210" s="382" t="s">
        <v>622</v>
      </c>
      <c r="C210" s="382" t="s">
        <v>810</v>
      </c>
      <c r="D210" s="397" t="s">
        <v>873</v>
      </c>
      <c r="E210" s="382" t="s">
        <v>1429</v>
      </c>
      <c r="F210" s="383" t="s">
        <v>1430</v>
      </c>
      <c r="G210" s="384">
        <v>10600</v>
      </c>
      <c r="H210" s="385" t="s">
        <v>1431</v>
      </c>
      <c r="I210" s="385" t="s">
        <v>1432</v>
      </c>
      <c r="J210" s="385" t="s">
        <v>217</v>
      </c>
      <c r="K210" s="396"/>
      <c r="L210" s="387" t="s">
        <v>1426</v>
      </c>
      <c r="M210" s="327" t="s">
        <v>784</v>
      </c>
      <c r="N210" s="327" t="s">
        <v>1477</v>
      </c>
      <c r="O210" s="328" t="s">
        <v>233</v>
      </c>
      <c r="P210" s="328" t="s">
        <v>646</v>
      </c>
      <c r="Q210" s="328" t="s">
        <v>647</v>
      </c>
    </row>
    <row r="211" spans="1:17" s="342" customFormat="1" hidden="1">
      <c r="A211" s="381"/>
      <c r="B211" s="382" t="s">
        <v>622</v>
      </c>
      <c r="C211" s="382" t="s">
        <v>810</v>
      </c>
      <c r="D211" s="397" t="s">
        <v>874</v>
      </c>
      <c r="E211" s="382"/>
      <c r="F211" s="383"/>
      <c r="G211" s="384"/>
      <c r="H211" s="385"/>
      <c r="I211" s="385"/>
      <c r="J211" s="385"/>
      <c r="K211" s="396"/>
      <c r="L211" s="387" t="s">
        <v>1259</v>
      </c>
      <c r="M211" s="327"/>
      <c r="N211" s="327"/>
      <c r="O211" s="360"/>
      <c r="P211" s="360"/>
      <c r="Q211" s="360"/>
    </row>
    <row r="212" spans="1:17" s="342" customFormat="1" hidden="1">
      <c r="A212" s="381"/>
      <c r="B212" s="382" t="s">
        <v>622</v>
      </c>
      <c r="C212" s="382" t="s">
        <v>810</v>
      </c>
      <c r="D212" s="397" t="s">
        <v>875</v>
      </c>
      <c r="E212" s="382" t="s">
        <v>1262</v>
      </c>
      <c r="F212" s="383" t="s">
        <v>1263</v>
      </c>
      <c r="G212" s="384">
        <v>10600</v>
      </c>
      <c r="H212" s="385" t="s">
        <v>1478</v>
      </c>
      <c r="I212" s="385" t="s">
        <v>1287</v>
      </c>
      <c r="J212" s="385" t="s">
        <v>217</v>
      </c>
      <c r="K212" s="396"/>
      <c r="L212" s="387" t="s">
        <v>1426</v>
      </c>
      <c r="M212" s="327" t="s">
        <v>784</v>
      </c>
      <c r="N212" s="327" t="s">
        <v>796</v>
      </c>
      <c r="O212" s="328" t="s">
        <v>233</v>
      </c>
      <c r="P212" s="328" t="s">
        <v>646</v>
      </c>
      <c r="Q212" s="328" t="s">
        <v>647</v>
      </c>
    </row>
    <row r="213" spans="1:17" s="342" customFormat="1" hidden="1">
      <c r="A213" s="381"/>
      <c r="B213" s="382" t="s">
        <v>622</v>
      </c>
      <c r="C213" s="382" t="s">
        <v>810</v>
      </c>
      <c r="D213" s="397" t="s">
        <v>876</v>
      </c>
      <c r="E213" s="382" t="s">
        <v>1429</v>
      </c>
      <c r="F213" s="383" t="s">
        <v>1430</v>
      </c>
      <c r="G213" s="384">
        <v>10600</v>
      </c>
      <c r="H213" s="385" t="s">
        <v>1431</v>
      </c>
      <c r="I213" s="385" t="s">
        <v>1432</v>
      </c>
      <c r="J213" s="385" t="s">
        <v>217</v>
      </c>
      <c r="K213" s="396"/>
      <c r="L213" s="387" t="s">
        <v>1426</v>
      </c>
      <c r="M213" s="327" t="s">
        <v>784</v>
      </c>
      <c r="N213" s="327" t="s">
        <v>798</v>
      </c>
      <c r="O213" s="328" t="s">
        <v>233</v>
      </c>
      <c r="P213" s="328" t="s">
        <v>646</v>
      </c>
      <c r="Q213" s="328" t="s">
        <v>647</v>
      </c>
    </row>
    <row r="214" spans="1:17" s="342" customFormat="1" hidden="1">
      <c r="A214" s="381"/>
      <c r="B214" s="382" t="s">
        <v>622</v>
      </c>
      <c r="C214" s="382" t="s">
        <v>810</v>
      </c>
      <c r="D214" s="381" t="s">
        <v>877</v>
      </c>
      <c r="E214" s="382" t="s">
        <v>1429</v>
      </c>
      <c r="F214" s="383" t="s">
        <v>1430</v>
      </c>
      <c r="G214" s="384">
        <v>10600</v>
      </c>
      <c r="H214" s="385" t="s">
        <v>1431</v>
      </c>
      <c r="I214" s="385" t="s">
        <v>1432</v>
      </c>
      <c r="J214" s="385" t="s">
        <v>217</v>
      </c>
      <c r="K214" s="396"/>
      <c r="L214" s="387" t="s">
        <v>1426</v>
      </c>
      <c r="M214" s="327" t="s">
        <v>784</v>
      </c>
      <c r="N214" s="327" t="s">
        <v>1066</v>
      </c>
      <c r="O214" s="328" t="s">
        <v>233</v>
      </c>
      <c r="P214" s="328" t="s">
        <v>646</v>
      </c>
      <c r="Q214" s="328" t="s">
        <v>647</v>
      </c>
    </row>
    <row r="215" spans="1:17" s="342" customFormat="1" hidden="1">
      <c r="A215" s="381"/>
      <c r="B215" s="382" t="s">
        <v>622</v>
      </c>
      <c r="C215" s="382" t="s">
        <v>810</v>
      </c>
      <c r="D215" s="381" t="s">
        <v>878</v>
      </c>
      <c r="E215" s="382" t="s">
        <v>1429</v>
      </c>
      <c r="F215" s="383" t="s">
        <v>1430</v>
      </c>
      <c r="G215" s="384">
        <v>10600</v>
      </c>
      <c r="H215" s="385" t="s">
        <v>1431</v>
      </c>
      <c r="I215" s="385" t="s">
        <v>1432</v>
      </c>
      <c r="J215" s="385" t="s">
        <v>217</v>
      </c>
      <c r="K215" s="396"/>
      <c r="L215" s="387" t="s">
        <v>1426</v>
      </c>
      <c r="M215" s="327" t="s">
        <v>784</v>
      </c>
      <c r="N215" s="327" t="s">
        <v>1066</v>
      </c>
      <c r="O215" s="328" t="s">
        <v>233</v>
      </c>
      <c r="P215" s="328" t="s">
        <v>646</v>
      </c>
      <c r="Q215" s="328" t="s">
        <v>647</v>
      </c>
    </row>
    <row r="216" spans="1:17" s="342" customFormat="1" hidden="1">
      <c r="A216" s="381"/>
      <c r="B216" s="382" t="s">
        <v>622</v>
      </c>
      <c r="C216" s="382"/>
      <c r="D216" s="397" t="s">
        <v>1479</v>
      </c>
      <c r="E216" s="382"/>
      <c r="F216" s="383"/>
      <c r="G216" s="384"/>
      <c r="H216" s="385"/>
      <c r="I216" s="385"/>
      <c r="J216" s="385"/>
      <c r="K216" s="396"/>
      <c r="L216" s="387" t="s">
        <v>1426</v>
      </c>
      <c r="M216" s="327"/>
      <c r="N216" s="327"/>
      <c r="O216" s="360"/>
      <c r="P216" s="360"/>
      <c r="Q216" s="360"/>
    </row>
    <row r="217" spans="1:17" s="342" customFormat="1" hidden="1">
      <c r="A217" s="381"/>
      <c r="B217" s="382" t="s">
        <v>622</v>
      </c>
      <c r="C217" s="382"/>
      <c r="D217" s="397" t="s">
        <v>1480</v>
      </c>
      <c r="E217" s="382"/>
      <c r="F217" s="383"/>
      <c r="G217" s="384"/>
      <c r="H217" s="385"/>
      <c r="I217" s="385"/>
      <c r="J217" s="385"/>
      <c r="K217" s="396"/>
      <c r="L217" s="387" t="s">
        <v>1426</v>
      </c>
      <c r="M217" s="327"/>
      <c r="N217" s="327"/>
      <c r="O217" s="360"/>
      <c r="P217" s="360"/>
      <c r="Q217" s="360"/>
    </row>
    <row r="218" spans="1:17" s="342" customFormat="1" hidden="1">
      <c r="A218" s="381"/>
      <c r="B218" s="382" t="s">
        <v>622</v>
      </c>
      <c r="C218" s="382"/>
      <c r="D218" s="397" t="s">
        <v>1481</v>
      </c>
      <c r="E218" s="382"/>
      <c r="F218" s="383"/>
      <c r="G218" s="384"/>
      <c r="H218" s="385"/>
      <c r="I218" s="385"/>
      <c r="J218" s="385"/>
      <c r="K218" s="396"/>
      <c r="L218" s="387" t="s">
        <v>1426</v>
      </c>
      <c r="M218" s="327"/>
      <c r="N218" s="327"/>
      <c r="O218" s="360"/>
      <c r="P218" s="360"/>
      <c r="Q218" s="360"/>
    </row>
    <row r="219" spans="1:17" s="342" customFormat="1" hidden="1">
      <c r="A219" s="381"/>
      <c r="B219" s="382" t="s">
        <v>622</v>
      </c>
      <c r="C219" s="382" t="s">
        <v>810</v>
      </c>
      <c r="D219" s="397" t="s">
        <v>1482</v>
      </c>
      <c r="E219" s="382" t="s">
        <v>1429</v>
      </c>
      <c r="F219" s="383" t="s">
        <v>1430</v>
      </c>
      <c r="G219" s="384">
        <v>10600</v>
      </c>
      <c r="H219" s="385" t="s">
        <v>1431</v>
      </c>
      <c r="I219" s="385" t="s">
        <v>1432</v>
      </c>
      <c r="J219" s="385" t="s">
        <v>217</v>
      </c>
      <c r="K219" s="396"/>
      <c r="L219" s="387" t="s">
        <v>1426</v>
      </c>
      <c r="M219" s="327" t="s">
        <v>1483</v>
      </c>
      <c r="N219" s="327" t="s">
        <v>802</v>
      </c>
      <c r="O219" s="328" t="s">
        <v>233</v>
      </c>
      <c r="P219" s="328" t="s">
        <v>646</v>
      </c>
      <c r="Q219" s="328" t="s">
        <v>647</v>
      </c>
    </row>
    <row r="220" spans="1:17" s="342" customFormat="1" hidden="1">
      <c r="A220" s="381"/>
      <c r="B220" s="382" t="s">
        <v>622</v>
      </c>
      <c r="C220" s="382" t="s">
        <v>810</v>
      </c>
      <c r="D220" s="381" t="s">
        <v>879</v>
      </c>
      <c r="E220" s="382" t="s">
        <v>1429</v>
      </c>
      <c r="F220" s="383" t="s">
        <v>1430</v>
      </c>
      <c r="G220" s="384">
        <v>10600</v>
      </c>
      <c r="H220" s="385" t="s">
        <v>1431</v>
      </c>
      <c r="I220" s="385" t="s">
        <v>1432</v>
      </c>
      <c r="J220" s="385" t="s">
        <v>217</v>
      </c>
      <c r="K220" s="396"/>
      <c r="L220" s="387" t="s">
        <v>1426</v>
      </c>
      <c r="M220" s="327" t="s">
        <v>804</v>
      </c>
      <c r="N220" s="327" t="s">
        <v>1090</v>
      </c>
      <c r="O220" s="328" t="s">
        <v>233</v>
      </c>
      <c r="P220" s="328" t="s">
        <v>646</v>
      </c>
      <c r="Q220" s="328" t="s">
        <v>647</v>
      </c>
    </row>
    <row r="221" spans="1:17" s="342" customFormat="1" hidden="1">
      <c r="A221" s="381"/>
      <c r="B221" s="382" t="s">
        <v>622</v>
      </c>
      <c r="C221" s="382" t="s">
        <v>810</v>
      </c>
      <c r="D221" s="397" t="s">
        <v>880</v>
      </c>
      <c r="E221" s="382" t="s">
        <v>1429</v>
      </c>
      <c r="F221" s="383" t="s">
        <v>1430</v>
      </c>
      <c r="G221" s="384">
        <v>10600</v>
      </c>
      <c r="H221" s="385" t="s">
        <v>1431</v>
      </c>
      <c r="I221" s="385" t="s">
        <v>1432</v>
      </c>
      <c r="J221" s="385" t="s">
        <v>217</v>
      </c>
      <c r="K221" s="396"/>
      <c r="L221" s="387" t="s">
        <v>1426</v>
      </c>
      <c r="M221" s="335" t="s">
        <v>804</v>
      </c>
      <c r="N221" s="327" t="s">
        <v>805</v>
      </c>
      <c r="O221" s="328" t="s">
        <v>233</v>
      </c>
      <c r="P221" s="328" t="s">
        <v>646</v>
      </c>
      <c r="Q221" s="328" t="s">
        <v>647</v>
      </c>
    </row>
    <row r="222" spans="1:17" s="342" customFormat="1" hidden="1">
      <c r="A222" s="381"/>
      <c r="B222" s="382" t="s">
        <v>622</v>
      </c>
      <c r="C222" s="382" t="s">
        <v>810</v>
      </c>
      <c r="D222" s="397" t="s">
        <v>881</v>
      </c>
      <c r="E222" s="382" t="s">
        <v>1429</v>
      </c>
      <c r="F222" s="383" t="s">
        <v>1430</v>
      </c>
      <c r="G222" s="384">
        <v>10600</v>
      </c>
      <c r="H222" s="385" t="s">
        <v>1431</v>
      </c>
      <c r="I222" s="385" t="s">
        <v>1432</v>
      </c>
      <c r="J222" s="385" t="s">
        <v>217</v>
      </c>
      <c r="K222" s="396"/>
      <c r="L222" s="387" t="s">
        <v>1426</v>
      </c>
      <c r="M222" s="400" t="s">
        <v>882</v>
      </c>
      <c r="N222" s="327" t="s">
        <v>883</v>
      </c>
      <c r="O222" s="328" t="s">
        <v>233</v>
      </c>
      <c r="P222" s="328" t="s">
        <v>646</v>
      </c>
      <c r="Q222" s="328" t="s">
        <v>647</v>
      </c>
    </row>
    <row r="223" spans="1:17" s="342" customFormat="1" hidden="1">
      <c r="A223" s="381"/>
      <c r="B223" s="382" t="s">
        <v>622</v>
      </c>
      <c r="C223" s="382" t="s">
        <v>810</v>
      </c>
      <c r="D223" s="397" t="s">
        <v>884</v>
      </c>
      <c r="E223" s="382" t="s">
        <v>1429</v>
      </c>
      <c r="F223" s="383" t="s">
        <v>1430</v>
      </c>
      <c r="G223" s="384">
        <v>10600</v>
      </c>
      <c r="H223" s="385" t="s">
        <v>1431</v>
      </c>
      <c r="I223" s="385" t="s">
        <v>1432</v>
      </c>
      <c r="J223" s="385" t="s">
        <v>217</v>
      </c>
      <c r="K223" s="396"/>
      <c r="L223" s="387" t="s">
        <v>1426</v>
      </c>
      <c r="M223" s="400" t="s">
        <v>882</v>
      </c>
      <c r="N223" s="327" t="s">
        <v>885</v>
      </c>
      <c r="O223" s="328" t="s">
        <v>233</v>
      </c>
      <c r="P223" s="328" t="s">
        <v>646</v>
      </c>
      <c r="Q223" s="328" t="s">
        <v>647</v>
      </c>
    </row>
    <row r="224" spans="1:17" s="342" customFormat="1" hidden="1">
      <c r="A224" s="381"/>
      <c r="B224" s="382" t="s">
        <v>622</v>
      </c>
      <c r="C224" s="382" t="s">
        <v>810</v>
      </c>
      <c r="D224" s="381" t="s">
        <v>1091</v>
      </c>
      <c r="E224" s="382" t="s">
        <v>1429</v>
      </c>
      <c r="F224" s="385" t="s">
        <v>1484</v>
      </c>
      <c r="G224" s="384" t="s">
        <v>1485</v>
      </c>
      <c r="H224" s="385" t="s">
        <v>1431</v>
      </c>
      <c r="I224" s="385" t="s">
        <v>1432</v>
      </c>
      <c r="J224" s="385" t="s">
        <v>217</v>
      </c>
      <c r="K224" s="396"/>
      <c r="L224" s="387"/>
      <c r="M224" s="400" t="s">
        <v>784</v>
      </c>
      <c r="N224" s="332" t="s">
        <v>1057</v>
      </c>
      <c r="O224" s="328" t="s">
        <v>233</v>
      </c>
      <c r="P224" s="328" t="s">
        <v>646</v>
      </c>
      <c r="Q224" s="328" t="s">
        <v>647</v>
      </c>
    </row>
    <row r="225" spans="1:17" s="342" customFormat="1" hidden="1">
      <c r="A225" s="381"/>
      <c r="B225" s="382" t="s">
        <v>622</v>
      </c>
      <c r="C225" s="382" t="s">
        <v>810</v>
      </c>
      <c r="D225" s="381" t="s">
        <v>886</v>
      </c>
      <c r="E225" s="382" t="s">
        <v>1429</v>
      </c>
      <c r="F225" s="383" t="s">
        <v>1430</v>
      </c>
      <c r="G225" s="384">
        <v>10600</v>
      </c>
      <c r="H225" s="385" t="s">
        <v>1431</v>
      </c>
      <c r="I225" s="385" t="s">
        <v>1432</v>
      </c>
      <c r="J225" s="385" t="s">
        <v>217</v>
      </c>
      <c r="K225" s="396"/>
      <c r="L225" s="387"/>
      <c r="M225" s="400" t="s">
        <v>784</v>
      </c>
      <c r="N225" s="327" t="s">
        <v>1066</v>
      </c>
      <c r="O225" s="328" t="s">
        <v>233</v>
      </c>
      <c r="P225" s="328" t="s">
        <v>646</v>
      </c>
      <c r="Q225" s="328" t="s">
        <v>647</v>
      </c>
    </row>
    <row r="226" spans="1:17" s="342" customFormat="1" hidden="1">
      <c r="A226" s="381" t="s">
        <v>1486</v>
      </c>
      <c r="B226" s="382" t="s">
        <v>622</v>
      </c>
      <c r="C226" s="382" t="s">
        <v>887</v>
      </c>
      <c r="D226" s="381" t="s">
        <v>1487</v>
      </c>
      <c r="E226" s="382" t="s">
        <v>1429</v>
      </c>
      <c r="F226" s="383" t="s">
        <v>1430</v>
      </c>
      <c r="G226" s="384">
        <v>10600</v>
      </c>
      <c r="H226" s="385" t="s">
        <v>1431</v>
      </c>
      <c r="I226" s="385" t="s">
        <v>1432</v>
      </c>
      <c r="J226" s="385" t="s">
        <v>217</v>
      </c>
      <c r="K226" s="396">
        <v>4135000</v>
      </c>
      <c r="L226" s="387" t="s">
        <v>1426</v>
      </c>
      <c r="M226" s="327" t="s">
        <v>626</v>
      </c>
      <c r="N226" s="327" t="s">
        <v>833</v>
      </c>
      <c r="O226" s="328" t="s">
        <v>233</v>
      </c>
      <c r="P226" s="328" t="s">
        <v>646</v>
      </c>
      <c r="Q226" s="328" t="s">
        <v>647</v>
      </c>
    </row>
    <row r="227" spans="1:17" s="342" customFormat="1" hidden="1">
      <c r="A227" s="381" t="s">
        <v>888</v>
      </c>
      <c r="B227" s="382" t="s">
        <v>622</v>
      </c>
      <c r="C227" s="382" t="s">
        <v>887</v>
      </c>
      <c r="D227" s="397" t="s">
        <v>1488</v>
      </c>
      <c r="E227" s="382" t="s">
        <v>1429</v>
      </c>
      <c r="F227" s="383" t="s">
        <v>1430</v>
      </c>
      <c r="G227" s="384">
        <v>10600</v>
      </c>
      <c r="H227" s="385" t="s">
        <v>1431</v>
      </c>
      <c r="I227" s="385" t="s">
        <v>1432</v>
      </c>
      <c r="J227" s="385" t="s">
        <v>217</v>
      </c>
      <c r="K227" s="396">
        <v>1320000</v>
      </c>
      <c r="L227" s="387" t="s">
        <v>1426</v>
      </c>
      <c r="M227" s="327" t="s">
        <v>1049</v>
      </c>
      <c r="N227" s="327" t="s">
        <v>1457</v>
      </c>
      <c r="O227" s="328" t="s">
        <v>233</v>
      </c>
      <c r="P227" s="328" t="s">
        <v>646</v>
      </c>
      <c r="Q227" s="328" t="s">
        <v>647</v>
      </c>
    </row>
    <row r="228" spans="1:17" s="342" customFormat="1" hidden="1">
      <c r="A228" s="381" t="s">
        <v>889</v>
      </c>
      <c r="B228" s="382" t="s">
        <v>622</v>
      </c>
      <c r="C228" s="382" t="s">
        <v>887</v>
      </c>
      <c r="D228" s="397" t="s">
        <v>1489</v>
      </c>
      <c r="E228" s="382" t="s">
        <v>1429</v>
      </c>
      <c r="F228" s="383" t="s">
        <v>1430</v>
      </c>
      <c r="G228" s="384">
        <v>10600</v>
      </c>
      <c r="H228" s="385" t="s">
        <v>1431</v>
      </c>
      <c r="I228" s="385" t="s">
        <v>1432</v>
      </c>
      <c r="J228" s="385" t="s">
        <v>217</v>
      </c>
      <c r="K228" s="396">
        <v>1320000</v>
      </c>
      <c r="L228" s="387" t="s">
        <v>1426</v>
      </c>
      <c r="M228" s="332" t="s">
        <v>1050</v>
      </c>
      <c r="N228" s="327" t="s">
        <v>649</v>
      </c>
      <c r="O228" s="328" t="s">
        <v>233</v>
      </c>
      <c r="P228" s="328" t="s">
        <v>646</v>
      </c>
      <c r="Q228" s="328" t="s">
        <v>647</v>
      </c>
    </row>
    <row r="229" spans="1:17" s="342" customFormat="1" hidden="1">
      <c r="A229" s="381" t="s">
        <v>890</v>
      </c>
      <c r="B229" s="382" t="s">
        <v>622</v>
      </c>
      <c r="C229" s="382" t="s">
        <v>887</v>
      </c>
      <c r="D229" s="397" t="s">
        <v>1490</v>
      </c>
      <c r="E229" s="382" t="s">
        <v>1429</v>
      </c>
      <c r="F229" s="383" t="s">
        <v>1430</v>
      </c>
      <c r="G229" s="384">
        <v>10600</v>
      </c>
      <c r="H229" s="385" t="s">
        <v>1431</v>
      </c>
      <c r="I229" s="385" t="s">
        <v>1432</v>
      </c>
      <c r="J229" s="385" t="s">
        <v>217</v>
      </c>
      <c r="K229" s="396">
        <v>1320000</v>
      </c>
      <c r="L229" s="387" t="s">
        <v>1426</v>
      </c>
      <c r="M229" s="327" t="s">
        <v>635</v>
      </c>
      <c r="N229" s="327" t="s">
        <v>1461</v>
      </c>
      <c r="O229" s="328" t="s">
        <v>233</v>
      </c>
      <c r="P229" s="328" t="s">
        <v>646</v>
      </c>
      <c r="Q229" s="328" t="s">
        <v>647</v>
      </c>
    </row>
    <row r="230" spans="1:17" s="342" customFormat="1" hidden="1">
      <c r="A230" s="381" t="s">
        <v>891</v>
      </c>
      <c r="B230" s="382" t="s">
        <v>622</v>
      </c>
      <c r="C230" s="382" t="s">
        <v>887</v>
      </c>
      <c r="D230" s="397" t="s">
        <v>1491</v>
      </c>
      <c r="E230" s="382" t="s">
        <v>1429</v>
      </c>
      <c r="F230" s="383" t="s">
        <v>1430</v>
      </c>
      <c r="G230" s="384">
        <v>10600</v>
      </c>
      <c r="H230" s="385" t="s">
        <v>1431</v>
      </c>
      <c r="I230" s="385" t="s">
        <v>1432</v>
      </c>
      <c r="J230" s="385" t="s">
        <v>217</v>
      </c>
      <c r="K230" s="396">
        <v>1320000</v>
      </c>
      <c r="L230" s="387" t="s">
        <v>1426</v>
      </c>
      <c r="M230" s="327" t="s">
        <v>1052</v>
      </c>
      <c r="N230" s="327" t="s">
        <v>892</v>
      </c>
      <c r="O230" s="328" t="s">
        <v>233</v>
      </c>
      <c r="P230" s="328" t="s">
        <v>646</v>
      </c>
      <c r="Q230" s="328" t="s">
        <v>647</v>
      </c>
    </row>
    <row r="231" spans="1:17" s="342" customFormat="1" hidden="1">
      <c r="A231" s="381" t="s">
        <v>1492</v>
      </c>
      <c r="B231" s="382" t="s">
        <v>622</v>
      </c>
      <c r="C231" s="382" t="s">
        <v>887</v>
      </c>
      <c r="D231" s="397" t="s">
        <v>1493</v>
      </c>
      <c r="E231" s="382" t="s">
        <v>1429</v>
      </c>
      <c r="F231" s="383" t="s">
        <v>1430</v>
      </c>
      <c r="G231" s="384">
        <v>10600</v>
      </c>
      <c r="H231" s="385" t="s">
        <v>1431</v>
      </c>
      <c r="I231" s="385" t="s">
        <v>1432</v>
      </c>
      <c r="J231" s="385" t="s">
        <v>217</v>
      </c>
      <c r="K231" s="396">
        <v>1320000</v>
      </c>
      <c r="L231" s="387" t="s">
        <v>1426</v>
      </c>
      <c r="M231" s="327" t="s">
        <v>1054</v>
      </c>
      <c r="N231" s="327" t="s">
        <v>1494</v>
      </c>
      <c r="O231" s="328" t="s">
        <v>233</v>
      </c>
      <c r="P231" s="328" t="s">
        <v>646</v>
      </c>
      <c r="Q231" s="328" t="s">
        <v>647</v>
      </c>
    </row>
    <row r="232" spans="1:17" s="342" customFormat="1" hidden="1">
      <c r="A232" s="381" t="s">
        <v>1495</v>
      </c>
      <c r="B232" s="382" t="s">
        <v>622</v>
      </c>
      <c r="C232" s="382" t="s">
        <v>887</v>
      </c>
      <c r="D232" s="397" t="s">
        <v>1496</v>
      </c>
      <c r="E232" s="382" t="s">
        <v>1429</v>
      </c>
      <c r="F232" s="383" t="s">
        <v>1430</v>
      </c>
      <c r="G232" s="384">
        <v>10600</v>
      </c>
      <c r="H232" s="385" t="s">
        <v>1431</v>
      </c>
      <c r="I232" s="385" t="s">
        <v>1432</v>
      </c>
      <c r="J232" s="385" t="s">
        <v>217</v>
      </c>
      <c r="K232" s="396">
        <v>1320000</v>
      </c>
      <c r="L232" s="387" t="s">
        <v>1426</v>
      </c>
      <c r="M232" s="327" t="s">
        <v>1055</v>
      </c>
      <c r="N232" s="327" t="s">
        <v>1497</v>
      </c>
      <c r="O232" s="328" t="s">
        <v>233</v>
      </c>
      <c r="P232" s="328" t="s">
        <v>646</v>
      </c>
      <c r="Q232" s="328" t="s">
        <v>647</v>
      </c>
    </row>
    <row r="233" spans="1:17" s="342" customFormat="1" hidden="1">
      <c r="A233" s="381" t="s">
        <v>1498</v>
      </c>
      <c r="B233" s="382" t="s">
        <v>622</v>
      </c>
      <c r="C233" s="382" t="s">
        <v>887</v>
      </c>
      <c r="D233" s="397" t="s">
        <v>1499</v>
      </c>
      <c r="E233" s="382" t="s">
        <v>1429</v>
      </c>
      <c r="F233" s="383" t="s">
        <v>1430</v>
      </c>
      <c r="G233" s="384">
        <v>10600</v>
      </c>
      <c r="H233" s="385" t="s">
        <v>1431</v>
      </c>
      <c r="I233" s="385" t="s">
        <v>1432</v>
      </c>
      <c r="J233" s="385" t="s">
        <v>217</v>
      </c>
      <c r="K233" s="396">
        <v>396000</v>
      </c>
      <c r="L233" s="387" t="s">
        <v>1426</v>
      </c>
      <c r="M233" s="327" t="s">
        <v>1500</v>
      </c>
      <c r="N233" s="332" t="s">
        <v>1057</v>
      </c>
      <c r="O233" s="328" t="s">
        <v>233</v>
      </c>
      <c r="P233" s="328" t="s">
        <v>646</v>
      </c>
      <c r="Q233" s="328" t="s">
        <v>647</v>
      </c>
    </row>
    <row r="234" spans="1:17" s="342" customFormat="1" hidden="1">
      <c r="A234" s="401" t="s">
        <v>1501</v>
      </c>
      <c r="B234" s="360" t="s">
        <v>622</v>
      </c>
      <c r="C234" s="360" t="s">
        <v>221</v>
      </c>
      <c r="D234" s="333" t="s">
        <v>1167</v>
      </c>
      <c r="E234" s="360" t="s">
        <v>1429</v>
      </c>
      <c r="F234" s="402" t="s">
        <v>1484</v>
      </c>
      <c r="G234" s="403">
        <v>10700</v>
      </c>
      <c r="H234" s="402" t="s">
        <v>1502</v>
      </c>
      <c r="I234" s="402" t="s">
        <v>1432</v>
      </c>
      <c r="J234" s="402" t="s">
        <v>217</v>
      </c>
      <c r="K234" s="404">
        <v>1000000</v>
      </c>
      <c r="L234" s="405" t="s">
        <v>1426</v>
      </c>
      <c r="M234" s="327" t="s">
        <v>816</v>
      </c>
      <c r="N234" s="327" t="s">
        <v>1467</v>
      </c>
      <c r="O234" s="328" t="s">
        <v>233</v>
      </c>
      <c r="P234" s="328" t="s">
        <v>646</v>
      </c>
      <c r="Q234" s="328" t="s">
        <v>647</v>
      </c>
    </row>
    <row r="235" spans="1:17" s="342" customFormat="1" hidden="1">
      <c r="A235" s="401" t="s">
        <v>1503</v>
      </c>
      <c r="B235" s="360" t="s">
        <v>622</v>
      </c>
      <c r="C235" s="360" t="s">
        <v>221</v>
      </c>
      <c r="D235" s="333" t="s">
        <v>1168</v>
      </c>
      <c r="E235" s="360" t="s">
        <v>1429</v>
      </c>
      <c r="F235" s="402" t="s">
        <v>1484</v>
      </c>
      <c r="G235" s="403">
        <v>10700</v>
      </c>
      <c r="H235" s="402" t="s">
        <v>1502</v>
      </c>
      <c r="I235" s="402" t="s">
        <v>1432</v>
      </c>
      <c r="J235" s="402" t="s">
        <v>217</v>
      </c>
      <c r="K235" s="404">
        <v>700000</v>
      </c>
      <c r="L235" s="405" t="s">
        <v>1426</v>
      </c>
      <c r="M235" s="327" t="s">
        <v>1068</v>
      </c>
      <c r="N235" s="327" t="s">
        <v>657</v>
      </c>
      <c r="O235" s="328" t="s">
        <v>233</v>
      </c>
      <c r="P235" s="328" t="s">
        <v>646</v>
      </c>
      <c r="Q235" s="328" t="s">
        <v>647</v>
      </c>
    </row>
    <row r="236" spans="1:17" s="342" customFormat="1" hidden="1">
      <c r="A236" s="401" t="s">
        <v>1504</v>
      </c>
      <c r="B236" s="360" t="s">
        <v>622</v>
      </c>
      <c r="C236" s="360" t="s">
        <v>221</v>
      </c>
      <c r="D236" s="333" t="s">
        <v>1169</v>
      </c>
      <c r="E236" s="360" t="s">
        <v>1429</v>
      </c>
      <c r="F236" s="402" t="s">
        <v>1484</v>
      </c>
      <c r="G236" s="403">
        <v>10700</v>
      </c>
      <c r="H236" s="402" t="s">
        <v>1502</v>
      </c>
      <c r="I236" s="402" t="s">
        <v>1432</v>
      </c>
      <c r="J236" s="402" t="s">
        <v>217</v>
      </c>
      <c r="K236" s="404">
        <v>2000000</v>
      </c>
      <c r="L236" s="405" t="s">
        <v>1505</v>
      </c>
      <c r="M236" s="327" t="s">
        <v>626</v>
      </c>
      <c r="N236" s="327" t="s">
        <v>833</v>
      </c>
      <c r="O236" s="328" t="s">
        <v>233</v>
      </c>
      <c r="P236" s="328" t="s">
        <v>646</v>
      </c>
      <c r="Q236" s="328" t="s">
        <v>647</v>
      </c>
    </row>
    <row r="237" spans="1:17" s="342" customFormat="1" hidden="1">
      <c r="A237" s="401" t="s">
        <v>1506</v>
      </c>
      <c r="B237" s="360" t="s">
        <v>622</v>
      </c>
      <c r="C237" s="360" t="s">
        <v>221</v>
      </c>
      <c r="D237" s="333" t="s">
        <v>1187</v>
      </c>
      <c r="E237" s="360" t="s">
        <v>1429</v>
      </c>
      <c r="F237" s="402" t="s">
        <v>1484</v>
      </c>
      <c r="G237" s="403">
        <v>10700</v>
      </c>
      <c r="H237" s="402" t="s">
        <v>1502</v>
      </c>
      <c r="I237" s="402" t="s">
        <v>1432</v>
      </c>
      <c r="J237" s="402" t="s">
        <v>217</v>
      </c>
      <c r="K237" s="404">
        <v>1000000</v>
      </c>
      <c r="L237" s="405" t="s">
        <v>1426</v>
      </c>
      <c r="M237" s="327" t="s">
        <v>1433</v>
      </c>
      <c r="N237" s="327" t="s">
        <v>762</v>
      </c>
      <c r="O237" s="328" t="s">
        <v>233</v>
      </c>
      <c r="P237" s="328" t="s">
        <v>646</v>
      </c>
      <c r="Q237" s="328" t="s">
        <v>647</v>
      </c>
    </row>
    <row r="238" spans="1:17" s="342" customFormat="1" hidden="1">
      <c r="A238" s="401" t="s">
        <v>1507</v>
      </c>
      <c r="B238" s="360" t="s">
        <v>622</v>
      </c>
      <c r="C238" s="360" t="s">
        <v>221</v>
      </c>
      <c r="D238" s="333" t="s">
        <v>1170</v>
      </c>
      <c r="E238" s="360" t="s">
        <v>1429</v>
      </c>
      <c r="F238" s="402" t="s">
        <v>1484</v>
      </c>
      <c r="G238" s="403">
        <v>10700</v>
      </c>
      <c r="H238" s="402" t="s">
        <v>1502</v>
      </c>
      <c r="I238" s="402" t="s">
        <v>1432</v>
      </c>
      <c r="J238" s="402" t="s">
        <v>217</v>
      </c>
      <c r="K238" s="404">
        <v>860000</v>
      </c>
      <c r="L238" s="405" t="s">
        <v>1426</v>
      </c>
      <c r="M238" s="327" t="s">
        <v>1500</v>
      </c>
      <c r="N238" s="327" t="s">
        <v>1508</v>
      </c>
      <c r="O238" s="328" t="s">
        <v>233</v>
      </c>
      <c r="P238" s="328" t="s">
        <v>646</v>
      </c>
      <c r="Q238" s="328" t="s">
        <v>647</v>
      </c>
    </row>
    <row r="239" spans="1:17" s="342" customFormat="1" hidden="1">
      <c r="A239" s="401"/>
      <c r="B239" s="360" t="s">
        <v>622</v>
      </c>
      <c r="C239" s="360" t="s">
        <v>221</v>
      </c>
      <c r="D239" s="333" t="s">
        <v>1509</v>
      </c>
      <c r="E239" s="360" t="s">
        <v>1429</v>
      </c>
      <c r="F239" s="402" t="s">
        <v>1484</v>
      </c>
      <c r="G239" s="403">
        <v>10700</v>
      </c>
      <c r="H239" s="402" t="s">
        <v>1510</v>
      </c>
      <c r="I239" s="402" t="s">
        <v>1453</v>
      </c>
      <c r="J239" s="402" t="s">
        <v>212</v>
      </c>
      <c r="K239" s="404">
        <v>3638000</v>
      </c>
      <c r="L239" s="405"/>
      <c r="M239" s="327" t="s">
        <v>626</v>
      </c>
      <c r="N239" s="327" t="s">
        <v>833</v>
      </c>
      <c r="O239" s="328"/>
      <c r="P239" s="328"/>
      <c r="Q239" s="328"/>
    </row>
    <row r="240" spans="1:17" s="342" customFormat="1" hidden="1">
      <c r="A240" s="401"/>
      <c r="B240" s="360" t="s">
        <v>622</v>
      </c>
      <c r="C240" s="360" t="s">
        <v>1511</v>
      </c>
      <c r="D240" s="333" t="s">
        <v>1512</v>
      </c>
      <c r="E240" s="360" t="s">
        <v>1262</v>
      </c>
      <c r="F240" s="402" t="s">
        <v>1268</v>
      </c>
      <c r="G240" s="403">
        <v>10700</v>
      </c>
      <c r="H240" s="402" t="s">
        <v>1269</v>
      </c>
      <c r="I240" s="402" t="s">
        <v>1287</v>
      </c>
      <c r="J240" s="402" t="s">
        <v>212</v>
      </c>
      <c r="K240" s="404">
        <v>1179000</v>
      </c>
      <c r="L240" s="405"/>
      <c r="M240" s="327" t="s">
        <v>626</v>
      </c>
      <c r="N240" s="327" t="s">
        <v>833</v>
      </c>
      <c r="O240" s="328" t="s">
        <v>233</v>
      </c>
      <c r="P240" s="328" t="s">
        <v>646</v>
      </c>
      <c r="Q240" s="328" t="s">
        <v>647</v>
      </c>
    </row>
    <row r="241" spans="1:17" s="342" customFormat="1" hidden="1">
      <c r="A241" s="401"/>
      <c r="B241" s="360" t="s">
        <v>622</v>
      </c>
      <c r="C241" s="360" t="s">
        <v>221</v>
      </c>
      <c r="D241" s="333" t="s">
        <v>893</v>
      </c>
      <c r="E241" s="360" t="s">
        <v>1262</v>
      </c>
      <c r="F241" s="402" t="s">
        <v>1268</v>
      </c>
      <c r="G241" s="403">
        <v>10700</v>
      </c>
      <c r="H241" s="402" t="s">
        <v>1513</v>
      </c>
      <c r="I241" s="402" t="s">
        <v>1287</v>
      </c>
      <c r="J241" s="402" t="s">
        <v>217</v>
      </c>
      <c r="K241" s="404">
        <v>80000</v>
      </c>
      <c r="L241" s="405"/>
      <c r="M241" s="327" t="s">
        <v>816</v>
      </c>
      <c r="N241" s="327" t="s">
        <v>1092</v>
      </c>
      <c r="O241" s="328" t="s">
        <v>233</v>
      </c>
      <c r="P241" s="328" t="s">
        <v>646</v>
      </c>
      <c r="Q241" s="328" t="s">
        <v>647</v>
      </c>
    </row>
    <row r="242" spans="1:17" s="342" customFormat="1" hidden="1">
      <c r="A242" s="401"/>
      <c r="B242" s="360" t="s">
        <v>622</v>
      </c>
      <c r="C242" s="360" t="s">
        <v>221</v>
      </c>
      <c r="D242" s="333" t="s">
        <v>1093</v>
      </c>
      <c r="E242" s="360" t="s">
        <v>1429</v>
      </c>
      <c r="F242" s="402" t="s">
        <v>1430</v>
      </c>
      <c r="G242" s="403" t="s">
        <v>1514</v>
      </c>
      <c r="H242" s="402" t="s">
        <v>1350</v>
      </c>
      <c r="I242" s="402" t="s">
        <v>1351</v>
      </c>
      <c r="J242" s="402" t="s">
        <v>217</v>
      </c>
      <c r="K242" s="404">
        <v>80000</v>
      </c>
      <c r="L242" s="405"/>
      <c r="M242" s="327" t="s">
        <v>816</v>
      </c>
      <c r="N242" s="327" t="s">
        <v>817</v>
      </c>
      <c r="O242" s="328" t="s">
        <v>233</v>
      </c>
      <c r="P242" s="328" t="s">
        <v>646</v>
      </c>
      <c r="Q242" s="328" t="s">
        <v>647</v>
      </c>
    </row>
    <row r="243" spans="1:17" s="342" customFormat="1" hidden="1">
      <c r="A243" s="401"/>
      <c r="B243" s="360" t="s">
        <v>622</v>
      </c>
      <c r="C243" s="360" t="s">
        <v>221</v>
      </c>
      <c r="D243" s="333" t="s">
        <v>1094</v>
      </c>
      <c r="E243" s="360" t="s">
        <v>1429</v>
      </c>
      <c r="F243" s="402" t="s">
        <v>1430</v>
      </c>
      <c r="G243" s="403" t="s">
        <v>1515</v>
      </c>
      <c r="H243" s="402" t="s">
        <v>1452</v>
      </c>
      <c r="I243" s="402" t="s">
        <v>1453</v>
      </c>
      <c r="J243" s="402" t="s">
        <v>217</v>
      </c>
      <c r="K243" s="404">
        <v>300000</v>
      </c>
      <c r="L243" s="405"/>
      <c r="M243" s="327" t="s">
        <v>816</v>
      </c>
      <c r="N243" s="327" t="s">
        <v>817</v>
      </c>
      <c r="O243" s="328" t="s">
        <v>233</v>
      </c>
      <c r="P243" s="328" t="s">
        <v>646</v>
      </c>
      <c r="Q243" s="328" t="s">
        <v>647</v>
      </c>
    </row>
    <row r="244" spans="1:17" s="342" customFormat="1" hidden="1">
      <c r="A244" s="360" t="s">
        <v>1516</v>
      </c>
      <c r="B244" s="360" t="s">
        <v>622</v>
      </c>
      <c r="C244" s="360" t="s">
        <v>221</v>
      </c>
      <c r="D244" s="333" t="s">
        <v>1095</v>
      </c>
      <c r="E244" s="360" t="s">
        <v>1429</v>
      </c>
      <c r="F244" s="402" t="s">
        <v>1430</v>
      </c>
      <c r="G244" s="406" t="s">
        <v>1515</v>
      </c>
      <c r="H244" s="402" t="s">
        <v>1452</v>
      </c>
      <c r="I244" s="402" t="s">
        <v>1453</v>
      </c>
      <c r="J244" s="403" t="s">
        <v>217</v>
      </c>
      <c r="K244" s="407">
        <v>816140</v>
      </c>
      <c r="L244" s="405" t="s">
        <v>1426</v>
      </c>
      <c r="M244" s="327" t="s">
        <v>626</v>
      </c>
      <c r="N244" s="327" t="s">
        <v>833</v>
      </c>
      <c r="O244" s="328" t="s">
        <v>233</v>
      </c>
      <c r="P244" s="328" t="s">
        <v>646</v>
      </c>
      <c r="Q244" s="328" t="s">
        <v>647</v>
      </c>
    </row>
    <row r="245" spans="1:17" s="413" customFormat="1" hidden="1">
      <c r="A245" s="408" t="s">
        <v>1517</v>
      </c>
      <c r="B245" s="408" t="s">
        <v>622</v>
      </c>
      <c r="C245" s="408" t="s">
        <v>894</v>
      </c>
      <c r="D245" s="408" t="s">
        <v>1188</v>
      </c>
      <c r="E245" s="408" t="s">
        <v>1429</v>
      </c>
      <c r="F245" s="409" t="s">
        <v>1430</v>
      </c>
      <c r="G245" s="410">
        <v>10800</v>
      </c>
      <c r="H245" s="409" t="s">
        <v>1452</v>
      </c>
      <c r="I245" s="409" t="s">
        <v>1453</v>
      </c>
      <c r="J245" s="409" t="s">
        <v>217</v>
      </c>
      <c r="K245" s="411">
        <v>951000</v>
      </c>
      <c r="L245" s="412" t="s">
        <v>1426</v>
      </c>
      <c r="M245" s="332" t="s">
        <v>1052</v>
      </c>
      <c r="N245" s="332" t="s">
        <v>1448</v>
      </c>
      <c r="O245" s="333" t="s">
        <v>233</v>
      </c>
      <c r="P245" s="333" t="s">
        <v>646</v>
      </c>
      <c r="Q245" s="333" t="s">
        <v>647</v>
      </c>
    </row>
    <row r="246" spans="1:17" s="413" customFormat="1" hidden="1">
      <c r="A246" s="408"/>
      <c r="B246" s="408" t="s">
        <v>622</v>
      </c>
      <c r="C246" s="408" t="s">
        <v>894</v>
      </c>
      <c r="D246" s="414" t="s">
        <v>1518</v>
      </c>
      <c r="E246" s="408" t="s">
        <v>1429</v>
      </c>
      <c r="F246" s="409" t="s">
        <v>1430</v>
      </c>
      <c r="G246" s="410">
        <v>10800</v>
      </c>
      <c r="H246" s="409" t="s">
        <v>1452</v>
      </c>
      <c r="I246" s="409" t="s">
        <v>1453</v>
      </c>
      <c r="J246" s="409" t="s">
        <v>217</v>
      </c>
      <c r="K246" s="415">
        <v>2800000</v>
      </c>
      <c r="L246" s="412" t="s">
        <v>1426</v>
      </c>
      <c r="M246" s="332"/>
      <c r="N246" s="332"/>
      <c r="O246" s="333" t="s">
        <v>233</v>
      </c>
      <c r="P246" s="333" t="s">
        <v>646</v>
      </c>
      <c r="Q246" s="333" t="s">
        <v>647</v>
      </c>
    </row>
    <row r="247" spans="1:17" s="413" customFormat="1" hidden="1">
      <c r="A247" s="408" t="s">
        <v>1519</v>
      </c>
      <c r="B247" s="408" t="s">
        <v>622</v>
      </c>
      <c r="C247" s="408" t="s">
        <v>894</v>
      </c>
      <c r="D247" s="408" t="s">
        <v>1096</v>
      </c>
      <c r="E247" s="408" t="s">
        <v>895</v>
      </c>
      <c r="F247" s="409" t="s">
        <v>218</v>
      </c>
      <c r="G247" s="410">
        <v>10800</v>
      </c>
      <c r="H247" s="409" t="s">
        <v>1452</v>
      </c>
      <c r="I247" s="409" t="s">
        <v>1453</v>
      </c>
      <c r="J247" s="409" t="s">
        <v>217</v>
      </c>
      <c r="K247" s="415">
        <v>200000</v>
      </c>
      <c r="L247" s="412" t="s">
        <v>1520</v>
      </c>
      <c r="M247" s="332" t="s">
        <v>635</v>
      </c>
      <c r="N247" s="416" t="s">
        <v>820</v>
      </c>
      <c r="O247" s="333" t="s">
        <v>233</v>
      </c>
      <c r="P247" s="333" t="s">
        <v>646</v>
      </c>
      <c r="Q247" s="333" t="s">
        <v>647</v>
      </c>
    </row>
    <row r="248" spans="1:17" s="413" customFormat="1" hidden="1">
      <c r="A248" s="408" t="s">
        <v>1521</v>
      </c>
      <c r="B248" s="408" t="s">
        <v>622</v>
      </c>
      <c r="C248" s="408" t="s">
        <v>894</v>
      </c>
      <c r="D248" s="408" t="s">
        <v>1097</v>
      </c>
      <c r="E248" s="408" t="s">
        <v>895</v>
      </c>
      <c r="F248" s="409" t="s">
        <v>218</v>
      </c>
      <c r="G248" s="410">
        <v>10800</v>
      </c>
      <c r="H248" s="409" t="s">
        <v>1452</v>
      </c>
      <c r="I248" s="409" t="s">
        <v>1453</v>
      </c>
      <c r="J248" s="409" t="s">
        <v>217</v>
      </c>
      <c r="K248" s="415">
        <v>200000</v>
      </c>
      <c r="L248" s="412" t="s">
        <v>1520</v>
      </c>
      <c r="M248" s="332" t="s">
        <v>635</v>
      </c>
      <c r="N248" s="416" t="s">
        <v>896</v>
      </c>
      <c r="O248" s="333" t="s">
        <v>233</v>
      </c>
      <c r="P248" s="333" t="s">
        <v>646</v>
      </c>
      <c r="Q248" s="333" t="s">
        <v>647</v>
      </c>
    </row>
    <row r="249" spans="1:17" s="413" customFormat="1" hidden="1">
      <c r="A249" s="408" t="s">
        <v>1522</v>
      </c>
      <c r="B249" s="408" t="s">
        <v>622</v>
      </c>
      <c r="C249" s="408" t="s">
        <v>894</v>
      </c>
      <c r="D249" s="408" t="s">
        <v>1098</v>
      </c>
      <c r="E249" s="408" t="s">
        <v>895</v>
      </c>
      <c r="F249" s="409" t="s">
        <v>218</v>
      </c>
      <c r="G249" s="410">
        <v>10800</v>
      </c>
      <c r="H249" s="409" t="s">
        <v>1452</v>
      </c>
      <c r="I249" s="409" t="s">
        <v>1453</v>
      </c>
      <c r="J249" s="409" t="s">
        <v>217</v>
      </c>
      <c r="K249" s="415">
        <v>200000</v>
      </c>
      <c r="L249" s="412" t="s">
        <v>1520</v>
      </c>
      <c r="M249" s="332" t="s">
        <v>1052</v>
      </c>
      <c r="N249" s="416" t="s">
        <v>852</v>
      </c>
      <c r="O249" s="333" t="s">
        <v>233</v>
      </c>
      <c r="P249" s="333" t="s">
        <v>646</v>
      </c>
      <c r="Q249" s="333" t="s">
        <v>647</v>
      </c>
    </row>
    <row r="250" spans="1:17" s="413" customFormat="1" hidden="1">
      <c r="A250" s="408" t="s">
        <v>1523</v>
      </c>
      <c r="B250" s="408" t="s">
        <v>622</v>
      </c>
      <c r="C250" s="408" t="s">
        <v>894</v>
      </c>
      <c r="D250" s="408" t="s">
        <v>1099</v>
      </c>
      <c r="E250" s="408" t="s">
        <v>895</v>
      </c>
      <c r="F250" s="409" t="s">
        <v>218</v>
      </c>
      <c r="G250" s="410">
        <v>10800</v>
      </c>
      <c r="H250" s="409" t="s">
        <v>1452</v>
      </c>
      <c r="I250" s="409" t="s">
        <v>1453</v>
      </c>
      <c r="J250" s="409" t="s">
        <v>217</v>
      </c>
      <c r="K250" s="415">
        <v>200000</v>
      </c>
      <c r="L250" s="412" t="s">
        <v>1520</v>
      </c>
      <c r="M250" s="332" t="s">
        <v>1052</v>
      </c>
      <c r="N250" s="416" t="s">
        <v>1100</v>
      </c>
      <c r="O250" s="333" t="s">
        <v>233</v>
      </c>
      <c r="P250" s="333" t="s">
        <v>646</v>
      </c>
      <c r="Q250" s="333" t="s">
        <v>647</v>
      </c>
    </row>
    <row r="251" spans="1:17" s="413" customFormat="1" hidden="1">
      <c r="A251" s="408" t="s">
        <v>1524</v>
      </c>
      <c r="B251" s="408" t="s">
        <v>622</v>
      </c>
      <c r="C251" s="408" t="s">
        <v>894</v>
      </c>
      <c r="D251" s="408" t="s">
        <v>1101</v>
      </c>
      <c r="E251" s="408" t="s">
        <v>895</v>
      </c>
      <c r="F251" s="409" t="s">
        <v>218</v>
      </c>
      <c r="G251" s="410">
        <v>10800</v>
      </c>
      <c r="H251" s="409" t="s">
        <v>1452</v>
      </c>
      <c r="I251" s="409" t="s">
        <v>1453</v>
      </c>
      <c r="J251" s="409" t="s">
        <v>217</v>
      </c>
      <c r="K251" s="415">
        <v>200000</v>
      </c>
      <c r="L251" s="412" t="s">
        <v>1520</v>
      </c>
      <c r="M251" s="332" t="s">
        <v>635</v>
      </c>
      <c r="N251" s="416" t="s">
        <v>1073</v>
      </c>
      <c r="O251" s="333" t="s">
        <v>233</v>
      </c>
      <c r="P251" s="333" t="s">
        <v>646</v>
      </c>
      <c r="Q251" s="333" t="s">
        <v>647</v>
      </c>
    </row>
    <row r="252" spans="1:17" s="413" customFormat="1" hidden="1">
      <c r="A252" s="408" t="s">
        <v>1525</v>
      </c>
      <c r="B252" s="408" t="s">
        <v>622</v>
      </c>
      <c r="C252" s="408" t="s">
        <v>894</v>
      </c>
      <c r="D252" s="408" t="s">
        <v>1102</v>
      </c>
      <c r="E252" s="408" t="s">
        <v>895</v>
      </c>
      <c r="F252" s="409" t="s">
        <v>218</v>
      </c>
      <c r="G252" s="410">
        <v>10800</v>
      </c>
      <c r="H252" s="409" t="s">
        <v>1452</v>
      </c>
      <c r="I252" s="409" t="s">
        <v>1453</v>
      </c>
      <c r="J252" s="409" t="s">
        <v>217</v>
      </c>
      <c r="K252" s="415">
        <v>200000</v>
      </c>
      <c r="L252" s="412" t="s">
        <v>1520</v>
      </c>
      <c r="M252" s="332" t="s">
        <v>1052</v>
      </c>
      <c r="N252" s="416" t="s">
        <v>892</v>
      </c>
      <c r="O252" s="333" t="s">
        <v>233</v>
      </c>
      <c r="P252" s="333" t="s">
        <v>646</v>
      </c>
      <c r="Q252" s="333" t="s">
        <v>647</v>
      </c>
    </row>
    <row r="253" spans="1:17" s="413" customFormat="1" hidden="1">
      <c r="A253" s="408" t="s">
        <v>1526</v>
      </c>
      <c r="B253" s="408" t="s">
        <v>622</v>
      </c>
      <c r="C253" s="408" t="s">
        <v>894</v>
      </c>
      <c r="D253" s="408" t="s">
        <v>1103</v>
      </c>
      <c r="E253" s="408" t="s">
        <v>895</v>
      </c>
      <c r="F253" s="409" t="s">
        <v>218</v>
      </c>
      <c r="G253" s="410">
        <v>10800</v>
      </c>
      <c r="H253" s="409" t="s">
        <v>1452</v>
      </c>
      <c r="I253" s="409" t="s">
        <v>1453</v>
      </c>
      <c r="J253" s="409" t="s">
        <v>217</v>
      </c>
      <c r="K253" s="415">
        <v>400000</v>
      </c>
      <c r="L253" s="412" t="s">
        <v>1426</v>
      </c>
      <c r="M253" s="332" t="s">
        <v>635</v>
      </c>
      <c r="N253" s="416" t="s">
        <v>1104</v>
      </c>
      <c r="O253" s="333" t="s">
        <v>233</v>
      </c>
      <c r="P253" s="333" t="s">
        <v>646</v>
      </c>
      <c r="Q253" s="333" t="s">
        <v>647</v>
      </c>
    </row>
    <row r="254" spans="1:17" s="413" customFormat="1" hidden="1">
      <c r="A254" s="408" t="s">
        <v>1527</v>
      </c>
      <c r="B254" s="408" t="s">
        <v>622</v>
      </c>
      <c r="C254" s="408" t="s">
        <v>894</v>
      </c>
      <c r="D254" s="408" t="s">
        <v>1105</v>
      </c>
      <c r="E254" s="408" t="s">
        <v>895</v>
      </c>
      <c r="F254" s="409" t="s">
        <v>218</v>
      </c>
      <c r="G254" s="410">
        <v>10800</v>
      </c>
      <c r="H254" s="409" t="s">
        <v>1528</v>
      </c>
      <c r="I254" s="409" t="s">
        <v>1529</v>
      </c>
      <c r="J254" s="409" t="s">
        <v>217</v>
      </c>
      <c r="K254" s="415">
        <v>400000</v>
      </c>
      <c r="L254" s="412" t="s">
        <v>1426</v>
      </c>
      <c r="M254" s="332" t="s">
        <v>635</v>
      </c>
      <c r="N254" s="416" t="s">
        <v>820</v>
      </c>
      <c r="O254" s="333" t="s">
        <v>233</v>
      </c>
      <c r="P254" s="333" t="s">
        <v>646</v>
      </c>
      <c r="Q254" s="333" t="s">
        <v>647</v>
      </c>
    </row>
    <row r="255" spans="1:17" s="413" customFormat="1" hidden="1">
      <c r="A255" s="408" t="s">
        <v>1530</v>
      </c>
      <c r="B255" s="408" t="s">
        <v>622</v>
      </c>
      <c r="C255" s="408" t="s">
        <v>894</v>
      </c>
      <c r="D255" s="408" t="s">
        <v>1106</v>
      </c>
      <c r="E255" s="408" t="s">
        <v>895</v>
      </c>
      <c r="F255" s="409" t="s">
        <v>218</v>
      </c>
      <c r="G255" s="410">
        <v>10800</v>
      </c>
      <c r="H255" s="409" t="s">
        <v>1452</v>
      </c>
      <c r="I255" s="409" t="s">
        <v>1453</v>
      </c>
      <c r="J255" s="409" t="s">
        <v>217</v>
      </c>
      <c r="K255" s="415">
        <v>400000</v>
      </c>
      <c r="L255" s="412" t="s">
        <v>1426</v>
      </c>
      <c r="M255" s="332" t="s">
        <v>635</v>
      </c>
      <c r="N255" s="416" t="s">
        <v>1073</v>
      </c>
      <c r="O255" s="333" t="s">
        <v>233</v>
      </c>
      <c r="P255" s="333" t="s">
        <v>646</v>
      </c>
      <c r="Q255" s="333" t="s">
        <v>647</v>
      </c>
    </row>
    <row r="256" spans="1:17" s="413" customFormat="1" hidden="1">
      <c r="A256" s="408" t="s">
        <v>1531</v>
      </c>
      <c r="B256" s="408" t="s">
        <v>622</v>
      </c>
      <c r="C256" s="408" t="s">
        <v>894</v>
      </c>
      <c r="D256" s="408" t="s">
        <v>1107</v>
      </c>
      <c r="E256" s="408" t="s">
        <v>895</v>
      </c>
      <c r="F256" s="409" t="s">
        <v>218</v>
      </c>
      <c r="G256" s="410">
        <v>10800</v>
      </c>
      <c r="H256" s="409" t="s">
        <v>1452</v>
      </c>
      <c r="I256" s="409" t="s">
        <v>1453</v>
      </c>
      <c r="J256" s="409" t="s">
        <v>217</v>
      </c>
      <c r="K256" s="415">
        <v>400000</v>
      </c>
      <c r="L256" s="412" t="s">
        <v>1426</v>
      </c>
      <c r="M256" s="332" t="s">
        <v>635</v>
      </c>
      <c r="N256" s="416" t="s">
        <v>896</v>
      </c>
      <c r="O256" s="333" t="s">
        <v>233</v>
      </c>
      <c r="P256" s="333" t="s">
        <v>646</v>
      </c>
      <c r="Q256" s="333" t="s">
        <v>647</v>
      </c>
    </row>
    <row r="257" spans="1:17" s="413" customFormat="1" hidden="1">
      <c r="A257" s="408" t="s">
        <v>1532</v>
      </c>
      <c r="B257" s="408" t="s">
        <v>622</v>
      </c>
      <c r="C257" s="408" t="s">
        <v>894</v>
      </c>
      <c r="D257" s="408" t="s">
        <v>1108</v>
      </c>
      <c r="E257" s="408" t="s">
        <v>895</v>
      </c>
      <c r="F257" s="409" t="s">
        <v>218</v>
      </c>
      <c r="G257" s="410">
        <v>10800</v>
      </c>
      <c r="H257" s="409" t="s">
        <v>1452</v>
      </c>
      <c r="I257" s="409" t="s">
        <v>1453</v>
      </c>
      <c r="J257" s="409" t="s">
        <v>217</v>
      </c>
      <c r="K257" s="415">
        <v>400000</v>
      </c>
      <c r="L257" s="412" t="s">
        <v>1426</v>
      </c>
      <c r="M257" s="332" t="s">
        <v>1052</v>
      </c>
      <c r="N257" s="416" t="s">
        <v>1533</v>
      </c>
      <c r="O257" s="333" t="s">
        <v>233</v>
      </c>
      <c r="P257" s="333" t="s">
        <v>646</v>
      </c>
      <c r="Q257" s="333" t="s">
        <v>647</v>
      </c>
    </row>
    <row r="258" spans="1:17" s="413" customFormat="1" hidden="1">
      <c r="A258" s="408" t="s">
        <v>1534</v>
      </c>
      <c r="B258" s="408" t="s">
        <v>622</v>
      </c>
      <c r="C258" s="408" t="s">
        <v>894</v>
      </c>
      <c r="D258" s="408" t="s">
        <v>1109</v>
      </c>
      <c r="E258" s="408" t="s">
        <v>895</v>
      </c>
      <c r="F258" s="409" t="s">
        <v>218</v>
      </c>
      <c r="G258" s="410">
        <v>10800</v>
      </c>
      <c r="H258" s="409" t="s">
        <v>1452</v>
      </c>
      <c r="I258" s="409" t="s">
        <v>1453</v>
      </c>
      <c r="J258" s="409" t="s">
        <v>217</v>
      </c>
      <c r="K258" s="415">
        <v>400000</v>
      </c>
      <c r="L258" s="412" t="s">
        <v>1426</v>
      </c>
      <c r="M258" s="417" t="s">
        <v>1435</v>
      </c>
      <c r="N258" s="416" t="s">
        <v>1535</v>
      </c>
      <c r="O258" s="333" t="s">
        <v>233</v>
      </c>
      <c r="P258" s="333" t="s">
        <v>646</v>
      </c>
      <c r="Q258" s="333" t="s">
        <v>647</v>
      </c>
    </row>
    <row r="259" spans="1:17" s="413" customFormat="1" hidden="1">
      <c r="A259" s="408" t="s">
        <v>1536</v>
      </c>
      <c r="B259" s="408" t="s">
        <v>622</v>
      </c>
      <c r="C259" s="408" t="s">
        <v>894</v>
      </c>
      <c r="D259" s="408" t="s">
        <v>1110</v>
      </c>
      <c r="E259" s="408" t="s">
        <v>895</v>
      </c>
      <c r="F259" s="409" t="s">
        <v>218</v>
      </c>
      <c r="G259" s="410">
        <v>10800</v>
      </c>
      <c r="H259" s="409" t="s">
        <v>1452</v>
      </c>
      <c r="I259" s="409" t="s">
        <v>1453</v>
      </c>
      <c r="J259" s="409" t="s">
        <v>217</v>
      </c>
      <c r="K259" s="415">
        <v>400000</v>
      </c>
      <c r="L259" s="412" t="s">
        <v>1426</v>
      </c>
      <c r="M259" s="417" t="s">
        <v>1433</v>
      </c>
      <c r="N259" s="416" t="s">
        <v>1111</v>
      </c>
      <c r="O259" s="333" t="s">
        <v>233</v>
      </c>
      <c r="P259" s="333" t="s">
        <v>646</v>
      </c>
      <c r="Q259" s="333" t="s">
        <v>647</v>
      </c>
    </row>
    <row r="260" spans="1:17" s="413" customFormat="1" hidden="1">
      <c r="A260" s="408" t="s">
        <v>1537</v>
      </c>
      <c r="B260" s="408" t="s">
        <v>622</v>
      </c>
      <c r="C260" s="408" t="s">
        <v>894</v>
      </c>
      <c r="D260" s="408" t="s">
        <v>1112</v>
      </c>
      <c r="E260" s="408" t="s">
        <v>895</v>
      </c>
      <c r="F260" s="409" t="s">
        <v>218</v>
      </c>
      <c r="G260" s="410">
        <v>10800</v>
      </c>
      <c r="H260" s="409" t="s">
        <v>1452</v>
      </c>
      <c r="I260" s="409" t="s">
        <v>1453</v>
      </c>
      <c r="J260" s="409" t="s">
        <v>217</v>
      </c>
      <c r="K260" s="415">
        <v>400000</v>
      </c>
      <c r="L260" s="412" t="s">
        <v>1426</v>
      </c>
      <c r="M260" s="417" t="s">
        <v>1433</v>
      </c>
      <c r="N260" s="416" t="s">
        <v>1538</v>
      </c>
      <c r="O260" s="333" t="s">
        <v>233</v>
      </c>
      <c r="P260" s="333" t="s">
        <v>646</v>
      </c>
      <c r="Q260" s="333" t="s">
        <v>647</v>
      </c>
    </row>
    <row r="261" spans="1:17" s="413" customFormat="1" hidden="1">
      <c r="A261" s="408" t="s">
        <v>1539</v>
      </c>
      <c r="B261" s="408" t="s">
        <v>622</v>
      </c>
      <c r="C261" s="408" t="s">
        <v>894</v>
      </c>
      <c r="D261" s="408" t="s">
        <v>1113</v>
      </c>
      <c r="E261" s="408" t="s">
        <v>895</v>
      </c>
      <c r="F261" s="409" t="s">
        <v>218</v>
      </c>
      <c r="G261" s="410">
        <v>10800</v>
      </c>
      <c r="H261" s="409" t="s">
        <v>1452</v>
      </c>
      <c r="I261" s="409" t="s">
        <v>1453</v>
      </c>
      <c r="J261" s="409" t="s">
        <v>217</v>
      </c>
      <c r="K261" s="415">
        <v>400000</v>
      </c>
      <c r="L261" s="412" t="s">
        <v>1426</v>
      </c>
      <c r="M261" s="332" t="s">
        <v>819</v>
      </c>
      <c r="N261" s="332" t="s">
        <v>1540</v>
      </c>
      <c r="O261" s="333" t="s">
        <v>233</v>
      </c>
      <c r="P261" s="333" t="s">
        <v>646</v>
      </c>
      <c r="Q261" s="333" t="s">
        <v>647</v>
      </c>
    </row>
    <row r="262" spans="1:17" s="413" customFormat="1" hidden="1">
      <c r="A262" s="408" t="s">
        <v>1541</v>
      </c>
      <c r="B262" s="408" t="s">
        <v>622</v>
      </c>
      <c r="C262" s="408" t="s">
        <v>894</v>
      </c>
      <c r="D262" s="408" t="s">
        <v>1114</v>
      </c>
      <c r="E262" s="408" t="s">
        <v>895</v>
      </c>
      <c r="F262" s="409" t="s">
        <v>218</v>
      </c>
      <c r="G262" s="410">
        <v>10800</v>
      </c>
      <c r="H262" s="409" t="s">
        <v>1452</v>
      </c>
      <c r="I262" s="409" t="s">
        <v>1453</v>
      </c>
      <c r="J262" s="409" t="s">
        <v>217</v>
      </c>
      <c r="K262" s="415">
        <v>400000</v>
      </c>
      <c r="L262" s="412" t="s">
        <v>1426</v>
      </c>
      <c r="M262" s="332" t="s">
        <v>819</v>
      </c>
      <c r="N262" s="332" t="s">
        <v>1073</v>
      </c>
      <c r="O262" s="333" t="s">
        <v>233</v>
      </c>
      <c r="P262" s="333" t="s">
        <v>646</v>
      </c>
      <c r="Q262" s="333" t="s">
        <v>647</v>
      </c>
    </row>
    <row r="263" spans="1:17" s="413" customFormat="1" hidden="1">
      <c r="A263" s="408" t="s">
        <v>1542</v>
      </c>
      <c r="B263" s="408" t="s">
        <v>622</v>
      </c>
      <c r="C263" s="408" t="s">
        <v>894</v>
      </c>
      <c r="D263" s="408" t="s">
        <v>1115</v>
      </c>
      <c r="E263" s="408" t="s">
        <v>895</v>
      </c>
      <c r="F263" s="409" t="s">
        <v>218</v>
      </c>
      <c r="G263" s="410">
        <v>10800</v>
      </c>
      <c r="H263" s="409" t="s">
        <v>1452</v>
      </c>
      <c r="I263" s="409" t="s">
        <v>1453</v>
      </c>
      <c r="J263" s="409" t="s">
        <v>217</v>
      </c>
      <c r="K263" s="415">
        <v>400000</v>
      </c>
      <c r="L263" s="412" t="s">
        <v>1426</v>
      </c>
      <c r="M263" s="332" t="s">
        <v>1068</v>
      </c>
      <c r="N263" s="332" t="s">
        <v>852</v>
      </c>
      <c r="O263" s="333" t="s">
        <v>233</v>
      </c>
      <c r="P263" s="333" t="s">
        <v>646</v>
      </c>
      <c r="Q263" s="333" t="s">
        <v>647</v>
      </c>
    </row>
    <row r="264" spans="1:17" s="413" customFormat="1" hidden="1">
      <c r="A264" s="408" t="s">
        <v>1543</v>
      </c>
      <c r="B264" s="408" t="s">
        <v>622</v>
      </c>
      <c r="C264" s="408" t="s">
        <v>894</v>
      </c>
      <c r="D264" s="408" t="s">
        <v>1116</v>
      </c>
      <c r="E264" s="408" t="s">
        <v>895</v>
      </c>
      <c r="F264" s="409" t="s">
        <v>218</v>
      </c>
      <c r="G264" s="410">
        <v>10800</v>
      </c>
      <c r="H264" s="409" t="s">
        <v>1452</v>
      </c>
      <c r="I264" s="409" t="s">
        <v>1453</v>
      </c>
      <c r="J264" s="409" t="s">
        <v>217</v>
      </c>
      <c r="K264" s="415">
        <v>400000</v>
      </c>
      <c r="L264" s="412" t="s">
        <v>1426</v>
      </c>
      <c r="M264" s="332" t="s">
        <v>1068</v>
      </c>
      <c r="N264" s="332" t="s">
        <v>1544</v>
      </c>
      <c r="O264" s="333" t="s">
        <v>233</v>
      </c>
      <c r="P264" s="333" t="s">
        <v>646</v>
      </c>
      <c r="Q264" s="333" t="s">
        <v>647</v>
      </c>
    </row>
    <row r="265" spans="1:17" s="413" customFormat="1" hidden="1">
      <c r="A265" s="408" t="s">
        <v>1545</v>
      </c>
      <c r="B265" s="408" t="s">
        <v>622</v>
      </c>
      <c r="C265" s="408" t="s">
        <v>894</v>
      </c>
      <c r="D265" s="408" t="s">
        <v>1117</v>
      </c>
      <c r="E265" s="408" t="s">
        <v>895</v>
      </c>
      <c r="F265" s="409" t="s">
        <v>218</v>
      </c>
      <c r="G265" s="410">
        <v>10800</v>
      </c>
      <c r="H265" s="409" t="s">
        <v>1452</v>
      </c>
      <c r="I265" s="409" t="s">
        <v>1453</v>
      </c>
      <c r="J265" s="409" t="s">
        <v>217</v>
      </c>
      <c r="K265" s="415">
        <v>400000</v>
      </c>
      <c r="L265" s="412" t="s">
        <v>1426</v>
      </c>
      <c r="M265" s="332" t="s">
        <v>816</v>
      </c>
      <c r="N265" s="332" t="s">
        <v>649</v>
      </c>
      <c r="O265" s="333" t="s">
        <v>233</v>
      </c>
      <c r="P265" s="333" t="s">
        <v>646</v>
      </c>
      <c r="Q265" s="333" t="s">
        <v>647</v>
      </c>
    </row>
    <row r="266" spans="1:17" s="413" customFormat="1" hidden="1">
      <c r="A266" s="408" t="s">
        <v>1546</v>
      </c>
      <c r="B266" s="408" t="s">
        <v>622</v>
      </c>
      <c r="C266" s="408" t="s">
        <v>894</v>
      </c>
      <c r="D266" s="408" t="s">
        <v>1118</v>
      </c>
      <c r="E266" s="408" t="s">
        <v>895</v>
      </c>
      <c r="F266" s="409" t="s">
        <v>218</v>
      </c>
      <c r="G266" s="410">
        <v>10800</v>
      </c>
      <c r="H266" s="409" t="s">
        <v>1452</v>
      </c>
      <c r="I266" s="409" t="s">
        <v>1453</v>
      </c>
      <c r="J266" s="409" t="s">
        <v>217</v>
      </c>
      <c r="K266" s="415">
        <v>400000</v>
      </c>
      <c r="L266" s="412" t="s">
        <v>1426</v>
      </c>
      <c r="M266" s="332" t="s">
        <v>819</v>
      </c>
      <c r="N266" s="332" t="s">
        <v>820</v>
      </c>
      <c r="O266" s="333" t="s">
        <v>233</v>
      </c>
      <c r="P266" s="333" t="s">
        <v>646</v>
      </c>
      <c r="Q266" s="333" t="s">
        <v>647</v>
      </c>
    </row>
    <row r="267" spans="1:17" s="413" customFormat="1" hidden="1">
      <c r="A267" s="408" t="s">
        <v>1547</v>
      </c>
      <c r="B267" s="408" t="s">
        <v>622</v>
      </c>
      <c r="C267" s="408" t="s">
        <v>894</v>
      </c>
      <c r="D267" s="408" t="s">
        <v>1119</v>
      </c>
      <c r="E267" s="408" t="s">
        <v>895</v>
      </c>
      <c r="F267" s="409" t="s">
        <v>218</v>
      </c>
      <c r="G267" s="410">
        <v>10800</v>
      </c>
      <c r="H267" s="409" t="s">
        <v>1452</v>
      </c>
      <c r="I267" s="409" t="s">
        <v>1453</v>
      </c>
      <c r="J267" s="409" t="s">
        <v>217</v>
      </c>
      <c r="K267" s="415">
        <v>400000</v>
      </c>
      <c r="L267" s="412" t="s">
        <v>1426</v>
      </c>
      <c r="M267" s="332" t="s">
        <v>819</v>
      </c>
      <c r="N267" s="332" t="s">
        <v>1104</v>
      </c>
      <c r="O267" s="333" t="s">
        <v>233</v>
      </c>
      <c r="P267" s="333" t="s">
        <v>646</v>
      </c>
      <c r="Q267" s="333" t="s">
        <v>647</v>
      </c>
    </row>
    <row r="268" spans="1:17" s="413" customFormat="1" hidden="1">
      <c r="A268" s="408" t="s">
        <v>1548</v>
      </c>
      <c r="B268" s="408" t="s">
        <v>622</v>
      </c>
      <c r="C268" s="408" t="s">
        <v>894</v>
      </c>
      <c r="D268" s="408" t="s">
        <v>1120</v>
      </c>
      <c r="E268" s="408" t="s">
        <v>895</v>
      </c>
      <c r="F268" s="409" t="s">
        <v>218</v>
      </c>
      <c r="G268" s="410">
        <v>10800</v>
      </c>
      <c r="H268" s="409" t="s">
        <v>1452</v>
      </c>
      <c r="I268" s="409" t="s">
        <v>1453</v>
      </c>
      <c r="J268" s="409" t="s">
        <v>217</v>
      </c>
      <c r="K268" s="415">
        <v>400000</v>
      </c>
      <c r="L268" s="412" t="s">
        <v>1426</v>
      </c>
      <c r="M268" s="332" t="s">
        <v>819</v>
      </c>
      <c r="N268" s="332" t="s">
        <v>820</v>
      </c>
      <c r="O268" s="333" t="s">
        <v>233</v>
      </c>
      <c r="P268" s="333" t="s">
        <v>646</v>
      </c>
      <c r="Q268" s="333" t="s">
        <v>647</v>
      </c>
    </row>
    <row r="269" spans="1:17" s="413" customFormat="1" hidden="1">
      <c r="A269" s="408" t="s">
        <v>1549</v>
      </c>
      <c r="B269" s="408" t="s">
        <v>622</v>
      </c>
      <c r="C269" s="408" t="s">
        <v>894</v>
      </c>
      <c r="D269" s="408" t="s">
        <v>1121</v>
      </c>
      <c r="E269" s="408" t="s">
        <v>895</v>
      </c>
      <c r="F269" s="409" t="s">
        <v>218</v>
      </c>
      <c r="G269" s="410">
        <v>10800</v>
      </c>
      <c r="H269" s="409" t="s">
        <v>1452</v>
      </c>
      <c r="I269" s="409" t="s">
        <v>1453</v>
      </c>
      <c r="J269" s="409" t="s">
        <v>217</v>
      </c>
      <c r="K269" s="415">
        <v>400000</v>
      </c>
      <c r="L269" s="412" t="s">
        <v>1426</v>
      </c>
      <c r="M269" s="332" t="s">
        <v>1068</v>
      </c>
      <c r="N269" s="332" t="s">
        <v>1079</v>
      </c>
      <c r="O269" s="333" t="s">
        <v>233</v>
      </c>
      <c r="P269" s="333" t="s">
        <v>646</v>
      </c>
      <c r="Q269" s="333" t="s">
        <v>647</v>
      </c>
    </row>
    <row r="270" spans="1:17" s="413" customFormat="1" hidden="1">
      <c r="A270" s="408" t="s">
        <v>1550</v>
      </c>
      <c r="B270" s="408" t="s">
        <v>622</v>
      </c>
      <c r="C270" s="408" t="s">
        <v>894</v>
      </c>
      <c r="D270" s="408" t="s">
        <v>1122</v>
      </c>
      <c r="E270" s="408" t="s">
        <v>895</v>
      </c>
      <c r="F270" s="409" t="s">
        <v>218</v>
      </c>
      <c r="G270" s="410">
        <v>10800</v>
      </c>
      <c r="H270" s="409" t="s">
        <v>1452</v>
      </c>
      <c r="I270" s="409" t="s">
        <v>1453</v>
      </c>
      <c r="J270" s="409" t="s">
        <v>217</v>
      </c>
      <c r="K270" s="415">
        <v>400000</v>
      </c>
      <c r="L270" s="412" t="s">
        <v>1426</v>
      </c>
      <c r="M270" s="332" t="s">
        <v>1068</v>
      </c>
      <c r="N270" s="332" t="s">
        <v>852</v>
      </c>
      <c r="O270" s="333" t="s">
        <v>233</v>
      </c>
      <c r="P270" s="333" t="s">
        <v>646</v>
      </c>
      <c r="Q270" s="333" t="s">
        <v>647</v>
      </c>
    </row>
    <row r="271" spans="1:17" s="413" customFormat="1" hidden="1">
      <c r="A271" s="408" t="s">
        <v>1551</v>
      </c>
      <c r="B271" s="408" t="s">
        <v>622</v>
      </c>
      <c r="C271" s="408" t="s">
        <v>894</v>
      </c>
      <c r="D271" s="408" t="s">
        <v>1123</v>
      </c>
      <c r="E271" s="408" t="s">
        <v>895</v>
      </c>
      <c r="F271" s="409" t="s">
        <v>218</v>
      </c>
      <c r="G271" s="410">
        <v>10800</v>
      </c>
      <c r="H271" s="409" t="s">
        <v>1452</v>
      </c>
      <c r="I271" s="409" t="s">
        <v>1453</v>
      </c>
      <c r="J271" s="409" t="s">
        <v>217</v>
      </c>
      <c r="K271" s="415">
        <v>400000</v>
      </c>
      <c r="L271" s="412" t="s">
        <v>1426</v>
      </c>
      <c r="M271" s="332" t="s">
        <v>1068</v>
      </c>
      <c r="N271" s="332" t="s">
        <v>1438</v>
      </c>
      <c r="O271" s="333" t="s">
        <v>233</v>
      </c>
      <c r="P271" s="333" t="s">
        <v>646</v>
      </c>
      <c r="Q271" s="333" t="s">
        <v>647</v>
      </c>
    </row>
    <row r="272" spans="1:17" s="342" customFormat="1" hidden="1">
      <c r="A272" s="408" t="s">
        <v>1552</v>
      </c>
      <c r="B272" s="418" t="s">
        <v>622</v>
      </c>
      <c r="C272" s="418" t="s">
        <v>894</v>
      </c>
      <c r="D272" s="408" t="s">
        <v>897</v>
      </c>
      <c r="E272" s="418" t="s">
        <v>1429</v>
      </c>
      <c r="F272" s="409" t="s">
        <v>1430</v>
      </c>
      <c r="G272" s="419">
        <v>10800</v>
      </c>
      <c r="H272" s="409" t="s">
        <v>1452</v>
      </c>
      <c r="I272" s="409" t="s">
        <v>1453</v>
      </c>
      <c r="J272" s="409" t="s">
        <v>217</v>
      </c>
      <c r="K272" s="420">
        <v>15000000</v>
      </c>
      <c r="L272" s="412" t="s">
        <v>1426</v>
      </c>
      <c r="M272" s="327" t="s">
        <v>635</v>
      </c>
      <c r="N272" s="327" t="s">
        <v>1553</v>
      </c>
      <c r="O272" s="328" t="s">
        <v>233</v>
      </c>
      <c r="P272" s="328" t="s">
        <v>646</v>
      </c>
      <c r="Q272" s="328" t="s">
        <v>647</v>
      </c>
    </row>
    <row r="273" spans="1:18" s="342" customFormat="1" hidden="1">
      <c r="A273" s="408" t="s">
        <v>1554</v>
      </c>
      <c r="B273" s="418" t="s">
        <v>622</v>
      </c>
      <c r="C273" s="418" t="s">
        <v>894</v>
      </c>
      <c r="D273" s="408" t="s">
        <v>898</v>
      </c>
      <c r="E273" s="418" t="s">
        <v>1429</v>
      </c>
      <c r="F273" s="409" t="s">
        <v>1430</v>
      </c>
      <c r="G273" s="419">
        <v>10800</v>
      </c>
      <c r="H273" s="409" t="s">
        <v>1452</v>
      </c>
      <c r="I273" s="409" t="s">
        <v>1453</v>
      </c>
      <c r="J273" s="409" t="s">
        <v>217</v>
      </c>
      <c r="K273" s="420">
        <v>15000000</v>
      </c>
      <c r="L273" s="412" t="s">
        <v>1426</v>
      </c>
      <c r="M273" s="327" t="s">
        <v>816</v>
      </c>
      <c r="N273" s="327" t="s">
        <v>1427</v>
      </c>
      <c r="O273" s="328" t="s">
        <v>233</v>
      </c>
      <c r="P273" s="328" t="s">
        <v>646</v>
      </c>
      <c r="Q273" s="328" t="s">
        <v>647</v>
      </c>
    </row>
    <row r="274" spans="1:18" s="342" customFormat="1" hidden="1">
      <c r="A274" s="408"/>
      <c r="B274" s="418" t="s">
        <v>622</v>
      </c>
      <c r="C274" s="418" t="s">
        <v>894</v>
      </c>
      <c r="D274" s="408" t="s">
        <v>1555</v>
      </c>
      <c r="E274" s="418" t="s">
        <v>1429</v>
      </c>
      <c r="F274" s="409" t="s">
        <v>1430</v>
      </c>
      <c r="G274" s="419">
        <v>10800</v>
      </c>
      <c r="H274" s="409" t="s">
        <v>1431</v>
      </c>
      <c r="I274" s="409" t="s">
        <v>1556</v>
      </c>
      <c r="J274" s="409" t="s">
        <v>217</v>
      </c>
      <c r="K274" s="420">
        <v>390000</v>
      </c>
      <c r="L274" s="412"/>
      <c r="M274" s="327" t="s">
        <v>626</v>
      </c>
      <c r="N274" s="327" t="s">
        <v>833</v>
      </c>
      <c r="O274" s="328"/>
      <c r="P274" s="328"/>
      <c r="Q274" s="328"/>
    </row>
    <row r="275" spans="1:18" s="342" customFormat="1" hidden="1">
      <c r="A275" s="408" t="s">
        <v>1557</v>
      </c>
      <c r="B275" s="418" t="s">
        <v>622</v>
      </c>
      <c r="C275" s="418" t="s">
        <v>894</v>
      </c>
      <c r="D275" s="408" t="s">
        <v>1172</v>
      </c>
      <c r="E275" s="418" t="s">
        <v>1429</v>
      </c>
      <c r="F275" s="409" t="s">
        <v>1484</v>
      </c>
      <c r="G275" s="419" t="s">
        <v>1558</v>
      </c>
      <c r="H275" s="409" t="s">
        <v>1431</v>
      </c>
      <c r="I275" s="409" t="s">
        <v>1432</v>
      </c>
      <c r="J275" s="409" t="s">
        <v>217</v>
      </c>
      <c r="K275" s="420">
        <v>3000000</v>
      </c>
      <c r="L275" s="412" t="s">
        <v>1426</v>
      </c>
      <c r="M275" s="327" t="s">
        <v>635</v>
      </c>
      <c r="N275" s="327" t="s">
        <v>1073</v>
      </c>
      <c r="O275" s="328" t="s">
        <v>233</v>
      </c>
      <c r="P275" s="328" t="s">
        <v>646</v>
      </c>
      <c r="Q275" s="328" t="s">
        <v>647</v>
      </c>
    </row>
    <row r="276" spans="1:18" s="342" customFormat="1" hidden="1">
      <c r="A276" s="421"/>
      <c r="B276" s="422" t="s">
        <v>622</v>
      </c>
      <c r="C276" s="422" t="s">
        <v>899</v>
      </c>
      <c r="D276" s="423" t="s">
        <v>899</v>
      </c>
      <c r="E276" s="422" t="s">
        <v>1429</v>
      </c>
      <c r="F276" s="424" t="s">
        <v>1484</v>
      </c>
      <c r="G276" s="425">
        <v>10900</v>
      </c>
      <c r="H276" s="424" t="s">
        <v>1502</v>
      </c>
      <c r="I276" s="424" t="s">
        <v>1502</v>
      </c>
      <c r="J276" s="424" t="s">
        <v>212</v>
      </c>
      <c r="K276" s="426">
        <v>84020328</v>
      </c>
      <c r="L276" s="422"/>
      <c r="M276" s="327" t="s">
        <v>626</v>
      </c>
      <c r="N276" s="327" t="s">
        <v>833</v>
      </c>
      <c r="O276" s="360"/>
      <c r="P276" s="360"/>
      <c r="Q276" s="360"/>
    </row>
    <row r="277" spans="1:18" s="342" customFormat="1" hidden="1">
      <c r="A277" s="421"/>
      <c r="B277" s="422" t="s">
        <v>622</v>
      </c>
      <c r="C277" s="422" t="s">
        <v>899</v>
      </c>
      <c r="D277" s="423" t="s">
        <v>900</v>
      </c>
      <c r="E277" s="422" t="s">
        <v>1262</v>
      </c>
      <c r="F277" s="424" t="s">
        <v>1268</v>
      </c>
      <c r="G277" s="425">
        <v>10900</v>
      </c>
      <c r="H277" s="424" t="s">
        <v>1269</v>
      </c>
      <c r="I277" s="424" t="s">
        <v>1269</v>
      </c>
      <c r="J277" s="424" t="s">
        <v>212</v>
      </c>
      <c r="K277" s="426"/>
      <c r="L277" s="422"/>
      <c r="M277" s="327"/>
      <c r="N277" s="327"/>
      <c r="O277" s="360"/>
      <c r="P277" s="360"/>
      <c r="Q277" s="360"/>
    </row>
    <row r="278" spans="1:18" s="342" customFormat="1" hidden="1">
      <c r="A278" s="401"/>
      <c r="B278" s="360"/>
      <c r="C278" s="360"/>
      <c r="D278" s="427"/>
      <c r="E278" s="360"/>
      <c r="F278" s="357"/>
      <c r="G278" s="406"/>
      <c r="H278" s="357"/>
      <c r="I278" s="357"/>
      <c r="J278" s="357"/>
      <c r="K278" s="428"/>
      <c r="L278" s="360"/>
      <c r="M278" s="360"/>
      <c r="N278" s="360"/>
      <c r="O278" s="360"/>
      <c r="P278" s="360"/>
      <c r="Q278" s="360"/>
    </row>
    <row r="279" spans="1:18" s="413" customFormat="1" ht="18.75" hidden="1">
      <c r="A279" s="433" t="s">
        <v>1124</v>
      </c>
      <c r="B279" s="434"/>
      <c r="C279" s="401"/>
      <c r="D279" s="401"/>
      <c r="E279" s="401"/>
      <c r="F279" s="402"/>
      <c r="G279" s="429"/>
      <c r="H279" s="402"/>
      <c r="I279" s="402"/>
      <c r="J279" s="429"/>
      <c r="K279" s="404"/>
      <c r="L279" s="359"/>
      <c r="M279" s="401"/>
      <c r="N279" s="401"/>
      <c r="O279" s="401"/>
      <c r="P279" s="401"/>
      <c r="Q279" s="401"/>
    </row>
    <row r="280" spans="1:18" s="413" customFormat="1" hidden="1">
      <c r="A280" s="401"/>
      <c r="B280" s="401" t="s">
        <v>901</v>
      </c>
      <c r="C280" s="395" t="s">
        <v>283</v>
      </c>
      <c r="D280" s="401" t="s">
        <v>1559</v>
      </c>
      <c r="E280" s="401" t="s">
        <v>1262</v>
      </c>
      <c r="F280" s="508" t="s">
        <v>1560</v>
      </c>
      <c r="G280" s="509" t="s">
        <v>1561</v>
      </c>
      <c r="H280" s="508" t="s">
        <v>1562</v>
      </c>
      <c r="I280" s="508" t="s">
        <v>1562</v>
      </c>
      <c r="J280" s="429" t="s">
        <v>217</v>
      </c>
      <c r="K280" s="404"/>
      <c r="L280" s="359"/>
      <c r="M280" s="401" t="s">
        <v>1068</v>
      </c>
      <c r="N280" s="401" t="s">
        <v>902</v>
      </c>
      <c r="O280" s="510" t="s">
        <v>1125</v>
      </c>
      <c r="P280" s="510" t="s">
        <v>1126</v>
      </c>
      <c r="Q280" s="401" t="s">
        <v>647</v>
      </c>
      <c r="R280" s="430"/>
    </row>
    <row r="281" spans="1:18" s="413" customFormat="1" hidden="1">
      <c r="A281" s="401"/>
      <c r="B281" s="401" t="s">
        <v>901</v>
      </c>
      <c r="C281" s="395" t="s">
        <v>283</v>
      </c>
      <c r="D281" s="401" t="s">
        <v>1563</v>
      </c>
      <c r="E281" s="401" t="s">
        <v>1429</v>
      </c>
      <c r="F281" s="508" t="s">
        <v>1564</v>
      </c>
      <c r="G281" s="509" t="s">
        <v>1565</v>
      </c>
      <c r="H281" s="508" t="s">
        <v>1566</v>
      </c>
      <c r="I281" s="508" t="s">
        <v>1566</v>
      </c>
      <c r="J281" s="429" t="s">
        <v>217</v>
      </c>
      <c r="K281" s="404"/>
      <c r="L281" s="359"/>
      <c r="M281" s="401" t="s">
        <v>1068</v>
      </c>
      <c r="N281" s="401" t="s">
        <v>892</v>
      </c>
      <c r="O281" s="510" t="s">
        <v>1125</v>
      </c>
      <c r="P281" s="510" t="s">
        <v>1126</v>
      </c>
      <c r="Q281" s="401" t="s">
        <v>647</v>
      </c>
    </row>
    <row r="282" spans="1:18" s="413" customFormat="1" hidden="1">
      <c r="A282" s="401"/>
      <c r="B282" s="401" t="s">
        <v>901</v>
      </c>
      <c r="C282" s="395" t="s">
        <v>283</v>
      </c>
      <c r="D282" s="401" t="s">
        <v>1567</v>
      </c>
      <c r="E282" s="401" t="s">
        <v>1429</v>
      </c>
      <c r="F282" s="508" t="s">
        <v>1564</v>
      </c>
      <c r="G282" s="509" t="s">
        <v>1565</v>
      </c>
      <c r="H282" s="508" t="s">
        <v>1566</v>
      </c>
      <c r="I282" s="508" t="s">
        <v>1566</v>
      </c>
      <c r="J282" s="429" t="s">
        <v>217</v>
      </c>
      <c r="K282" s="404"/>
      <c r="L282" s="359"/>
      <c r="M282" s="401" t="s">
        <v>1068</v>
      </c>
      <c r="N282" s="401" t="s">
        <v>892</v>
      </c>
      <c r="O282" s="510" t="s">
        <v>1125</v>
      </c>
      <c r="P282" s="510" t="s">
        <v>1126</v>
      </c>
      <c r="Q282" s="401" t="s">
        <v>647</v>
      </c>
    </row>
    <row r="283" spans="1:18" s="413" customFormat="1" hidden="1">
      <c r="A283" s="401"/>
      <c r="B283" s="401" t="s">
        <v>901</v>
      </c>
      <c r="C283" s="395" t="s">
        <v>283</v>
      </c>
      <c r="D283" s="401" t="s">
        <v>1568</v>
      </c>
      <c r="E283" s="401" t="s">
        <v>1429</v>
      </c>
      <c r="F283" s="508" t="s">
        <v>1564</v>
      </c>
      <c r="G283" s="509" t="s">
        <v>1565</v>
      </c>
      <c r="H283" s="508" t="s">
        <v>1566</v>
      </c>
      <c r="I283" s="508" t="s">
        <v>1566</v>
      </c>
      <c r="J283" s="429" t="s">
        <v>217</v>
      </c>
      <c r="K283" s="404"/>
      <c r="L283" s="359"/>
      <c r="M283" s="401" t="s">
        <v>1068</v>
      </c>
      <c r="N283" s="401" t="s">
        <v>824</v>
      </c>
      <c r="O283" s="510" t="s">
        <v>1125</v>
      </c>
      <c r="P283" s="510" t="s">
        <v>1126</v>
      </c>
      <c r="Q283" s="401" t="s">
        <v>647</v>
      </c>
    </row>
    <row r="284" spans="1:18" s="413" customFormat="1" hidden="1">
      <c r="A284" s="401"/>
      <c r="B284" s="401" t="s">
        <v>901</v>
      </c>
      <c r="C284" s="395" t="s">
        <v>283</v>
      </c>
      <c r="D284" s="401"/>
      <c r="E284" s="401" t="s">
        <v>1429</v>
      </c>
      <c r="F284" s="508" t="s">
        <v>1564</v>
      </c>
      <c r="G284" s="509" t="s">
        <v>1565</v>
      </c>
      <c r="H284" s="508" t="s">
        <v>1566</v>
      </c>
      <c r="I284" s="508" t="s">
        <v>1566</v>
      </c>
      <c r="J284" s="429" t="s">
        <v>217</v>
      </c>
      <c r="K284" s="404"/>
      <c r="L284" s="359"/>
      <c r="M284" s="401"/>
      <c r="N284" s="401"/>
      <c r="O284" s="510" t="s">
        <v>1125</v>
      </c>
      <c r="P284" s="510" t="s">
        <v>1126</v>
      </c>
      <c r="Q284" s="401" t="s">
        <v>647</v>
      </c>
    </row>
    <row r="285" spans="1:18" s="413" customFormat="1" hidden="1">
      <c r="A285" s="401"/>
      <c r="B285" s="401" t="s">
        <v>901</v>
      </c>
      <c r="C285" s="395" t="s">
        <v>283</v>
      </c>
      <c r="D285" s="401" t="s">
        <v>1569</v>
      </c>
      <c r="E285" s="401" t="s">
        <v>1429</v>
      </c>
      <c r="F285" s="508" t="s">
        <v>1564</v>
      </c>
      <c r="G285" s="509" t="s">
        <v>1565</v>
      </c>
      <c r="H285" s="508" t="s">
        <v>1566</v>
      </c>
      <c r="I285" s="508" t="s">
        <v>1566</v>
      </c>
      <c r="J285" s="429" t="s">
        <v>217</v>
      </c>
      <c r="K285" s="404"/>
      <c r="L285" s="359"/>
      <c r="M285" s="401" t="s">
        <v>1570</v>
      </c>
      <c r="N285" s="401" t="s">
        <v>1127</v>
      </c>
      <c r="O285" s="510" t="s">
        <v>1125</v>
      </c>
      <c r="P285" s="510" t="s">
        <v>1126</v>
      </c>
      <c r="Q285" s="401" t="s">
        <v>647</v>
      </c>
    </row>
    <row r="286" spans="1:18" s="413" customFormat="1" hidden="1">
      <c r="A286" s="401"/>
      <c r="B286" s="401" t="s">
        <v>901</v>
      </c>
      <c r="C286" s="395" t="s">
        <v>283</v>
      </c>
      <c r="D286" s="401" t="s">
        <v>1571</v>
      </c>
      <c r="E286" s="401" t="s">
        <v>1429</v>
      </c>
      <c r="F286" s="508" t="s">
        <v>1564</v>
      </c>
      <c r="G286" s="509" t="s">
        <v>1565</v>
      </c>
      <c r="H286" s="508" t="s">
        <v>1566</v>
      </c>
      <c r="I286" s="508" t="s">
        <v>1566</v>
      </c>
      <c r="J286" s="429" t="s">
        <v>217</v>
      </c>
      <c r="K286" s="404"/>
      <c r="L286" s="359"/>
      <c r="M286" s="401" t="s">
        <v>1570</v>
      </c>
      <c r="N286" s="401" t="s">
        <v>1066</v>
      </c>
      <c r="O286" s="510" t="s">
        <v>1125</v>
      </c>
      <c r="P286" s="510" t="s">
        <v>1126</v>
      </c>
      <c r="Q286" s="401" t="s">
        <v>647</v>
      </c>
    </row>
    <row r="287" spans="1:18" s="413" customFormat="1" hidden="1">
      <c r="A287" s="401"/>
      <c r="B287" s="401" t="s">
        <v>901</v>
      </c>
      <c r="C287" s="395" t="s">
        <v>283</v>
      </c>
      <c r="D287" s="401"/>
      <c r="E287" s="401" t="s">
        <v>1429</v>
      </c>
      <c r="F287" s="508" t="s">
        <v>1564</v>
      </c>
      <c r="G287" s="509" t="s">
        <v>1565</v>
      </c>
      <c r="H287" s="508" t="s">
        <v>1566</v>
      </c>
      <c r="I287" s="508" t="s">
        <v>1566</v>
      </c>
      <c r="J287" s="429" t="s">
        <v>217</v>
      </c>
      <c r="K287" s="404"/>
      <c r="L287" s="359"/>
      <c r="M287" s="401"/>
      <c r="N287" s="401"/>
      <c r="O287" s="510" t="s">
        <v>1125</v>
      </c>
      <c r="P287" s="510" t="s">
        <v>1126</v>
      </c>
      <c r="Q287" s="401" t="s">
        <v>647</v>
      </c>
    </row>
    <row r="288" spans="1:18" s="413" customFormat="1" hidden="1">
      <c r="A288" s="401"/>
      <c r="B288" s="401" t="s">
        <v>901</v>
      </c>
      <c r="C288" s="395" t="s">
        <v>283</v>
      </c>
      <c r="D288" s="401"/>
      <c r="E288" s="401" t="s">
        <v>1429</v>
      </c>
      <c r="F288" s="508" t="s">
        <v>1564</v>
      </c>
      <c r="G288" s="509" t="s">
        <v>1565</v>
      </c>
      <c r="H288" s="508" t="s">
        <v>1566</v>
      </c>
      <c r="I288" s="508" t="s">
        <v>1566</v>
      </c>
      <c r="J288" s="429" t="s">
        <v>217</v>
      </c>
      <c r="K288" s="404"/>
      <c r="L288" s="359"/>
      <c r="M288" s="401"/>
      <c r="N288" s="401"/>
      <c r="O288" s="510" t="s">
        <v>1125</v>
      </c>
      <c r="P288" s="510" t="s">
        <v>1126</v>
      </c>
      <c r="Q288" s="401" t="s">
        <v>647</v>
      </c>
    </row>
    <row r="289" spans="1:18" s="413" customFormat="1" hidden="1">
      <c r="A289" s="421" t="s">
        <v>1572</v>
      </c>
      <c r="B289" s="421" t="s">
        <v>901</v>
      </c>
      <c r="C289" s="511" t="s">
        <v>283</v>
      </c>
      <c r="D289" s="421" t="s">
        <v>1573</v>
      </c>
      <c r="E289" s="421" t="s">
        <v>1429</v>
      </c>
      <c r="F289" s="563" t="s">
        <v>1564</v>
      </c>
      <c r="G289" s="564" t="s">
        <v>1565</v>
      </c>
      <c r="H289" s="563" t="s">
        <v>1566</v>
      </c>
      <c r="I289" s="563" t="s">
        <v>1566</v>
      </c>
      <c r="J289" s="435" t="s">
        <v>217</v>
      </c>
      <c r="K289" s="436"/>
      <c r="L289" s="437" t="s">
        <v>1574</v>
      </c>
      <c r="M289" s="421" t="s">
        <v>1575</v>
      </c>
      <c r="N289" s="421" t="s">
        <v>726</v>
      </c>
      <c r="O289" s="565" t="s">
        <v>1125</v>
      </c>
      <c r="P289" s="565" t="s">
        <v>1126</v>
      </c>
      <c r="Q289" s="421" t="s">
        <v>647</v>
      </c>
    </row>
    <row r="290" spans="1:18" s="413" customFormat="1" hidden="1">
      <c r="A290" s="421" t="s">
        <v>1576</v>
      </c>
      <c r="B290" s="421" t="s">
        <v>901</v>
      </c>
      <c r="C290" s="511" t="s">
        <v>283</v>
      </c>
      <c r="D290" s="421" t="s">
        <v>1577</v>
      </c>
      <c r="E290" s="421" t="s">
        <v>895</v>
      </c>
      <c r="F290" s="563" t="s">
        <v>1578</v>
      </c>
      <c r="G290" s="564" t="s">
        <v>1579</v>
      </c>
      <c r="H290" s="563" t="s">
        <v>1580</v>
      </c>
      <c r="I290" s="563" t="s">
        <v>1580</v>
      </c>
      <c r="J290" s="435" t="s">
        <v>217</v>
      </c>
      <c r="K290" s="436"/>
      <c r="L290" s="596" t="s">
        <v>1581</v>
      </c>
      <c r="M290" s="421" t="s">
        <v>1575</v>
      </c>
      <c r="N290" s="421" t="s">
        <v>1582</v>
      </c>
      <c r="O290" s="565" t="s">
        <v>1125</v>
      </c>
      <c r="P290" s="565" t="s">
        <v>1126</v>
      </c>
      <c r="Q290" s="421" t="s">
        <v>647</v>
      </c>
    </row>
    <row r="291" spans="1:18" s="413" customFormat="1" hidden="1">
      <c r="A291" s="421" t="s">
        <v>1583</v>
      </c>
      <c r="B291" s="421" t="s">
        <v>901</v>
      </c>
      <c r="C291" s="511" t="s">
        <v>283</v>
      </c>
      <c r="D291" s="421" t="s">
        <v>1584</v>
      </c>
      <c r="E291" s="421" t="s">
        <v>1429</v>
      </c>
      <c r="F291" s="563" t="s">
        <v>1564</v>
      </c>
      <c r="G291" s="564" t="s">
        <v>1565</v>
      </c>
      <c r="H291" s="563" t="s">
        <v>1566</v>
      </c>
      <c r="I291" s="563" t="s">
        <v>1566</v>
      </c>
      <c r="J291" s="435" t="s">
        <v>217</v>
      </c>
      <c r="K291" s="436"/>
      <c r="L291" s="437" t="s">
        <v>1585</v>
      </c>
      <c r="M291" s="421" t="s">
        <v>1586</v>
      </c>
      <c r="N291" s="421" t="s">
        <v>1587</v>
      </c>
      <c r="O291" s="565" t="s">
        <v>1125</v>
      </c>
      <c r="P291" s="565" t="s">
        <v>1126</v>
      </c>
      <c r="Q291" s="421" t="s">
        <v>647</v>
      </c>
    </row>
    <row r="292" spans="1:18" s="413" customFormat="1" hidden="1">
      <c r="A292" s="421" t="s">
        <v>1588</v>
      </c>
      <c r="B292" s="421" t="s">
        <v>901</v>
      </c>
      <c r="C292" s="511" t="s">
        <v>283</v>
      </c>
      <c r="D292" s="421" t="s">
        <v>1589</v>
      </c>
      <c r="E292" s="421" t="s">
        <v>895</v>
      </c>
      <c r="F292" s="563" t="s">
        <v>1578</v>
      </c>
      <c r="G292" s="564" t="s">
        <v>1579</v>
      </c>
      <c r="H292" s="563" t="s">
        <v>1580</v>
      </c>
      <c r="I292" s="563" t="s">
        <v>1580</v>
      </c>
      <c r="J292" s="435" t="s">
        <v>217</v>
      </c>
      <c r="K292" s="436"/>
      <c r="L292" s="437" t="s">
        <v>1590</v>
      </c>
      <c r="M292" s="421" t="s">
        <v>1586</v>
      </c>
      <c r="N292" s="421" t="s">
        <v>1591</v>
      </c>
      <c r="O292" s="599" t="s">
        <v>1125</v>
      </c>
      <c r="P292" s="599" t="s">
        <v>1126</v>
      </c>
      <c r="Q292" s="421" t="s">
        <v>647</v>
      </c>
    </row>
    <row r="293" spans="1:18" s="413" customFormat="1" hidden="1">
      <c r="A293" s="421" t="s">
        <v>1592</v>
      </c>
      <c r="B293" s="421" t="s">
        <v>901</v>
      </c>
      <c r="C293" s="511" t="s">
        <v>283</v>
      </c>
      <c r="D293" s="421" t="s">
        <v>1593</v>
      </c>
      <c r="E293" s="421" t="s">
        <v>895</v>
      </c>
      <c r="F293" s="563" t="s">
        <v>1578</v>
      </c>
      <c r="G293" s="564" t="s">
        <v>1579</v>
      </c>
      <c r="H293" s="563" t="s">
        <v>1580</v>
      </c>
      <c r="I293" s="563" t="s">
        <v>1580</v>
      </c>
      <c r="J293" s="435" t="s">
        <v>217</v>
      </c>
      <c r="K293" s="595"/>
      <c r="L293" s="596" t="s">
        <v>1594</v>
      </c>
      <c r="M293" s="421" t="s">
        <v>1586</v>
      </c>
      <c r="N293" s="421" t="s">
        <v>1595</v>
      </c>
      <c r="O293" s="599" t="s">
        <v>1125</v>
      </c>
      <c r="P293" s="599" t="s">
        <v>1126</v>
      </c>
      <c r="Q293" s="421" t="s">
        <v>647</v>
      </c>
    </row>
    <row r="294" spans="1:18" s="413" customFormat="1" ht="18.75" hidden="1">
      <c r="A294" s="433" t="s">
        <v>1128</v>
      </c>
      <c r="B294" s="434"/>
      <c r="C294" s="401"/>
      <c r="D294" s="401"/>
      <c r="E294" s="401"/>
      <c r="F294" s="402"/>
      <c r="G294" s="429"/>
      <c r="H294" s="402"/>
      <c r="I294" s="402"/>
      <c r="J294" s="429"/>
      <c r="K294" s="404"/>
      <c r="L294" s="359"/>
      <c r="M294" s="401"/>
      <c r="N294" s="401"/>
      <c r="O294" s="401"/>
      <c r="P294" s="401"/>
      <c r="Q294" s="401"/>
    </row>
    <row r="295" spans="1:18" s="413" customFormat="1" hidden="1">
      <c r="A295" s="401"/>
      <c r="B295" s="401" t="s">
        <v>903</v>
      </c>
      <c r="C295" s="395" t="s">
        <v>904</v>
      </c>
      <c r="D295" s="432" t="s">
        <v>1596</v>
      </c>
      <c r="E295" s="401" t="s">
        <v>1429</v>
      </c>
      <c r="F295" s="508" t="s">
        <v>1564</v>
      </c>
      <c r="G295" s="509" t="s">
        <v>1597</v>
      </c>
      <c r="H295" s="508" t="s">
        <v>1566</v>
      </c>
      <c r="I295" s="508" t="s">
        <v>1566</v>
      </c>
      <c r="J295" s="429" t="s">
        <v>217</v>
      </c>
      <c r="K295" s="404">
        <v>1903940</v>
      </c>
      <c r="L295" s="359" t="s">
        <v>1598</v>
      </c>
      <c r="M295" s="401" t="s">
        <v>1068</v>
      </c>
      <c r="N295" s="401" t="s">
        <v>905</v>
      </c>
      <c r="O295" s="510" t="s">
        <v>1125</v>
      </c>
      <c r="P295" s="510" t="s">
        <v>1126</v>
      </c>
      <c r="Q295" s="401" t="s">
        <v>647</v>
      </c>
    </row>
    <row r="296" spans="1:18" s="413" customFormat="1" hidden="1">
      <c r="A296" s="401"/>
      <c r="B296" s="401" t="s">
        <v>903</v>
      </c>
      <c r="C296" s="395" t="s">
        <v>904</v>
      </c>
      <c r="D296" s="432" t="s">
        <v>1599</v>
      </c>
      <c r="E296" s="401" t="s">
        <v>1429</v>
      </c>
      <c r="F296" s="508" t="s">
        <v>1564</v>
      </c>
      <c r="G296" s="509" t="s">
        <v>1597</v>
      </c>
      <c r="H296" s="508" t="s">
        <v>1566</v>
      </c>
      <c r="I296" s="508" t="s">
        <v>1566</v>
      </c>
      <c r="J296" s="429" t="s">
        <v>217</v>
      </c>
      <c r="K296" s="404">
        <v>1984351</v>
      </c>
      <c r="L296" s="359" t="s">
        <v>1600</v>
      </c>
      <c r="M296" s="401" t="s">
        <v>1068</v>
      </c>
      <c r="N296" s="401" t="s">
        <v>1544</v>
      </c>
      <c r="O296" s="510" t="s">
        <v>1125</v>
      </c>
      <c r="P296" s="510" t="s">
        <v>1126</v>
      </c>
      <c r="Q296" s="401" t="s">
        <v>647</v>
      </c>
    </row>
    <row r="297" spans="1:18" s="413" customFormat="1" hidden="1">
      <c r="A297" s="401"/>
      <c r="B297" s="401" t="s">
        <v>903</v>
      </c>
      <c r="C297" s="395" t="s">
        <v>904</v>
      </c>
      <c r="D297" s="432" t="s">
        <v>1601</v>
      </c>
      <c r="E297" s="401" t="s">
        <v>895</v>
      </c>
      <c r="F297" s="508" t="s">
        <v>1564</v>
      </c>
      <c r="G297" s="509" t="s">
        <v>1597</v>
      </c>
      <c r="H297" s="508" t="s">
        <v>1566</v>
      </c>
      <c r="I297" s="508" t="s">
        <v>1566</v>
      </c>
      <c r="J297" s="429" t="s">
        <v>217</v>
      </c>
      <c r="K297" s="404">
        <v>1283579</v>
      </c>
      <c r="L297" s="359" t="s">
        <v>1602</v>
      </c>
      <c r="M297" s="401" t="s">
        <v>1570</v>
      </c>
      <c r="N297" s="401" t="s">
        <v>1477</v>
      </c>
      <c r="O297" s="510" t="s">
        <v>1125</v>
      </c>
      <c r="P297" s="510" t="s">
        <v>1126</v>
      </c>
      <c r="Q297" s="401" t="s">
        <v>647</v>
      </c>
    </row>
    <row r="298" spans="1:18" s="413" customFormat="1" hidden="1">
      <c r="A298" s="401"/>
      <c r="B298" s="401" t="s">
        <v>903</v>
      </c>
      <c r="C298" s="395" t="s">
        <v>904</v>
      </c>
      <c r="D298" s="432" t="s">
        <v>1603</v>
      </c>
      <c r="E298" s="401" t="s">
        <v>895</v>
      </c>
      <c r="F298" s="508" t="s">
        <v>1564</v>
      </c>
      <c r="G298" s="509" t="s">
        <v>1597</v>
      </c>
      <c r="H298" s="508" t="s">
        <v>1566</v>
      </c>
      <c r="I298" s="508" t="s">
        <v>1566</v>
      </c>
      <c r="J298" s="429" t="s">
        <v>217</v>
      </c>
      <c r="K298" s="404">
        <v>972000</v>
      </c>
      <c r="L298" s="359" t="s">
        <v>1604</v>
      </c>
      <c r="M298" s="401" t="s">
        <v>1570</v>
      </c>
      <c r="N298" s="401" t="s">
        <v>1605</v>
      </c>
      <c r="O298" s="510" t="s">
        <v>1125</v>
      </c>
      <c r="P298" s="510" t="s">
        <v>1126</v>
      </c>
      <c r="Q298" s="401" t="s">
        <v>647</v>
      </c>
    </row>
    <row r="299" spans="1:18" s="413" customFormat="1" hidden="1">
      <c r="A299" s="401"/>
      <c r="B299" s="401" t="s">
        <v>903</v>
      </c>
      <c r="C299" s="395" t="s">
        <v>904</v>
      </c>
      <c r="D299" s="432"/>
      <c r="E299" s="401" t="s">
        <v>895</v>
      </c>
      <c r="F299" s="508" t="s">
        <v>1564</v>
      </c>
      <c r="G299" s="509" t="s">
        <v>1597</v>
      </c>
      <c r="H299" s="508" t="s">
        <v>1566</v>
      </c>
      <c r="I299" s="508" t="s">
        <v>1566</v>
      </c>
      <c r="J299" s="429" t="s">
        <v>217</v>
      </c>
      <c r="K299" s="404"/>
      <c r="L299" s="359"/>
      <c r="M299" s="401"/>
      <c r="N299" s="401"/>
      <c r="O299" s="510" t="s">
        <v>1125</v>
      </c>
      <c r="P299" s="510" t="s">
        <v>1126</v>
      </c>
      <c r="Q299" s="401" t="s">
        <v>647</v>
      </c>
    </row>
    <row r="300" spans="1:18" s="413" customFormat="1" ht="20.25" hidden="1" customHeight="1">
      <c r="A300" s="401"/>
      <c r="B300" s="401" t="s">
        <v>903</v>
      </c>
      <c r="C300" s="395" t="s">
        <v>904</v>
      </c>
      <c r="D300" s="432"/>
      <c r="E300" s="401" t="s">
        <v>895</v>
      </c>
      <c r="F300" s="508" t="s">
        <v>1564</v>
      </c>
      <c r="G300" s="509" t="s">
        <v>1597</v>
      </c>
      <c r="H300" s="508" t="s">
        <v>1566</v>
      </c>
      <c r="I300" s="508" t="s">
        <v>1566</v>
      </c>
      <c r="J300" s="429" t="s">
        <v>217</v>
      </c>
      <c r="K300" s="404"/>
      <c r="L300" s="359"/>
      <c r="M300" s="401"/>
      <c r="N300" s="401"/>
      <c r="O300" s="510" t="s">
        <v>1125</v>
      </c>
      <c r="P300" s="510" t="s">
        <v>1126</v>
      </c>
      <c r="Q300" s="401" t="s">
        <v>647</v>
      </c>
    </row>
    <row r="301" spans="1:18" s="413" customFormat="1" ht="18.75" hidden="1">
      <c r="A301" s="433" t="s">
        <v>1129</v>
      </c>
      <c r="B301" s="434"/>
      <c r="C301" s="401"/>
      <c r="D301" s="401"/>
      <c r="E301" s="401"/>
      <c r="F301" s="402"/>
      <c r="G301" s="429"/>
      <c r="H301" s="402"/>
      <c r="I301" s="402"/>
      <c r="J301" s="429"/>
      <c r="K301" s="404"/>
      <c r="L301" s="359"/>
      <c r="M301" s="401"/>
      <c r="N301" s="401"/>
      <c r="O301" s="401"/>
      <c r="P301" s="401"/>
      <c r="Q301" s="401"/>
    </row>
    <row r="302" spans="1:18" s="413" customFormat="1" hidden="1">
      <c r="A302" s="401"/>
      <c r="B302" s="401" t="s">
        <v>1606</v>
      </c>
      <c r="C302" s="401" t="s">
        <v>227</v>
      </c>
      <c r="D302" s="401" t="s">
        <v>1607</v>
      </c>
      <c r="E302" s="401" t="s">
        <v>1429</v>
      </c>
      <c r="F302" s="402" t="s">
        <v>1608</v>
      </c>
      <c r="G302" s="429">
        <v>30100</v>
      </c>
      <c r="H302" s="402" t="s">
        <v>1609</v>
      </c>
      <c r="I302" s="402" t="s">
        <v>1609</v>
      </c>
      <c r="J302" s="429" t="s">
        <v>217</v>
      </c>
      <c r="K302" s="404">
        <v>2700000</v>
      </c>
      <c r="L302" s="359" t="s">
        <v>1610</v>
      </c>
      <c r="M302" s="401" t="s">
        <v>1049</v>
      </c>
      <c r="N302" s="401" t="s">
        <v>1611</v>
      </c>
      <c r="O302" s="395" t="s">
        <v>1033</v>
      </c>
      <c r="P302" s="395" t="s">
        <v>1034</v>
      </c>
      <c r="Q302" s="401" t="s">
        <v>647</v>
      </c>
      <c r="R302" s="431"/>
    </row>
    <row r="303" spans="1:18" s="413" customFormat="1" hidden="1">
      <c r="A303" s="401"/>
      <c r="B303" s="401" t="s">
        <v>1606</v>
      </c>
      <c r="C303" s="401" t="s">
        <v>227</v>
      </c>
      <c r="D303" s="401"/>
      <c r="E303" s="401" t="s">
        <v>1429</v>
      </c>
      <c r="F303" s="402" t="s">
        <v>1608</v>
      </c>
      <c r="G303" s="429">
        <v>30100</v>
      </c>
      <c r="H303" s="402" t="s">
        <v>1609</v>
      </c>
      <c r="I303" s="402" t="s">
        <v>1609</v>
      </c>
      <c r="J303" s="429" t="s">
        <v>217</v>
      </c>
      <c r="K303" s="404"/>
      <c r="L303" s="359"/>
      <c r="M303" s="401"/>
      <c r="N303" s="401"/>
      <c r="O303" s="395" t="s">
        <v>1033</v>
      </c>
      <c r="P303" s="395" t="s">
        <v>1034</v>
      </c>
      <c r="Q303" s="401" t="s">
        <v>647</v>
      </c>
    </row>
    <row r="304" spans="1:18" s="413" customFormat="1" hidden="1">
      <c r="A304" s="401"/>
      <c r="B304" s="401" t="s">
        <v>1606</v>
      </c>
      <c r="C304" s="401" t="s">
        <v>227</v>
      </c>
      <c r="D304" s="401" t="s">
        <v>1612</v>
      </c>
      <c r="E304" s="401" t="s">
        <v>1429</v>
      </c>
      <c r="F304" s="402" t="s">
        <v>1608</v>
      </c>
      <c r="G304" s="429">
        <v>30100</v>
      </c>
      <c r="H304" s="402" t="s">
        <v>1613</v>
      </c>
      <c r="I304" s="402" t="s">
        <v>1613</v>
      </c>
      <c r="J304" s="429" t="s">
        <v>212</v>
      </c>
      <c r="K304" s="404"/>
      <c r="L304" s="359" t="s">
        <v>1614</v>
      </c>
      <c r="M304" s="401" t="s">
        <v>626</v>
      </c>
      <c r="N304" s="401" t="s">
        <v>1615</v>
      </c>
      <c r="O304" s="395" t="s">
        <v>1033</v>
      </c>
      <c r="P304" s="395" t="s">
        <v>1034</v>
      </c>
      <c r="Q304" s="401" t="s">
        <v>647</v>
      </c>
    </row>
    <row r="305" spans="1:18" s="413" customFormat="1" ht="18.75" hidden="1">
      <c r="A305" s="433" t="s">
        <v>1130</v>
      </c>
      <c r="B305" s="434"/>
      <c r="C305" s="401"/>
      <c r="D305" s="401"/>
      <c r="E305" s="401"/>
      <c r="F305" s="402"/>
      <c r="G305" s="429"/>
      <c r="H305" s="402"/>
      <c r="I305" s="402"/>
      <c r="J305" s="429"/>
      <c r="K305" s="404"/>
      <c r="L305" s="359"/>
      <c r="M305" s="401"/>
      <c r="N305" s="401"/>
      <c r="O305" s="401"/>
      <c r="P305" s="401"/>
      <c r="Q305" s="401"/>
    </row>
    <row r="306" spans="1:18" s="413" customFormat="1" hidden="1">
      <c r="A306" s="421" t="s">
        <v>907</v>
      </c>
      <c r="B306" s="421" t="s">
        <v>1616</v>
      </c>
      <c r="C306" s="421" t="s">
        <v>908</v>
      </c>
      <c r="D306" s="421" t="s">
        <v>909</v>
      </c>
      <c r="E306" s="421" t="s">
        <v>1262</v>
      </c>
      <c r="F306" s="424" t="s">
        <v>1617</v>
      </c>
      <c r="G306" s="435">
        <v>30100</v>
      </c>
      <c r="H306" s="424" t="s">
        <v>1618</v>
      </c>
      <c r="I306" s="424" t="s">
        <v>1618</v>
      </c>
      <c r="J306" s="435" t="s">
        <v>217</v>
      </c>
      <c r="K306" s="436"/>
      <c r="L306" s="437" t="s">
        <v>1426</v>
      </c>
      <c r="M306" s="421" t="s">
        <v>816</v>
      </c>
      <c r="N306" s="421" t="s">
        <v>1427</v>
      </c>
      <c r="O306" s="511" t="s">
        <v>1035</v>
      </c>
      <c r="P306" s="511" t="s">
        <v>1034</v>
      </c>
      <c r="Q306" s="421" t="s">
        <v>647</v>
      </c>
    </row>
    <row r="307" spans="1:18" s="413" customFormat="1" hidden="1">
      <c r="A307" s="421" t="s">
        <v>911</v>
      </c>
      <c r="B307" s="421" t="s">
        <v>1606</v>
      </c>
      <c r="C307" s="421" t="s">
        <v>908</v>
      </c>
      <c r="D307" s="421" t="s">
        <v>912</v>
      </c>
      <c r="E307" s="421" t="s">
        <v>1429</v>
      </c>
      <c r="F307" s="424" t="s">
        <v>1619</v>
      </c>
      <c r="G307" s="435">
        <v>30100</v>
      </c>
      <c r="H307" s="424" t="s">
        <v>1613</v>
      </c>
      <c r="I307" s="424" t="s">
        <v>1613</v>
      </c>
      <c r="J307" s="435" t="s">
        <v>217</v>
      </c>
      <c r="K307" s="436"/>
      <c r="L307" s="437" t="s">
        <v>910</v>
      </c>
      <c r="M307" s="421" t="s">
        <v>816</v>
      </c>
      <c r="N307" s="421" t="s">
        <v>1620</v>
      </c>
      <c r="O307" s="511" t="s">
        <v>1035</v>
      </c>
      <c r="P307" s="511" t="s">
        <v>1034</v>
      </c>
      <c r="Q307" s="421" t="s">
        <v>647</v>
      </c>
    </row>
    <row r="308" spans="1:18" s="413" customFormat="1" hidden="1">
      <c r="A308" s="421" t="s">
        <v>913</v>
      </c>
      <c r="B308" s="421" t="s">
        <v>1606</v>
      </c>
      <c r="C308" s="421" t="s">
        <v>908</v>
      </c>
      <c r="D308" s="421" t="s">
        <v>914</v>
      </c>
      <c r="E308" s="421" t="s">
        <v>1429</v>
      </c>
      <c r="F308" s="424" t="s">
        <v>1608</v>
      </c>
      <c r="G308" s="435">
        <v>30100</v>
      </c>
      <c r="H308" s="424" t="s">
        <v>1609</v>
      </c>
      <c r="I308" s="424" t="s">
        <v>1609</v>
      </c>
      <c r="J308" s="435" t="s">
        <v>217</v>
      </c>
      <c r="K308" s="436"/>
      <c r="L308" s="437" t="s">
        <v>910</v>
      </c>
      <c r="M308" s="421" t="s">
        <v>816</v>
      </c>
      <c r="N308" s="421" t="s">
        <v>915</v>
      </c>
      <c r="O308" s="511" t="s">
        <v>1035</v>
      </c>
      <c r="P308" s="511" t="s">
        <v>1034</v>
      </c>
      <c r="Q308" s="421" t="s">
        <v>647</v>
      </c>
      <c r="R308" s="431"/>
    </row>
    <row r="309" spans="1:18" s="413" customFormat="1" hidden="1">
      <c r="A309" s="401"/>
      <c r="B309" s="401" t="s">
        <v>1606</v>
      </c>
      <c r="C309" s="401" t="s">
        <v>908</v>
      </c>
      <c r="D309" s="401"/>
      <c r="E309" s="401" t="s">
        <v>895</v>
      </c>
      <c r="F309" s="402" t="s">
        <v>1173</v>
      </c>
      <c r="G309" s="429">
        <v>30100</v>
      </c>
      <c r="H309" s="402" t="s">
        <v>1174</v>
      </c>
      <c r="I309" s="402" t="s">
        <v>1174</v>
      </c>
      <c r="J309" s="429" t="s">
        <v>217</v>
      </c>
      <c r="K309" s="404"/>
      <c r="L309" s="359"/>
      <c r="M309" s="401"/>
      <c r="N309" s="401"/>
      <c r="O309" s="395" t="s">
        <v>1035</v>
      </c>
      <c r="P309" s="395" t="s">
        <v>1034</v>
      </c>
      <c r="Q309" s="401" t="s">
        <v>647</v>
      </c>
      <c r="R309" s="430"/>
    </row>
    <row r="310" spans="1:18" s="413" customFormat="1" hidden="1">
      <c r="A310" s="421" t="s">
        <v>916</v>
      </c>
      <c r="B310" s="421" t="s">
        <v>1606</v>
      </c>
      <c r="C310" s="421" t="s">
        <v>908</v>
      </c>
      <c r="D310" s="421" t="s">
        <v>917</v>
      </c>
      <c r="E310" s="421" t="s">
        <v>1429</v>
      </c>
      <c r="F310" s="424" t="s">
        <v>1619</v>
      </c>
      <c r="G310" s="435">
        <v>30100</v>
      </c>
      <c r="H310" s="424" t="s">
        <v>1613</v>
      </c>
      <c r="I310" s="424" t="s">
        <v>1613</v>
      </c>
      <c r="J310" s="435" t="s">
        <v>217</v>
      </c>
      <c r="K310" s="436"/>
      <c r="L310" s="437" t="s">
        <v>910</v>
      </c>
      <c r="M310" s="421" t="s">
        <v>1469</v>
      </c>
      <c r="N310" s="421" t="s">
        <v>1540</v>
      </c>
      <c r="O310" s="511" t="s">
        <v>1035</v>
      </c>
      <c r="P310" s="511" t="s">
        <v>1034</v>
      </c>
      <c r="Q310" s="421" t="s">
        <v>647</v>
      </c>
    </row>
    <row r="311" spans="1:18" s="413" customFormat="1" hidden="1">
      <c r="A311" s="401"/>
      <c r="B311" s="401" t="s">
        <v>1606</v>
      </c>
      <c r="C311" s="401" t="s">
        <v>908</v>
      </c>
      <c r="D311" s="401" t="s">
        <v>1621</v>
      </c>
      <c r="E311" s="401" t="s">
        <v>1429</v>
      </c>
      <c r="F311" s="402" t="s">
        <v>1619</v>
      </c>
      <c r="G311" s="429">
        <v>30100</v>
      </c>
      <c r="H311" s="402" t="s">
        <v>1613</v>
      </c>
      <c r="I311" s="402" t="s">
        <v>1613</v>
      </c>
      <c r="J311" s="429" t="s">
        <v>217</v>
      </c>
      <c r="K311" s="404"/>
      <c r="L311" s="359"/>
      <c r="M311" s="401" t="s">
        <v>1469</v>
      </c>
      <c r="N311" s="401" t="s">
        <v>918</v>
      </c>
      <c r="O311" s="395" t="s">
        <v>1035</v>
      </c>
      <c r="P311" s="395" t="s">
        <v>1034</v>
      </c>
      <c r="Q311" s="401" t="s">
        <v>647</v>
      </c>
    </row>
    <row r="312" spans="1:18" s="413" customFormat="1" hidden="1">
      <c r="A312" s="401"/>
      <c r="B312" s="401" t="s">
        <v>1606</v>
      </c>
      <c r="C312" s="401" t="s">
        <v>908</v>
      </c>
      <c r="D312" s="401" t="s">
        <v>1622</v>
      </c>
      <c r="E312" s="401" t="s">
        <v>1429</v>
      </c>
      <c r="F312" s="402" t="s">
        <v>1608</v>
      </c>
      <c r="G312" s="429">
        <v>30100</v>
      </c>
      <c r="H312" s="402" t="s">
        <v>1609</v>
      </c>
      <c r="I312" s="402" t="s">
        <v>1609</v>
      </c>
      <c r="J312" s="429" t="s">
        <v>217</v>
      </c>
      <c r="K312" s="404"/>
      <c r="L312" s="359"/>
      <c r="M312" s="401" t="s">
        <v>1469</v>
      </c>
      <c r="N312" s="401" t="s">
        <v>919</v>
      </c>
      <c r="O312" s="395" t="s">
        <v>1035</v>
      </c>
      <c r="P312" s="395" t="s">
        <v>1034</v>
      </c>
      <c r="Q312" s="401" t="s">
        <v>647</v>
      </c>
    </row>
    <row r="313" spans="1:18" s="413" customFormat="1" hidden="1">
      <c r="A313" s="421" t="s">
        <v>920</v>
      </c>
      <c r="B313" s="421" t="s">
        <v>1606</v>
      </c>
      <c r="C313" s="421" t="s">
        <v>908</v>
      </c>
      <c r="D313" s="421" t="s">
        <v>921</v>
      </c>
      <c r="E313" s="421" t="s">
        <v>1429</v>
      </c>
      <c r="F313" s="424" t="s">
        <v>1608</v>
      </c>
      <c r="G313" s="435">
        <v>30100</v>
      </c>
      <c r="H313" s="424" t="s">
        <v>1609</v>
      </c>
      <c r="I313" s="424" t="s">
        <v>1609</v>
      </c>
      <c r="J313" s="435" t="s">
        <v>217</v>
      </c>
      <c r="K313" s="436"/>
      <c r="L313" s="437" t="s">
        <v>910</v>
      </c>
      <c r="M313" s="421" t="s">
        <v>1469</v>
      </c>
      <c r="N313" s="421" t="s">
        <v>1461</v>
      </c>
      <c r="O313" s="511" t="s">
        <v>1035</v>
      </c>
      <c r="P313" s="511" t="s">
        <v>1034</v>
      </c>
      <c r="Q313" s="421" t="s">
        <v>647</v>
      </c>
    </row>
    <row r="314" spans="1:18" s="413" customFormat="1" hidden="1">
      <c r="A314" s="421" t="s">
        <v>1175</v>
      </c>
      <c r="B314" s="421" t="s">
        <v>1606</v>
      </c>
      <c r="C314" s="421" t="s">
        <v>908</v>
      </c>
      <c r="D314" s="421" t="s">
        <v>1623</v>
      </c>
      <c r="E314" s="421" t="s">
        <v>1429</v>
      </c>
      <c r="F314" s="424" t="s">
        <v>1608</v>
      </c>
      <c r="G314" s="435">
        <v>30100</v>
      </c>
      <c r="H314" s="424" t="s">
        <v>1609</v>
      </c>
      <c r="I314" s="424" t="s">
        <v>1609</v>
      </c>
      <c r="J314" s="435" t="s">
        <v>217</v>
      </c>
      <c r="K314" s="436"/>
      <c r="L314" s="437" t="s">
        <v>1426</v>
      </c>
      <c r="M314" s="421" t="s">
        <v>819</v>
      </c>
      <c r="N314" s="421" t="s">
        <v>1131</v>
      </c>
      <c r="O314" s="511" t="s">
        <v>1035</v>
      </c>
      <c r="P314" s="511" t="s">
        <v>1034</v>
      </c>
      <c r="Q314" s="421" t="s">
        <v>647</v>
      </c>
    </row>
    <row r="315" spans="1:18" s="413" customFormat="1" hidden="1">
      <c r="A315" s="401"/>
      <c r="B315" s="401" t="s">
        <v>1606</v>
      </c>
      <c r="C315" s="401" t="s">
        <v>908</v>
      </c>
      <c r="D315" s="401" t="s">
        <v>1624</v>
      </c>
      <c r="E315" s="401" t="s">
        <v>1429</v>
      </c>
      <c r="F315" s="402" t="s">
        <v>1608</v>
      </c>
      <c r="G315" s="429">
        <v>30100</v>
      </c>
      <c r="H315" s="402" t="s">
        <v>1609</v>
      </c>
      <c r="I315" s="402" t="s">
        <v>1609</v>
      </c>
      <c r="J315" s="429" t="s">
        <v>217</v>
      </c>
      <c r="K315" s="404"/>
      <c r="L315" s="359"/>
      <c r="M315" s="401" t="s">
        <v>819</v>
      </c>
      <c r="N315" s="401" t="s">
        <v>1132</v>
      </c>
      <c r="O315" s="395" t="s">
        <v>1035</v>
      </c>
      <c r="P315" s="395" t="s">
        <v>1034</v>
      </c>
      <c r="Q315" s="401" t="s">
        <v>647</v>
      </c>
    </row>
    <row r="316" spans="1:18" s="413" customFormat="1" hidden="1">
      <c r="A316" s="401"/>
      <c r="B316" s="401" t="s">
        <v>1606</v>
      </c>
      <c r="C316" s="401" t="s">
        <v>908</v>
      </c>
      <c r="D316" s="401"/>
      <c r="E316" s="401" t="s">
        <v>1429</v>
      </c>
      <c r="F316" s="402" t="s">
        <v>1608</v>
      </c>
      <c r="G316" s="429">
        <v>30100</v>
      </c>
      <c r="H316" s="402" t="s">
        <v>1609</v>
      </c>
      <c r="I316" s="402" t="s">
        <v>1609</v>
      </c>
      <c r="J316" s="429" t="s">
        <v>217</v>
      </c>
      <c r="K316" s="404"/>
      <c r="L316" s="359"/>
      <c r="M316" s="401"/>
      <c r="N316" s="401"/>
      <c r="O316" s="395" t="s">
        <v>1035</v>
      </c>
      <c r="P316" s="395" t="s">
        <v>1034</v>
      </c>
      <c r="Q316" s="401" t="s">
        <v>647</v>
      </c>
    </row>
    <row r="317" spans="1:18" s="413" customFormat="1" hidden="1">
      <c r="A317" s="401"/>
      <c r="B317" s="401" t="s">
        <v>1606</v>
      </c>
      <c r="C317" s="401" t="s">
        <v>908</v>
      </c>
      <c r="D317" s="401"/>
      <c r="E317" s="401" t="s">
        <v>1429</v>
      </c>
      <c r="F317" s="402" t="s">
        <v>1608</v>
      </c>
      <c r="G317" s="429">
        <v>30100</v>
      </c>
      <c r="H317" s="402" t="s">
        <v>1609</v>
      </c>
      <c r="I317" s="402" t="s">
        <v>1609</v>
      </c>
      <c r="J317" s="429" t="s">
        <v>217</v>
      </c>
      <c r="K317" s="404"/>
      <c r="L317" s="359"/>
      <c r="M317" s="401"/>
      <c r="N317" s="401"/>
      <c r="O317" s="395" t="s">
        <v>1035</v>
      </c>
      <c r="P317" s="395" t="s">
        <v>1034</v>
      </c>
      <c r="Q317" s="401" t="s">
        <v>647</v>
      </c>
    </row>
    <row r="318" spans="1:18" s="413" customFormat="1" hidden="1">
      <c r="A318" s="421" t="s">
        <v>1625</v>
      </c>
      <c r="B318" s="421" t="s">
        <v>1606</v>
      </c>
      <c r="C318" s="421" t="s">
        <v>908</v>
      </c>
      <c r="D318" s="421" t="s">
        <v>1626</v>
      </c>
      <c r="E318" s="421" t="s">
        <v>1429</v>
      </c>
      <c r="F318" s="424" t="s">
        <v>1608</v>
      </c>
      <c r="G318" s="435">
        <v>30100</v>
      </c>
      <c r="H318" s="424" t="s">
        <v>1609</v>
      </c>
      <c r="I318" s="424" t="s">
        <v>1609</v>
      </c>
      <c r="J318" s="435" t="s">
        <v>217</v>
      </c>
      <c r="K318" s="436"/>
      <c r="L318" s="437" t="s">
        <v>1574</v>
      </c>
      <c r="M318" s="421" t="s">
        <v>1068</v>
      </c>
      <c r="N318" s="421" t="s">
        <v>1438</v>
      </c>
      <c r="O318" s="511" t="s">
        <v>1035</v>
      </c>
      <c r="P318" s="511" t="s">
        <v>1034</v>
      </c>
      <c r="Q318" s="421" t="s">
        <v>647</v>
      </c>
    </row>
    <row r="319" spans="1:18" s="413" customFormat="1" hidden="1">
      <c r="A319" s="401"/>
      <c r="B319" s="401" t="s">
        <v>1606</v>
      </c>
      <c r="C319" s="401" t="s">
        <v>908</v>
      </c>
      <c r="D319" s="401" t="s">
        <v>1627</v>
      </c>
      <c r="E319" s="401" t="s">
        <v>1429</v>
      </c>
      <c r="F319" s="402" t="s">
        <v>1608</v>
      </c>
      <c r="G319" s="429">
        <v>30100</v>
      </c>
      <c r="H319" s="402" t="s">
        <v>1609</v>
      </c>
      <c r="I319" s="402" t="s">
        <v>1609</v>
      </c>
      <c r="J319" s="429" t="s">
        <v>217</v>
      </c>
      <c r="K319" s="404"/>
      <c r="L319" s="359"/>
      <c r="M319" s="401" t="s">
        <v>1068</v>
      </c>
      <c r="N319" s="401" t="s">
        <v>1133</v>
      </c>
      <c r="O319" s="395" t="s">
        <v>1035</v>
      </c>
      <c r="P319" s="395" t="s">
        <v>1034</v>
      </c>
      <c r="Q319" s="401" t="s">
        <v>647</v>
      </c>
    </row>
    <row r="320" spans="1:18" s="413" customFormat="1" hidden="1">
      <c r="A320" s="421" t="s">
        <v>922</v>
      </c>
      <c r="B320" s="421" t="s">
        <v>1606</v>
      </c>
      <c r="C320" s="421" t="s">
        <v>908</v>
      </c>
      <c r="D320" s="421" t="s">
        <v>923</v>
      </c>
      <c r="E320" s="421" t="s">
        <v>1429</v>
      </c>
      <c r="F320" s="424" t="s">
        <v>1619</v>
      </c>
      <c r="G320" s="435">
        <v>30100</v>
      </c>
      <c r="H320" s="424" t="s">
        <v>1613</v>
      </c>
      <c r="I320" s="424" t="s">
        <v>1613</v>
      </c>
      <c r="J320" s="435" t="s">
        <v>217</v>
      </c>
      <c r="K320" s="436"/>
      <c r="L320" s="437" t="s">
        <v>910</v>
      </c>
      <c r="M320" s="421" t="s">
        <v>1068</v>
      </c>
      <c r="N320" s="421" t="s">
        <v>1628</v>
      </c>
      <c r="O320" s="511" t="s">
        <v>1035</v>
      </c>
      <c r="P320" s="511" t="s">
        <v>1034</v>
      </c>
      <c r="Q320" s="421" t="s">
        <v>647</v>
      </c>
    </row>
    <row r="321" spans="1:18" s="413" customFormat="1" hidden="1">
      <c r="A321" s="401"/>
      <c r="B321" s="401" t="s">
        <v>1606</v>
      </c>
      <c r="C321" s="401" t="s">
        <v>908</v>
      </c>
      <c r="D321" s="401" t="s">
        <v>1629</v>
      </c>
      <c r="E321" s="401" t="s">
        <v>1429</v>
      </c>
      <c r="F321" s="402" t="s">
        <v>1608</v>
      </c>
      <c r="G321" s="429">
        <v>30100</v>
      </c>
      <c r="H321" s="402" t="s">
        <v>1609</v>
      </c>
      <c r="I321" s="402" t="s">
        <v>1609</v>
      </c>
      <c r="J321" s="429" t="s">
        <v>217</v>
      </c>
      <c r="K321" s="404"/>
      <c r="L321" s="359" t="s">
        <v>1630</v>
      </c>
      <c r="M321" s="401" t="s">
        <v>1068</v>
      </c>
      <c r="N321" s="401" t="s">
        <v>902</v>
      </c>
      <c r="O321" s="395" t="s">
        <v>1035</v>
      </c>
      <c r="P321" s="395" t="s">
        <v>1034</v>
      </c>
      <c r="Q321" s="401" t="s">
        <v>647</v>
      </c>
    </row>
    <row r="322" spans="1:18" s="413" customFormat="1" hidden="1">
      <c r="A322" s="401"/>
      <c r="B322" s="401" t="s">
        <v>1606</v>
      </c>
      <c r="C322" s="401" t="s">
        <v>908</v>
      </c>
      <c r="D322" s="401"/>
      <c r="E322" s="401" t="s">
        <v>895</v>
      </c>
      <c r="F322" s="402" t="s">
        <v>906</v>
      </c>
      <c r="G322" s="429">
        <v>30100</v>
      </c>
      <c r="H322" s="402" t="s">
        <v>225</v>
      </c>
      <c r="I322" s="402" t="s">
        <v>225</v>
      </c>
      <c r="J322" s="429" t="s">
        <v>217</v>
      </c>
      <c r="K322" s="404"/>
      <c r="L322" s="359"/>
      <c r="M322" s="401"/>
      <c r="N322" s="401"/>
      <c r="O322" s="395" t="s">
        <v>1035</v>
      </c>
      <c r="P322" s="395" t="s">
        <v>1034</v>
      </c>
      <c r="Q322" s="401" t="s">
        <v>647</v>
      </c>
    </row>
    <row r="323" spans="1:18" s="413" customFormat="1" hidden="1">
      <c r="A323" s="421" t="s">
        <v>924</v>
      </c>
      <c r="B323" s="421" t="s">
        <v>1606</v>
      </c>
      <c r="C323" s="421" t="s">
        <v>908</v>
      </c>
      <c r="D323" s="421" t="s">
        <v>1631</v>
      </c>
      <c r="E323" s="421" t="s">
        <v>895</v>
      </c>
      <c r="F323" s="424" t="s">
        <v>906</v>
      </c>
      <c r="G323" s="435">
        <v>30100</v>
      </c>
      <c r="H323" s="424" t="s">
        <v>225</v>
      </c>
      <c r="I323" s="424" t="s">
        <v>225</v>
      </c>
      <c r="J323" s="435" t="s">
        <v>217</v>
      </c>
      <c r="K323" s="436"/>
      <c r="L323" s="437" t="s">
        <v>910</v>
      </c>
      <c r="M323" s="421" t="s">
        <v>1054</v>
      </c>
      <c r="N323" s="421" t="s">
        <v>1632</v>
      </c>
      <c r="O323" s="511" t="s">
        <v>1035</v>
      </c>
      <c r="P323" s="511" t="s">
        <v>1034</v>
      </c>
      <c r="Q323" s="421" t="s">
        <v>647</v>
      </c>
    </row>
    <row r="324" spans="1:18" s="413" customFormat="1" hidden="1">
      <c r="A324" s="401"/>
      <c r="B324" s="401" t="s">
        <v>1606</v>
      </c>
      <c r="C324" s="401" t="s">
        <v>908</v>
      </c>
      <c r="D324" s="401"/>
      <c r="E324" s="401" t="s">
        <v>1429</v>
      </c>
      <c r="F324" s="402" t="s">
        <v>1608</v>
      </c>
      <c r="G324" s="429">
        <v>30100</v>
      </c>
      <c r="H324" s="402" t="s">
        <v>1609</v>
      </c>
      <c r="I324" s="402" t="s">
        <v>1609</v>
      </c>
      <c r="J324" s="429" t="s">
        <v>217</v>
      </c>
      <c r="K324" s="438"/>
      <c r="L324" s="359"/>
      <c r="M324" s="401"/>
      <c r="N324" s="401"/>
      <c r="O324" s="395" t="s">
        <v>1035</v>
      </c>
      <c r="P324" s="395" t="s">
        <v>1034</v>
      </c>
      <c r="Q324" s="401" t="s">
        <v>647</v>
      </c>
    </row>
    <row r="325" spans="1:18" s="413" customFormat="1" hidden="1">
      <c r="A325" s="421" t="s">
        <v>925</v>
      </c>
      <c r="B325" s="421" t="s">
        <v>1606</v>
      </c>
      <c r="C325" s="421" t="s">
        <v>908</v>
      </c>
      <c r="D325" s="421" t="s">
        <v>926</v>
      </c>
      <c r="E325" s="421" t="s">
        <v>1429</v>
      </c>
      <c r="F325" s="424" t="s">
        <v>1608</v>
      </c>
      <c r="G325" s="435">
        <v>30100</v>
      </c>
      <c r="H325" s="424" t="s">
        <v>1609</v>
      </c>
      <c r="I325" s="424" t="s">
        <v>1609</v>
      </c>
      <c r="J325" s="435" t="s">
        <v>217</v>
      </c>
      <c r="K325" s="436"/>
      <c r="L325" s="437" t="s">
        <v>910</v>
      </c>
      <c r="M325" s="421" t="s">
        <v>1433</v>
      </c>
      <c r="N325" s="421" t="s">
        <v>1633</v>
      </c>
      <c r="O325" s="511" t="s">
        <v>1035</v>
      </c>
      <c r="P325" s="511" t="s">
        <v>1034</v>
      </c>
      <c r="Q325" s="421" t="s">
        <v>647</v>
      </c>
    </row>
    <row r="326" spans="1:18" s="413" customFormat="1" hidden="1">
      <c r="A326" s="401"/>
      <c r="B326" s="401" t="s">
        <v>1606</v>
      </c>
      <c r="C326" s="401" t="s">
        <v>908</v>
      </c>
      <c r="D326" s="401"/>
      <c r="E326" s="401" t="s">
        <v>1429</v>
      </c>
      <c r="F326" s="402" t="s">
        <v>1608</v>
      </c>
      <c r="G326" s="429">
        <v>30100</v>
      </c>
      <c r="H326" s="402" t="s">
        <v>1609</v>
      </c>
      <c r="I326" s="402" t="s">
        <v>1609</v>
      </c>
      <c r="J326" s="429" t="s">
        <v>217</v>
      </c>
      <c r="K326" s="404"/>
      <c r="L326" s="359"/>
      <c r="M326" s="401"/>
      <c r="N326" s="401"/>
      <c r="O326" s="395" t="s">
        <v>1035</v>
      </c>
      <c r="P326" s="395" t="s">
        <v>1034</v>
      </c>
      <c r="Q326" s="401" t="s">
        <v>647</v>
      </c>
    </row>
    <row r="327" spans="1:18" s="413" customFormat="1" ht="18.75" hidden="1">
      <c r="A327" s="433" t="s">
        <v>1134</v>
      </c>
      <c r="B327" s="434"/>
      <c r="C327" s="401"/>
      <c r="D327" s="401"/>
      <c r="E327" s="401"/>
      <c r="F327" s="402"/>
      <c r="G327" s="429"/>
      <c r="H327" s="402"/>
      <c r="I327" s="402"/>
      <c r="J327" s="429"/>
      <c r="K327" s="404"/>
      <c r="L327" s="359"/>
      <c r="M327" s="401"/>
      <c r="N327" s="401"/>
      <c r="O327" s="401"/>
      <c r="P327" s="401"/>
      <c r="Q327" s="401"/>
    </row>
    <row r="328" spans="1:18" s="413" customFormat="1" hidden="1">
      <c r="A328" s="401"/>
      <c r="B328" s="401" t="s">
        <v>1634</v>
      </c>
      <c r="C328" s="401" t="s">
        <v>927</v>
      </c>
      <c r="D328" s="432" t="s">
        <v>928</v>
      </c>
      <c r="E328" s="401" t="s">
        <v>895</v>
      </c>
      <c r="F328" s="402" t="s">
        <v>906</v>
      </c>
      <c r="G328" s="429">
        <v>40100</v>
      </c>
      <c r="H328" s="402" t="s">
        <v>225</v>
      </c>
      <c r="I328" s="402" t="s">
        <v>225</v>
      </c>
      <c r="J328" s="429" t="s">
        <v>217</v>
      </c>
      <c r="K328" s="404"/>
      <c r="L328" s="359"/>
      <c r="M328" s="401" t="s">
        <v>816</v>
      </c>
      <c r="N328" s="401" t="s">
        <v>1427</v>
      </c>
      <c r="O328" s="395" t="s">
        <v>1035</v>
      </c>
      <c r="P328" s="395" t="s">
        <v>1034</v>
      </c>
      <c r="Q328" s="401" t="s">
        <v>647</v>
      </c>
    </row>
    <row r="329" spans="1:18" s="413" customFormat="1" hidden="1">
      <c r="A329" s="401"/>
      <c r="B329" s="401" t="s">
        <v>1634</v>
      </c>
      <c r="C329" s="401" t="s">
        <v>927</v>
      </c>
      <c r="D329" s="432" t="s">
        <v>929</v>
      </c>
      <c r="E329" s="401" t="s">
        <v>895</v>
      </c>
      <c r="F329" s="402" t="s">
        <v>906</v>
      </c>
      <c r="G329" s="429">
        <v>40100</v>
      </c>
      <c r="H329" s="402" t="s">
        <v>225</v>
      </c>
      <c r="I329" s="402" t="s">
        <v>225</v>
      </c>
      <c r="J329" s="429" t="s">
        <v>217</v>
      </c>
      <c r="K329" s="404"/>
      <c r="L329" s="359"/>
      <c r="M329" s="401" t="s">
        <v>816</v>
      </c>
      <c r="N329" s="401" t="s">
        <v>1620</v>
      </c>
      <c r="O329" s="395" t="s">
        <v>1035</v>
      </c>
      <c r="P329" s="395" t="s">
        <v>1034</v>
      </c>
      <c r="Q329" s="401" t="s">
        <v>647</v>
      </c>
    </row>
    <row r="330" spans="1:18" s="413" customFormat="1" hidden="1">
      <c r="A330" s="401"/>
      <c r="B330" s="401" t="s">
        <v>1634</v>
      </c>
      <c r="C330" s="401" t="s">
        <v>927</v>
      </c>
      <c r="D330" s="432" t="s">
        <v>930</v>
      </c>
      <c r="E330" s="401" t="s">
        <v>895</v>
      </c>
      <c r="F330" s="402" t="s">
        <v>906</v>
      </c>
      <c r="G330" s="429">
        <v>40100</v>
      </c>
      <c r="H330" s="402" t="s">
        <v>225</v>
      </c>
      <c r="I330" s="402" t="s">
        <v>225</v>
      </c>
      <c r="J330" s="429" t="s">
        <v>217</v>
      </c>
      <c r="K330" s="404"/>
      <c r="L330" s="359"/>
      <c r="M330" s="401" t="s">
        <v>819</v>
      </c>
      <c r="N330" s="401" t="s">
        <v>1461</v>
      </c>
      <c r="O330" s="395" t="s">
        <v>1035</v>
      </c>
      <c r="P330" s="395" t="s">
        <v>1034</v>
      </c>
      <c r="Q330" s="401" t="s">
        <v>647</v>
      </c>
    </row>
    <row r="331" spans="1:18" s="413" customFormat="1" hidden="1">
      <c r="A331" s="401"/>
      <c r="B331" s="401" t="s">
        <v>1634</v>
      </c>
      <c r="C331" s="401" t="s">
        <v>927</v>
      </c>
      <c r="D331" s="432" t="s">
        <v>931</v>
      </c>
      <c r="E331" s="401" t="s">
        <v>895</v>
      </c>
      <c r="F331" s="402" t="s">
        <v>906</v>
      </c>
      <c r="G331" s="429">
        <v>40100</v>
      </c>
      <c r="H331" s="402" t="s">
        <v>225</v>
      </c>
      <c r="I331" s="402" t="s">
        <v>225</v>
      </c>
      <c r="J331" s="429" t="s">
        <v>217</v>
      </c>
      <c r="K331" s="404"/>
      <c r="L331" s="359"/>
      <c r="M331" s="401" t="s">
        <v>819</v>
      </c>
      <c r="N331" s="401" t="s">
        <v>918</v>
      </c>
      <c r="O331" s="395" t="s">
        <v>1035</v>
      </c>
      <c r="P331" s="395" t="s">
        <v>1034</v>
      </c>
      <c r="Q331" s="401" t="s">
        <v>647</v>
      </c>
    </row>
    <row r="332" spans="1:18" s="413" customFormat="1" hidden="1">
      <c r="A332" s="401"/>
      <c r="B332" s="401" t="s">
        <v>1634</v>
      </c>
      <c r="C332" s="401" t="s">
        <v>927</v>
      </c>
      <c r="D332" s="432" t="s">
        <v>932</v>
      </c>
      <c r="E332" s="401" t="s">
        <v>895</v>
      </c>
      <c r="F332" s="402" t="s">
        <v>906</v>
      </c>
      <c r="G332" s="429">
        <v>40100</v>
      </c>
      <c r="H332" s="402" t="s">
        <v>225</v>
      </c>
      <c r="I332" s="402" t="s">
        <v>225</v>
      </c>
      <c r="J332" s="429" t="s">
        <v>217</v>
      </c>
      <c r="K332" s="404"/>
      <c r="L332" s="359"/>
      <c r="M332" s="401" t="s">
        <v>1068</v>
      </c>
      <c r="N332" s="401" t="s">
        <v>1635</v>
      </c>
      <c r="O332" s="395" t="s">
        <v>1035</v>
      </c>
      <c r="P332" s="395" t="s">
        <v>1034</v>
      </c>
      <c r="Q332" s="401" t="s">
        <v>647</v>
      </c>
    </row>
    <row r="333" spans="1:18" s="413" customFormat="1" hidden="1">
      <c r="A333" s="401"/>
      <c r="B333" s="401" t="s">
        <v>1634</v>
      </c>
      <c r="C333" s="401" t="s">
        <v>927</v>
      </c>
      <c r="D333" s="432"/>
      <c r="E333" s="401" t="s">
        <v>895</v>
      </c>
      <c r="F333" s="402" t="s">
        <v>906</v>
      </c>
      <c r="G333" s="429">
        <v>40100</v>
      </c>
      <c r="H333" s="402" t="s">
        <v>225</v>
      </c>
      <c r="I333" s="402" t="s">
        <v>225</v>
      </c>
      <c r="J333" s="429" t="s">
        <v>217</v>
      </c>
      <c r="K333" s="404"/>
      <c r="L333" s="359"/>
      <c r="M333" s="401"/>
      <c r="N333" s="401"/>
      <c r="O333" s="395" t="s">
        <v>1035</v>
      </c>
      <c r="P333" s="395" t="s">
        <v>1034</v>
      </c>
      <c r="Q333" s="401" t="s">
        <v>647</v>
      </c>
    </row>
    <row r="334" spans="1:18" s="413" customFormat="1" ht="18.75" hidden="1">
      <c r="A334" s="433" t="s">
        <v>1135</v>
      </c>
      <c r="B334" s="434"/>
      <c r="C334" s="401"/>
      <c r="D334" s="401"/>
      <c r="E334" s="401"/>
      <c r="F334" s="402"/>
      <c r="G334" s="429"/>
      <c r="H334" s="402"/>
      <c r="I334" s="402"/>
      <c r="J334" s="429"/>
      <c r="K334" s="404"/>
      <c r="L334" s="359"/>
      <c r="M334" s="401"/>
      <c r="N334" s="401"/>
      <c r="O334" s="401"/>
      <c r="P334" s="401"/>
      <c r="Q334" s="401"/>
    </row>
    <row r="335" spans="1:18" s="413" customFormat="1" hidden="1">
      <c r="A335" s="401" t="s">
        <v>1636</v>
      </c>
      <c r="B335" s="401" t="s">
        <v>901</v>
      </c>
      <c r="C335" s="401" t="s">
        <v>933</v>
      </c>
      <c r="D335" s="401" t="s">
        <v>1637</v>
      </c>
      <c r="E335" s="401" t="s">
        <v>1429</v>
      </c>
      <c r="F335" s="402" t="s">
        <v>1638</v>
      </c>
      <c r="G335" s="429">
        <v>30200</v>
      </c>
      <c r="H335" s="402" t="s">
        <v>1639</v>
      </c>
      <c r="I335" s="402" t="s">
        <v>1639</v>
      </c>
      <c r="J335" s="429" t="s">
        <v>217</v>
      </c>
      <c r="K335" s="404">
        <v>85200</v>
      </c>
      <c r="L335" s="359" t="s">
        <v>1640</v>
      </c>
      <c r="M335" s="401" t="s">
        <v>1469</v>
      </c>
      <c r="N335" s="401" t="s">
        <v>1131</v>
      </c>
      <c r="O335" s="395" t="s">
        <v>1036</v>
      </c>
      <c r="P335" s="395" t="s">
        <v>1037</v>
      </c>
      <c r="Q335" s="401" t="s">
        <v>647</v>
      </c>
    </row>
    <row r="336" spans="1:18" s="413" customFormat="1" hidden="1">
      <c r="A336" s="401"/>
      <c r="B336" s="401" t="s">
        <v>901</v>
      </c>
      <c r="C336" s="401" t="s">
        <v>933</v>
      </c>
      <c r="D336" s="401"/>
      <c r="E336" s="401" t="s">
        <v>1429</v>
      </c>
      <c r="F336" s="402" t="s">
        <v>1638</v>
      </c>
      <c r="G336" s="429">
        <v>30200</v>
      </c>
      <c r="H336" s="402" t="s">
        <v>1639</v>
      </c>
      <c r="I336" s="402" t="s">
        <v>1639</v>
      </c>
      <c r="J336" s="429" t="s">
        <v>217</v>
      </c>
      <c r="K336" s="404"/>
      <c r="L336" s="359"/>
      <c r="M336" s="401"/>
      <c r="N336" s="401"/>
      <c r="O336" s="395" t="s">
        <v>1036</v>
      </c>
      <c r="P336" s="395" t="s">
        <v>1037</v>
      </c>
      <c r="Q336" s="401" t="s">
        <v>647</v>
      </c>
      <c r="R336" s="431"/>
    </row>
    <row r="337" spans="1:256" s="413" customFormat="1" hidden="1">
      <c r="A337" s="401"/>
      <c r="B337" s="401" t="s">
        <v>901</v>
      </c>
      <c r="C337" s="401" t="s">
        <v>933</v>
      </c>
      <c r="D337" s="401"/>
      <c r="E337" s="401" t="s">
        <v>1429</v>
      </c>
      <c r="F337" s="402" t="s">
        <v>1638</v>
      </c>
      <c r="G337" s="429">
        <v>30200</v>
      </c>
      <c r="H337" s="402" t="s">
        <v>1639</v>
      </c>
      <c r="I337" s="402" t="s">
        <v>1639</v>
      </c>
      <c r="J337" s="429" t="s">
        <v>217</v>
      </c>
      <c r="K337" s="404"/>
      <c r="L337" s="359"/>
      <c r="M337" s="401"/>
      <c r="N337" s="401"/>
      <c r="O337" s="395" t="s">
        <v>1036</v>
      </c>
      <c r="P337" s="395" t="s">
        <v>1037</v>
      </c>
      <c r="Q337" s="401" t="s">
        <v>647</v>
      </c>
    </row>
    <row r="338" spans="1:256" s="413" customFormat="1" hidden="1">
      <c r="A338" s="401"/>
      <c r="B338" s="401" t="s">
        <v>901</v>
      </c>
      <c r="C338" s="401" t="s">
        <v>933</v>
      </c>
      <c r="D338" s="401"/>
      <c r="E338" s="401" t="s">
        <v>1429</v>
      </c>
      <c r="F338" s="402" t="s">
        <v>1638</v>
      </c>
      <c r="G338" s="429">
        <v>30200</v>
      </c>
      <c r="H338" s="402" t="s">
        <v>1639</v>
      </c>
      <c r="I338" s="402" t="s">
        <v>1639</v>
      </c>
      <c r="J338" s="429" t="s">
        <v>217</v>
      </c>
      <c r="K338" s="404"/>
      <c r="L338" s="359"/>
      <c r="M338" s="401"/>
      <c r="N338" s="401"/>
      <c r="O338" s="395" t="s">
        <v>1036</v>
      </c>
      <c r="P338" s="395" t="s">
        <v>1037</v>
      </c>
      <c r="Q338" s="401" t="s">
        <v>647</v>
      </c>
    </row>
    <row r="339" spans="1:256" s="413" customFormat="1" hidden="1">
      <c r="A339" s="401"/>
      <c r="B339" s="401" t="s">
        <v>901</v>
      </c>
      <c r="C339" s="401" t="s">
        <v>933</v>
      </c>
      <c r="D339" s="401"/>
      <c r="E339" s="401"/>
      <c r="F339" s="402"/>
      <c r="G339" s="429"/>
      <c r="H339" s="402"/>
      <c r="I339" s="402"/>
      <c r="J339" s="429"/>
      <c r="K339" s="404"/>
      <c r="L339" s="359"/>
      <c r="M339" s="401"/>
      <c r="N339" s="401"/>
      <c r="O339" s="395" t="s">
        <v>1036</v>
      </c>
      <c r="P339" s="395" t="s">
        <v>1037</v>
      </c>
      <c r="Q339" s="401" t="s">
        <v>647</v>
      </c>
    </row>
    <row r="340" spans="1:256" s="413" customFormat="1" ht="18.75" hidden="1">
      <c r="A340" s="433" t="s">
        <v>1136</v>
      </c>
      <c r="B340" s="434"/>
      <c r="C340" s="401"/>
      <c r="D340" s="401"/>
      <c r="E340" s="401"/>
      <c r="F340" s="402"/>
      <c r="G340" s="429"/>
      <c r="H340" s="402"/>
      <c r="I340" s="402"/>
      <c r="J340" s="429"/>
      <c r="K340" s="404"/>
      <c r="L340" s="359"/>
      <c r="M340" s="401"/>
      <c r="N340" s="401"/>
      <c r="O340" s="401"/>
      <c r="P340" s="401"/>
      <c r="Q340" s="401"/>
    </row>
    <row r="341" spans="1:256" s="413" customFormat="1" ht="14.25" hidden="1" customHeight="1">
      <c r="A341" s="401"/>
      <c r="B341" s="401" t="s">
        <v>901</v>
      </c>
      <c r="C341" s="401" t="s">
        <v>934</v>
      </c>
      <c r="D341" s="432" t="s">
        <v>1641</v>
      </c>
      <c r="E341" s="401" t="s">
        <v>1429</v>
      </c>
      <c r="F341" s="402" t="s">
        <v>1642</v>
      </c>
      <c r="G341" s="429">
        <v>30300</v>
      </c>
      <c r="H341" s="402" t="s">
        <v>219</v>
      </c>
      <c r="I341" s="402" t="s">
        <v>211</v>
      </c>
      <c r="J341" s="429" t="s">
        <v>217</v>
      </c>
      <c r="K341" s="404"/>
      <c r="L341" s="359" t="s">
        <v>1643</v>
      </c>
      <c r="M341" s="401" t="s">
        <v>816</v>
      </c>
      <c r="N341" s="401" t="s">
        <v>836</v>
      </c>
      <c r="O341" s="401" t="s">
        <v>233</v>
      </c>
      <c r="P341" s="401" t="s">
        <v>646</v>
      </c>
      <c r="Q341" s="401" t="s">
        <v>647</v>
      </c>
    </row>
    <row r="342" spans="1:256" s="413" customFormat="1" hidden="1">
      <c r="A342" s="401"/>
      <c r="B342" s="401" t="s">
        <v>901</v>
      </c>
      <c r="C342" s="401" t="s">
        <v>934</v>
      </c>
      <c r="D342" s="432" t="s">
        <v>1644</v>
      </c>
      <c r="E342" s="401" t="s">
        <v>1429</v>
      </c>
      <c r="F342" s="402" t="s">
        <v>1642</v>
      </c>
      <c r="G342" s="429">
        <v>30300</v>
      </c>
      <c r="H342" s="402" t="s">
        <v>1431</v>
      </c>
      <c r="I342" s="402" t="s">
        <v>1432</v>
      </c>
      <c r="J342" s="429" t="s">
        <v>217</v>
      </c>
      <c r="K342" s="404"/>
      <c r="L342" s="359" t="s">
        <v>1645</v>
      </c>
      <c r="M342" s="401" t="s">
        <v>816</v>
      </c>
      <c r="N342" s="401" t="s">
        <v>1137</v>
      </c>
      <c r="O342" s="401" t="s">
        <v>233</v>
      </c>
      <c r="P342" s="401" t="s">
        <v>646</v>
      </c>
      <c r="Q342" s="401" t="s">
        <v>647</v>
      </c>
    </row>
    <row r="343" spans="1:256" s="413" customFormat="1" hidden="1">
      <c r="A343" s="421" t="s">
        <v>935</v>
      </c>
      <c r="B343" s="421" t="s">
        <v>901</v>
      </c>
      <c r="C343" s="421" t="s">
        <v>934</v>
      </c>
      <c r="D343" s="439" t="s">
        <v>936</v>
      </c>
      <c r="E343" s="421" t="s">
        <v>1429</v>
      </c>
      <c r="F343" s="424" t="s">
        <v>1646</v>
      </c>
      <c r="G343" s="435">
        <v>30300</v>
      </c>
      <c r="H343" s="424" t="s">
        <v>1452</v>
      </c>
      <c r="I343" s="424" t="s">
        <v>1453</v>
      </c>
      <c r="J343" s="435" t="s">
        <v>217</v>
      </c>
      <c r="K343" s="436"/>
      <c r="L343" s="437" t="s">
        <v>1426</v>
      </c>
      <c r="M343" s="421" t="s">
        <v>819</v>
      </c>
      <c r="N343" s="421" t="s">
        <v>1073</v>
      </c>
      <c r="O343" s="421" t="s">
        <v>233</v>
      </c>
      <c r="P343" s="421" t="s">
        <v>646</v>
      </c>
      <c r="Q343" s="421" t="s">
        <v>647</v>
      </c>
    </row>
    <row r="344" spans="1:256" s="413" customFormat="1" hidden="1">
      <c r="A344" s="421" t="s">
        <v>937</v>
      </c>
      <c r="B344" s="421" t="s">
        <v>901</v>
      </c>
      <c r="C344" s="421" t="s">
        <v>934</v>
      </c>
      <c r="D344" s="439" t="s">
        <v>1647</v>
      </c>
      <c r="E344" s="421" t="s">
        <v>1429</v>
      </c>
      <c r="F344" s="424" t="s">
        <v>1646</v>
      </c>
      <c r="G344" s="435">
        <v>30300</v>
      </c>
      <c r="H344" s="424" t="s">
        <v>1452</v>
      </c>
      <c r="I344" s="424" t="s">
        <v>1453</v>
      </c>
      <c r="J344" s="435" t="s">
        <v>217</v>
      </c>
      <c r="K344" s="436"/>
      <c r="L344" s="437" t="s">
        <v>1138</v>
      </c>
      <c r="M344" s="421" t="s">
        <v>819</v>
      </c>
      <c r="N344" s="421" t="s">
        <v>1648</v>
      </c>
      <c r="O344" s="421" t="s">
        <v>233</v>
      </c>
      <c r="P344" s="421" t="s">
        <v>646</v>
      </c>
      <c r="Q344" s="421" t="s">
        <v>647</v>
      </c>
    </row>
    <row r="345" spans="1:256" s="413" customFormat="1" hidden="1">
      <c r="A345" s="421" t="s">
        <v>938</v>
      </c>
      <c r="B345" s="421" t="s">
        <v>901</v>
      </c>
      <c r="C345" s="421" t="s">
        <v>934</v>
      </c>
      <c r="D345" s="439" t="s">
        <v>939</v>
      </c>
      <c r="E345" s="421" t="s">
        <v>1429</v>
      </c>
      <c r="F345" s="424" t="s">
        <v>1646</v>
      </c>
      <c r="G345" s="435">
        <v>30300</v>
      </c>
      <c r="H345" s="424" t="s">
        <v>1452</v>
      </c>
      <c r="I345" s="424" t="s">
        <v>1453</v>
      </c>
      <c r="J345" s="435" t="s">
        <v>217</v>
      </c>
      <c r="K345" s="436"/>
      <c r="L345" s="437" t="s">
        <v>1138</v>
      </c>
      <c r="M345" s="421" t="s">
        <v>819</v>
      </c>
      <c r="N345" s="421" t="s">
        <v>1540</v>
      </c>
      <c r="O345" s="421" t="s">
        <v>233</v>
      </c>
      <c r="P345" s="421" t="s">
        <v>646</v>
      </c>
      <c r="Q345" s="421" t="s">
        <v>647</v>
      </c>
    </row>
    <row r="346" spans="1:256" s="413" customFormat="1" hidden="1">
      <c r="A346" s="401"/>
      <c r="B346" s="401" t="s">
        <v>901</v>
      </c>
      <c r="C346" s="401" t="s">
        <v>934</v>
      </c>
      <c r="D346" s="432" t="s">
        <v>1649</v>
      </c>
      <c r="E346" s="401" t="s">
        <v>1429</v>
      </c>
      <c r="F346" s="402" t="s">
        <v>1646</v>
      </c>
      <c r="G346" s="429">
        <v>30300</v>
      </c>
      <c r="H346" s="402" t="s">
        <v>1452</v>
      </c>
      <c r="I346" s="402" t="s">
        <v>1453</v>
      </c>
      <c r="J346" s="429" t="s">
        <v>217</v>
      </c>
      <c r="K346" s="404"/>
      <c r="L346" s="359" t="s">
        <v>1650</v>
      </c>
      <c r="M346" s="401" t="s">
        <v>819</v>
      </c>
      <c r="N346" s="401" t="s">
        <v>1651</v>
      </c>
      <c r="O346" s="401" t="s">
        <v>233</v>
      </c>
      <c r="P346" s="401" t="s">
        <v>646</v>
      </c>
      <c r="Q346" s="401" t="s">
        <v>647</v>
      </c>
    </row>
    <row r="347" spans="1:256" s="413" customFormat="1" hidden="1">
      <c r="A347" s="401"/>
      <c r="B347" s="401" t="s">
        <v>901</v>
      </c>
      <c r="C347" s="401" t="s">
        <v>934</v>
      </c>
      <c r="D347" s="432" t="s">
        <v>1652</v>
      </c>
      <c r="E347" s="401" t="s">
        <v>1429</v>
      </c>
      <c r="F347" s="402" t="s">
        <v>1646</v>
      </c>
      <c r="G347" s="429">
        <v>30300</v>
      </c>
      <c r="H347" s="402" t="s">
        <v>1452</v>
      </c>
      <c r="I347" s="402" t="s">
        <v>1453</v>
      </c>
      <c r="J347" s="429" t="s">
        <v>217</v>
      </c>
      <c r="K347" s="404"/>
      <c r="L347" s="359" t="s">
        <v>1653</v>
      </c>
      <c r="M347" s="401" t="s">
        <v>819</v>
      </c>
      <c r="N347" s="401" t="s">
        <v>1654</v>
      </c>
      <c r="O347" s="401" t="s">
        <v>233</v>
      </c>
      <c r="P347" s="401" t="s">
        <v>646</v>
      </c>
      <c r="Q347" s="401" t="s">
        <v>647</v>
      </c>
    </row>
    <row r="348" spans="1:256" s="413" customFormat="1" hidden="1">
      <c r="A348" s="401"/>
      <c r="B348" s="401" t="s">
        <v>901</v>
      </c>
      <c r="C348" s="401" t="s">
        <v>934</v>
      </c>
      <c r="D348" s="432" t="s">
        <v>1655</v>
      </c>
      <c r="E348" s="401" t="s">
        <v>1429</v>
      </c>
      <c r="F348" s="402" t="s">
        <v>1646</v>
      </c>
      <c r="G348" s="429">
        <v>30300</v>
      </c>
      <c r="H348" s="402" t="s">
        <v>1452</v>
      </c>
      <c r="I348" s="402" t="s">
        <v>1453</v>
      </c>
      <c r="J348" s="429" t="s">
        <v>217</v>
      </c>
      <c r="K348" s="404"/>
      <c r="L348" s="359" t="s">
        <v>1656</v>
      </c>
      <c r="M348" s="401" t="s">
        <v>819</v>
      </c>
      <c r="N348" s="401" t="s">
        <v>1139</v>
      </c>
      <c r="O348" s="401" t="s">
        <v>233</v>
      </c>
      <c r="P348" s="401" t="s">
        <v>646</v>
      </c>
      <c r="Q348" s="401" t="s">
        <v>647</v>
      </c>
    </row>
    <row r="349" spans="1:256" s="413" customFormat="1" hidden="1">
      <c r="A349" s="401"/>
      <c r="B349" s="401" t="s">
        <v>901</v>
      </c>
      <c r="C349" s="401" t="s">
        <v>934</v>
      </c>
      <c r="D349" s="432" t="s">
        <v>1657</v>
      </c>
      <c r="E349" s="401" t="s">
        <v>1429</v>
      </c>
      <c r="F349" s="402" t="s">
        <v>1646</v>
      </c>
      <c r="G349" s="429">
        <v>30300</v>
      </c>
      <c r="H349" s="402" t="s">
        <v>1452</v>
      </c>
      <c r="I349" s="402" t="s">
        <v>1453</v>
      </c>
      <c r="J349" s="429" t="s">
        <v>217</v>
      </c>
      <c r="K349" s="404"/>
      <c r="L349" s="359" t="s">
        <v>1658</v>
      </c>
      <c r="M349" s="401" t="s">
        <v>819</v>
      </c>
      <c r="N349" s="401" t="s">
        <v>1659</v>
      </c>
      <c r="O349" s="401" t="s">
        <v>233</v>
      </c>
      <c r="P349" s="401" t="s">
        <v>646</v>
      </c>
      <c r="Q349" s="401" t="s">
        <v>647</v>
      </c>
    </row>
    <row r="350" spans="1:256" s="413" customFormat="1" hidden="1">
      <c r="A350" s="401"/>
      <c r="B350" s="401" t="s">
        <v>901</v>
      </c>
      <c r="C350" s="401" t="s">
        <v>934</v>
      </c>
      <c r="D350" s="432" t="s">
        <v>1140</v>
      </c>
      <c r="E350" s="401" t="s">
        <v>1429</v>
      </c>
      <c r="F350" s="402" t="s">
        <v>1646</v>
      </c>
      <c r="G350" s="429">
        <v>30300</v>
      </c>
      <c r="H350" s="402" t="s">
        <v>1452</v>
      </c>
      <c r="I350" s="402" t="s">
        <v>1453</v>
      </c>
      <c r="J350" s="429" t="s">
        <v>217</v>
      </c>
      <c r="K350" s="404"/>
      <c r="L350" s="359" t="s">
        <v>1660</v>
      </c>
      <c r="M350" s="401" t="s">
        <v>819</v>
      </c>
      <c r="N350" s="401" t="s">
        <v>1073</v>
      </c>
      <c r="O350" s="401" t="s">
        <v>233</v>
      </c>
      <c r="P350" s="401" t="s">
        <v>646</v>
      </c>
      <c r="Q350" s="401" t="s">
        <v>647</v>
      </c>
    </row>
    <row r="351" spans="1:256" s="334" customFormat="1" hidden="1">
      <c r="A351" s="401"/>
      <c r="B351" s="401" t="s">
        <v>901</v>
      </c>
      <c r="C351" s="401" t="s">
        <v>934</v>
      </c>
      <c r="D351" s="432" t="s">
        <v>1661</v>
      </c>
      <c r="E351" s="401" t="s">
        <v>1429</v>
      </c>
      <c r="F351" s="402" t="s">
        <v>1646</v>
      </c>
      <c r="G351" s="429">
        <v>30300</v>
      </c>
      <c r="H351" s="402" t="s">
        <v>1452</v>
      </c>
      <c r="I351" s="402" t="s">
        <v>1453</v>
      </c>
      <c r="J351" s="429" t="s">
        <v>217</v>
      </c>
      <c r="K351" s="404"/>
      <c r="L351" s="359" t="s">
        <v>1662</v>
      </c>
      <c r="M351" s="401" t="s">
        <v>819</v>
      </c>
      <c r="N351" s="401" t="s">
        <v>1141</v>
      </c>
      <c r="O351" s="401" t="s">
        <v>233</v>
      </c>
      <c r="P351" s="401" t="s">
        <v>646</v>
      </c>
      <c r="Q351" s="401" t="s">
        <v>647</v>
      </c>
      <c r="R351" s="413"/>
      <c r="S351" s="413"/>
      <c r="T351" s="413"/>
      <c r="U351" s="413"/>
      <c r="V351" s="413"/>
      <c r="W351" s="413"/>
      <c r="X351" s="413"/>
      <c r="Y351" s="413"/>
      <c r="Z351" s="413"/>
      <c r="AA351" s="413"/>
      <c r="AB351" s="413"/>
      <c r="AC351" s="413"/>
      <c r="AD351" s="413"/>
      <c r="AE351" s="413"/>
      <c r="AF351" s="413"/>
      <c r="AG351" s="413"/>
      <c r="AH351" s="413"/>
      <c r="AI351" s="413"/>
      <c r="AJ351" s="413"/>
      <c r="AK351" s="413"/>
      <c r="AL351" s="413"/>
      <c r="AM351" s="413"/>
      <c r="AN351" s="413"/>
      <c r="AO351" s="413"/>
      <c r="AP351" s="413"/>
      <c r="AQ351" s="413"/>
      <c r="AR351" s="413"/>
      <c r="AS351" s="413"/>
      <c r="AT351" s="413"/>
      <c r="AU351" s="413"/>
      <c r="AV351" s="413"/>
      <c r="AW351" s="413"/>
      <c r="AX351" s="413"/>
      <c r="AY351" s="413"/>
      <c r="AZ351" s="413"/>
      <c r="BA351" s="413"/>
      <c r="BB351" s="413"/>
      <c r="BC351" s="413"/>
      <c r="BD351" s="413"/>
      <c r="BE351" s="413"/>
      <c r="BF351" s="413"/>
      <c r="BG351" s="413"/>
      <c r="BH351" s="413"/>
      <c r="BI351" s="413"/>
      <c r="BJ351" s="413"/>
      <c r="BK351" s="413"/>
      <c r="BL351" s="413"/>
      <c r="BM351" s="413"/>
      <c r="BN351" s="413"/>
      <c r="BO351" s="413"/>
      <c r="BP351" s="413"/>
      <c r="BQ351" s="413"/>
      <c r="BR351" s="413"/>
      <c r="BS351" s="413"/>
      <c r="BT351" s="413"/>
      <c r="BU351" s="413"/>
      <c r="BV351" s="413"/>
      <c r="BW351" s="413"/>
      <c r="BX351" s="413"/>
      <c r="BY351" s="413"/>
      <c r="BZ351" s="413"/>
      <c r="CA351" s="413"/>
      <c r="CB351" s="413"/>
      <c r="CC351" s="413"/>
      <c r="CD351" s="413"/>
      <c r="CE351" s="413"/>
      <c r="CF351" s="413"/>
      <c r="CG351" s="413"/>
      <c r="CH351" s="413"/>
      <c r="CI351" s="413"/>
      <c r="CJ351" s="413"/>
      <c r="CK351" s="413"/>
      <c r="CL351" s="413"/>
      <c r="CM351" s="413"/>
      <c r="CN351" s="413"/>
      <c r="CO351" s="413"/>
      <c r="CP351" s="413"/>
      <c r="CQ351" s="413"/>
      <c r="CR351" s="413"/>
      <c r="CS351" s="413"/>
      <c r="CT351" s="413"/>
      <c r="CU351" s="413"/>
      <c r="CV351" s="413"/>
      <c r="CW351" s="413"/>
      <c r="CX351" s="413"/>
      <c r="CY351" s="413"/>
      <c r="CZ351" s="413"/>
      <c r="DA351" s="413"/>
      <c r="DB351" s="413"/>
      <c r="DC351" s="413"/>
      <c r="DD351" s="413"/>
      <c r="DE351" s="413"/>
      <c r="DF351" s="413"/>
      <c r="DG351" s="413"/>
      <c r="DH351" s="413"/>
      <c r="DI351" s="413"/>
      <c r="DJ351" s="413"/>
      <c r="DK351" s="413"/>
      <c r="DL351" s="413"/>
      <c r="DM351" s="413"/>
      <c r="DN351" s="413"/>
      <c r="DO351" s="413"/>
      <c r="DP351" s="413"/>
      <c r="DQ351" s="413"/>
      <c r="DR351" s="413"/>
      <c r="DS351" s="413"/>
      <c r="DT351" s="413"/>
      <c r="DU351" s="413"/>
      <c r="DV351" s="413"/>
      <c r="DW351" s="413"/>
      <c r="DX351" s="413"/>
      <c r="DY351" s="413"/>
      <c r="DZ351" s="413"/>
      <c r="EA351" s="413"/>
      <c r="EB351" s="413"/>
      <c r="EC351" s="413"/>
      <c r="ED351" s="413"/>
      <c r="EE351" s="413"/>
      <c r="EF351" s="413"/>
      <c r="EG351" s="413"/>
      <c r="EH351" s="413"/>
      <c r="EI351" s="413"/>
      <c r="EJ351" s="413"/>
      <c r="EK351" s="413"/>
      <c r="EL351" s="413"/>
      <c r="EM351" s="413"/>
      <c r="EN351" s="413"/>
      <c r="EO351" s="413"/>
      <c r="EP351" s="413"/>
      <c r="EQ351" s="413"/>
      <c r="ER351" s="413"/>
      <c r="ES351" s="413"/>
      <c r="ET351" s="413"/>
      <c r="EU351" s="413"/>
      <c r="EV351" s="413"/>
      <c r="EW351" s="413"/>
      <c r="EX351" s="413"/>
      <c r="EY351" s="413"/>
      <c r="EZ351" s="413"/>
      <c r="FA351" s="413"/>
      <c r="FB351" s="413"/>
      <c r="FC351" s="413"/>
      <c r="FD351" s="413"/>
      <c r="FE351" s="413"/>
      <c r="FF351" s="413"/>
      <c r="FG351" s="413"/>
      <c r="FH351" s="413"/>
      <c r="FI351" s="413"/>
      <c r="FJ351" s="413"/>
      <c r="FK351" s="413"/>
      <c r="FL351" s="413"/>
      <c r="FM351" s="413"/>
      <c r="FN351" s="413"/>
      <c r="FO351" s="413"/>
      <c r="FP351" s="413"/>
      <c r="FQ351" s="413"/>
      <c r="FR351" s="413"/>
      <c r="FS351" s="413"/>
      <c r="FT351" s="413"/>
      <c r="FU351" s="413"/>
      <c r="FV351" s="413"/>
      <c r="FW351" s="413"/>
      <c r="FX351" s="413"/>
      <c r="FY351" s="413"/>
      <c r="FZ351" s="413"/>
      <c r="GA351" s="413"/>
      <c r="GB351" s="413"/>
      <c r="GC351" s="413"/>
      <c r="GD351" s="413"/>
      <c r="GE351" s="413"/>
      <c r="GF351" s="413"/>
      <c r="GG351" s="413"/>
      <c r="GH351" s="413"/>
      <c r="GI351" s="413"/>
      <c r="GJ351" s="413"/>
      <c r="GK351" s="413"/>
      <c r="GL351" s="413"/>
      <c r="GM351" s="413"/>
      <c r="GN351" s="413"/>
      <c r="GO351" s="413"/>
      <c r="GP351" s="413"/>
      <c r="GQ351" s="413"/>
      <c r="GR351" s="413"/>
      <c r="GS351" s="413"/>
      <c r="GT351" s="413"/>
      <c r="GU351" s="413"/>
      <c r="GV351" s="413"/>
      <c r="GW351" s="413"/>
      <c r="GX351" s="413"/>
      <c r="GY351" s="413"/>
      <c r="GZ351" s="413"/>
      <c r="HA351" s="413"/>
      <c r="HB351" s="413"/>
      <c r="HC351" s="413"/>
      <c r="HD351" s="413"/>
      <c r="HE351" s="413"/>
      <c r="HF351" s="413"/>
      <c r="HG351" s="413"/>
      <c r="HH351" s="413"/>
      <c r="HI351" s="413"/>
      <c r="HJ351" s="413"/>
      <c r="HK351" s="413"/>
      <c r="HL351" s="413"/>
      <c r="HM351" s="413"/>
      <c r="HN351" s="413"/>
      <c r="HO351" s="413"/>
      <c r="HP351" s="413"/>
      <c r="HQ351" s="413"/>
      <c r="HR351" s="413"/>
      <c r="HS351" s="413"/>
      <c r="HT351" s="413"/>
      <c r="HU351" s="413"/>
      <c r="HV351" s="413"/>
      <c r="HW351" s="413"/>
      <c r="HX351" s="413"/>
      <c r="HY351" s="413"/>
      <c r="HZ351" s="413"/>
      <c r="IA351" s="413"/>
      <c r="IB351" s="413"/>
      <c r="IC351" s="413"/>
      <c r="ID351" s="413"/>
      <c r="IE351" s="413"/>
      <c r="IF351" s="413"/>
      <c r="IG351" s="413"/>
      <c r="IH351" s="413"/>
      <c r="II351" s="413"/>
      <c r="IJ351" s="413"/>
      <c r="IK351" s="413"/>
      <c r="IL351" s="413"/>
      <c r="IM351" s="413"/>
      <c r="IN351" s="413"/>
      <c r="IO351" s="413"/>
      <c r="IP351" s="413"/>
      <c r="IQ351" s="413"/>
      <c r="IR351" s="413"/>
      <c r="IS351" s="413"/>
      <c r="IT351" s="413"/>
      <c r="IU351" s="413"/>
      <c r="IV351" s="413"/>
    </row>
    <row r="352" spans="1:256" s="413" customFormat="1" hidden="1">
      <c r="A352" s="421" t="s">
        <v>1663</v>
      </c>
      <c r="B352" s="421" t="s">
        <v>901</v>
      </c>
      <c r="C352" s="421" t="s">
        <v>934</v>
      </c>
      <c r="D352" s="439" t="s">
        <v>1664</v>
      </c>
      <c r="E352" s="421" t="s">
        <v>1429</v>
      </c>
      <c r="F352" s="424" t="s">
        <v>1646</v>
      </c>
      <c r="G352" s="435">
        <v>30300</v>
      </c>
      <c r="H352" s="424" t="s">
        <v>1452</v>
      </c>
      <c r="I352" s="424" t="s">
        <v>1453</v>
      </c>
      <c r="J352" s="435" t="s">
        <v>217</v>
      </c>
      <c r="K352" s="436"/>
      <c r="L352" s="437" t="s">
        <v>1665</v>
      </c>
      <c r="M352" s="421" t="s">
        <v>1068</v>
      </c>
      <c r="N352" s="421" t="s">
        <v>1438</v>
      </c>
      <c r="O352" s="421" t="s">
        <v>233</v>
      </c>
      <c r="P352" s="421" t="s">
        <v>646</v>
      </c>
      <c r="Q352" s="421" t="s">
        <v>647</v>
      </c>
      <c r="R352" s="334"/>
      <c r="S352" s="334"/>
      <c r="T352" s="334"/>
      <c r="U352" s="334"/>
      <c r="V352" s="334"/>
      <c r="W352" s="334"/>
      <c r="X352" s="334"/>
      <c r="Y352" s="334"/>
      <c r="Z352" s="334"/>
      <c r="AA352" s="334"/>
      <c r="AB352" s="334"/>
      <c r="AC352" s="334"/>
      <c r="AD352" s="334"/>
      <c r="AE352" s="334"/>
      <c r="AF352" s="334"/>
      <c r="AG352" s="334"/>
      <c r="AH352" s="334"/>
      <c r="AI352" s="334"/>
      <c r="AJ352" s="334"/>
      <c r="AK352" s="334"/>
      <c r="AL352" s="334"/>
      <c r="AM352" s="334"/>
      <c r="AN352" s="334"/>
      <c r="AO352" s="334"/>
      <c r="AP352" s="334"/>
      <c r="AQ352" s="334"/>
      <c r="AR352" s="334"/>
      <c r="AS352" s="334"/>
      <c r="AT352" s="334"/>
      <c r="AU352" s="334"/>
      <c r="AV352" s="334"/>
      <c r="AW352" s="334"/>
      <c r="AX352" s="334"/>
      <c r="AY352" s="334"/>
      <c r="AZ352" s="334"/>
      <c r="BA352" s="334"/>
      <c r="BB352" s="334"/>
      <c r="BC352" s="334"/>
      <c r="BD352" s="334"/>
      <c r="BE352" s="334"/>
      <c r="BF352" s="334"/>
      <c r="BG352" s="334"/>
      <c r="BH352" s="334"/>
      <c r="BI352" s="334"/>
      <c r="BJ352" s="334"/>
      <c r="BK352" s="334"/>
      <c r="BL352" s="334"/>
      <c r="BM352" s="334"/>
      <c r="BN352" s="334"/>
      <c r="BO352" s="334"/>
      <c r="BP352" s="334"/>
      <c r="BQ352" s="334"/>
      <c r="BR352" s="334"/>
      <c r="BS352" s="334"/>
      <c r="BT352" s="334"/>
      <c r="BU352" s="334"/>
      <c r="BV352" s="334"/>
      <c r="BW352" s="334"/>
      <c r="BX352" s="334"/>
      <c r="BY352" s="334"/>
      <c r="BZ352" s="334"/>
      <c r="CA352" s="334"/>
      <c r="CB352" s="334"/>
      <c r="CC352" s="334"/>
      <c r="CD352" s="334"/>
      <c r="CE352" s="334"/>
      <c r="CF352" s="334"/>
      <c r="CG352" s="334"/>
      <c r="CH352" s="334"/>
      <c r="CI352" s="334"/>
      <c r="CJ352" s="334"/>
      <c r="CK352" s="334"/>
      <c r="CL352" s="334"/>
      <c r="CM352" s="334"/>
      <c r="CN352" s="334"/>
      <c r="CO352" s="334"/>
      <c r="CP352" s="334"/>
      <c r="CQ352" s="334"/>
      <c r="CR352" s="334"/>
      <c r="CS352" s="334"/>
      <c r="CT352" s="334"/>
      <c r="CU352" s="334"/>
      <c r="CV352" s="334"/>
      <c r="CW352" s="334"/>
      <c r="CX352" s="334"/>
      <c r="CY352" s="334"/>
      <c r="CZ352" s="334"/>
      <c r="DA352" s="334"/>
      <c r="DB352" s="334"/>
      <c r="DC352" s="334"/>
      <c r="DD352" s="334"/>
      <c r="DE352" s="334"/>
      <c r="DF352" s="334"/>
      <c r="DG352" s="334"/>
      <c r="DH352" s="334"/>
      <c r="DI352" s="334"/>
      <c r="DJ352" s="334"/>
      <c r="DK352" s="334"/>
      <c r="DL352" s="334"/>
      <c r="DM352" s="334"/>
      <c r="DN352" s="334"/>
      <c r="DO352" s="334"/>
      <c r="DP352" s="334"/>
      <c r="DQ352" s="334"/>
      <c r="DR352" s="334"/>
      <c r="DS352" s="334"/>
      <c r="DT352" s="334"/>
      <c r="DU352" s="334"/>
      <c r="DV352" s="334"/>
      <c r="DW352" s="334"/>
      <c r="DX352" s="334"/>
      <c r="DY352" s="334"/>
      <c r="DZ352" s="334"/>
      <c r="EA352" s="334"/>
      <c r="EB352" s="334"/>
      <c r="EC352" s="334"/>
      <c r="ED352" s="334"/>
      <c r="EE352" s="334"/>
      <c r="EF352" s="334"/>
      <c r="EG352" s="334"/>
      <c r="EH352" s="334"/>
      <c r="EI352" s="334"/>
      <c r="EJ352" s="334"/>
      <c r="EK352" s="334"/>
      <c r="EL352" s="334"/>
      <c r="EM352" s="334"/>
      <c r="EN352" s="334"/>
      <c r="EO352" s="334"/>
      <c r="EP352" s="334"/>
      <c r="EQ352" s="334"/>
      <c r="ER352" s="334"/>
      <c r="ES352" s="334"/>
      <c r="ET352" s="334"/>
      <c r="EU352" s="334"/>
      <c r="EV352" s="334"/>
      <c r="EW352" s="334"/>
      <c r="EX352" s="334"/>
      <c r="EY352" s="334"/>
      <c r="EZ352" s="334"/>
      <c r="FA352" s="334"/>
      <c r="FB352" s="334"/>
      <c r="FC352" s="334"/>
      <c r="FD352" s="334"/>
      <c r="FE352" s="334"/>
      <c r="FF352" s="334"/>
      <c r="FG352" s="334"/>
      <c r="FH352" s="334"/>
      <c r="FI352" s="334"/>
      <c r="FJ352" s="334"/>
      <c r="FK352" s="334"/>
      <c r="FL352" s="334"/>
      <c r="FM352" s="334"/>
      <c r="FN352" s="334"/>
      <c r="FO352" s="334"/>
      <c r="FP352" s="334"/>
      <c r="FQ352" s="334"/>
      <c r="FR352" s="334"/>
      <c r="FS352" s="334"/>
      <c r="FT352" s="334"/>
      <c r="FU352" s="334"/>
      <c r="FV352" s="334"/>
      <c r="FW352" s="334"/>
      <c r="FX352" s="334"/>
      <c r="FY352" s="334"/>
      <c r="FZ352" s="334"/>
      <c r="GA352" s="334"/>
      <c r="GB352" s="334"/>
      <c r="GC352" s="334"/>
      <c r="GD352" s="334"/>
      <c r="GE352" s="334"/>
      <c r="GF352" s="334"/>
      <c r="GG352" s="334"/>
      <c r="GH352" s="334"/>
      <c r="GI352" s="334"/>
      <c r="GJ352" s="334"/>
      <c r="GK352" s="334"/>
      <c r="GL352" s="334"/>
      <c r="GM352" s="334"/>
      <c r="GN352" s="334"/>
      <c r="GO352" s="334"/>
      <c r="GP352" s="334"/>
      <c r="GQ352" s="334"/>
      <c r="GR352" s="334"/>
      <c r="GS352" s="334"/>
      <c r="GT352" s="334"/>
      <c r="GU352" s="334"/>
      <c r="GV352" s="334"/>
      <c r="GW352" s="334"/>
      <c r="GX352" s="334"/>
      <c r="GY352" s="334"/>
      <c r="GZ352" s="334"/>
      <c r="HA352" s="334"/>
      <c r="HB352" s="334"/>
      <c r="HC352" s="334"/>
      <c r="HD352" s="334"/>
      <c r="HE352" s="334"/>
      <c r="HF352" s="334"/>
      <c r="HG352" s="334"/>
      <c r="HH352" s="334"/>
      <c r="HI352" s="334"/>
      <c r="HJ352" s="334"/>
      <c r="HK352" s="334"/>
      <c r="HL352" s="334"/>
      <c r="HM352" s="334"/>
      <c r="HN352" s="334"/>
      <c r="HO352" s="334"/>
      <c r="HP352" s="334"/>
      <c r="HQ352" s="334"/>
      <c r="HR352" s="334"/>
      <c r="HS352" s="334"/>
      <c r="HT352" s="334"/>
      <c r="HU352" s="334"/>
      <c r="HV352" s="334"/>
      <c r="HW352" s="334"/>
      <c r="HX352" s="334"/>
      <c r="HY352" s="334"/>
      <c r="HZ352" s="334"/>
      <c r="IA352" s="334"/>
      <c r="IB352" s="334"/>
      <c r="IC352" s="334"/>
      <c r="ID352" s="334"/>
      <c r="IE352" s="334"/>
      <c r="IF352" s="334"/>
      <c r="IG352" s="334"/>
      <c r="IH352" s="334"/>
      <c r="II352" s="334"/>
      <c r="IJ352" s="334"/>
      <c r="IK352" s="334"/>
      <c r="IL352" s="334"/>
      <c r="IM352" s="334"/>
      <c r="IN352" s="334"/>
      <c r="IO352" s="334"/>
      <c r="IP352" s="334"/>
      <c r="IQ352" s="334"/>
      <c r="IR352" s="334"/>
      <c r="IS352" s="334"/>
      <c r="IT352" s="334"/>
      <c r="IU352" s="334"/>
      <c r="IV352" s="334"/>
    </row>
    <row r="353" spans="1:256" s="413" customFormat="1" hidden="1">
      <c r="A353" s="421" t="s">
        <v>1666</v>
      </c>
      <c r="B353" s="421" t="s">
        <v>901</v>
      </c>
      <c r="C353" s="421" t="s">
        <v>934</v>
      </c>
      <c r="D353" s="439" t="s">
        <v>1667</v>
      </c>
      <c r="E353" s="421" t="s">
        <v>1429</v>
      </c>
      <c r="F353" s="424" t="s">
        <v>1646</v>
      </c>
      <c r="G353" s="435">
        <v>30300</v>
      </c>
      <c r="H353" s="424" t="s">
        <v>1452</v>
      </c>
      <c r="I353" s="424" t="s">
        <v>1453</v>
      </c>
      <c r="J353" s="435" t="s">
        <v>217</v>
      </c>
      <c r="K353" s="436"/>
      <c r="L353" s="437" t="s">
        <v>1179</v>
      </c>
      <c r="M353" s="421" t="s">
        <v>1068</v>
      </c>
      <c r="N353" s="421" t="s">
        <v>1468</v>
      </c>
      <c r="O353" s="421" t="s">
        <v>233</v>
      </c>
      <c r="P353" s="421" t="s">
        <v>646</v>
      </c>
      <c r="Q353" s="421" t="s">
        <v>647</v>
      </c>
      <c r="R353" s="334"/>
      <c r="S353" s="334"/>
      <c r="T353" s="334"/>
      <c r="U353" s="334"/>
      <c r="V353" s="334"/>
      <c r="W353" s="334"/>
      <c r="X353" s="334"/>
      <c r="Y353" s="334"/>
      <c r="Z353" s="334"/>
      <c r="AA353" s="334"/>
      <c r="AB353" s="334"/>
      <c r="AC353" s="334"/>
      <c r="AD353" s="334"/>
      <c r="AE353" s="334"/>
      <c r="AF353" s="334"/>
      <c r="AG353" s="334"/>
      <c r="AH353" s="334"/>
      <c r="AI353" s="334"/>
      <c r="AJ353" s="334"/>
      <c r="AK353" s="334"/>
      <c r="AL353" s="334"/>
      <c r="AM353" s="334"/>
      <c r="AN353" s="334"/>
      <c r="AO353" s="334"/>
      <c r="AP353" s="334"/>
      <c r="AQ353" s="334"/>
      <c r="AR353" s="334"/>
      <c r="AS353" s="334"/>
      <c r="AT353" s="334"/>
      <c r="AU353" s="334"/>
      <c r="AV353" s="334"/>
      <c r="AW353" s="334"/>
      <c r="AX353" s="334"/>
      <c r="AY353" s="334"/>
      <c r="AZ353" s="334"/>
      <c r="BA353" s="334"/>
      <c r="BB353" s="334"/>
      <c r="BC353" s="334"/>
      <c r="BD353" s="334"/>
      <c r="BE353" s="334"/>
      <c r="BF353" s="334"/>
      <c r="BG353" s="334"/>
      <c r="BH353" s="334"/>
      <c r="BI353" s="334"/>
      <c r="BJ353" s="334"/>
      <c r="BK353" s="334"/>
      <c r="BL353" s="334"/>
      <c r="BM353" s="334"/>
      <c r="BN353" s="334"/>
      <c r="BO353" s="334"/>
      <c r="BP353" s="334"/>
      <c r="BQ353" s="334"/>
      <c r="BR353" s="334"/>
      <c r="BS353" s="334"/>
      <c r="BT353" s="334"/>
      <c r="BU353" s="334"/>
      <c r="BV353" s="334"/>
      <c r="BW353" s="334"/>
      <c r="BX353" s="334"/>
      <c r="BY353" s="334"/>
      <c r="BZ353" s="334"/>
      <c r="CA353" s="334"/>
      <c r="CB353" s="334"/>
      <c r="CC353" s="334"/>
      <c r="CD353" s="334"/>
      <c r="CE353" s="334"/>
      <c r="CF353" s="334"/>
      <c r="CG353" s="334"/>
      <c r="CH353" s="334"/>
      <c r="CI353" s="334"/>
      <c r="CJ353" s="334"/>
      <c r="CK353" s="334"/>
      <c r="CL353" s="334"/>
      <c r="CM353" s="334"/>
      <c r="CN353" s="334"/>
      <c r="CO353" s="334"/>
      <c r="CP353" s="334"/>
      <c r="CQ353" s="334"/>
      <c r="CR353" s="334"/>
      <c r="CS353" s="334"/>
      <c r="CT353" s="334"/>
      <c r="CU353" s="334"/>
      <c r="CV353" s="334"/>
      <c r="CW353" s="334"/>
      <c r="CX353" s="334"/>
      <c r="CY353" s="334"/>
      <c r="CZ353" s="334"/>
      <c r="DA353" s="334"/>
      <c r="DB353" s="334"/>
      <c r="DC353" s="334"/>
      <c r="DD353" s="334"/>
      <c r="DE353" s="334"/>
      <c r="DF353" s="334"/>
      <c r="DG353" s="334"/>
      <c r="DH353" s="334"/>
      <c r="DI353" s="334"/>
      <c r="DJ353" s="334"/>
      <c r="DK353" s="334"/>
      <c r="DL353" s="334"/>
      <c r="DM353" s="334"/>
      <c r="DN353" s="334"/>
      <c r="DO353" s="334"/>
      <c r="DP353" s="334"/>
      <c r="DQ353" s="334"/>
      <c r="DR353" s="334"/>
      <c r="DS353" s="334"/>
      <c r="DT353" s="334"/>
      <c r="DU353" s="334"/>
      <c r="DV353" s="334"/>
      <c r="DW353" s="334"/>
      <c r="DX353" s="334"/>
      <c r="DY353" s="334"/>
      <c r="DZ353" s="334"/>
      <c r="EA353" s="334"/>
      <c r="EB353" s="334"/>
      <c r="EC353" s="334"/>
      <c r="ED353" s="334"/>
      <c r="EE353" s="334"/>
      <c r="EF353" s="334"/>
      <c r="EG353" s="334"/>
      <c r="EH353" s="334"/>
      <c r="EI353" s="334"/>
      <c r="EJ353" s="334"/>
      <c r="EK353" s="334"/>
      <c r="EL353" s="334"/>
      <c r="EM353" s="334"/>
      <c r="EN353" s="334"/>
      <c r="EO353" s="334"/>
      <c r="EP353" s="334"/>
      <c r="EQ353" s="334"/>
      <c r="ER353" s="334"/>
      <c r="ES353" s="334"/>
      <c r="ET353" s="334"/>
      <c r="EU353" s="334"/>
      <c r="EV353" s="334"/>
      <c r="EW353" s="334"/>
      <c r="EX353" s="334"/>
      <c r="EY353" s="334"/>
      <c r="EZ353" s="334"/>
      <c r="FA353" s="334"/>
      <c r="FB353" s="334"/>
      <c r="FC353" s="334"/>
      <c r="FD353" s="334"/>
      <c r="FE353" s="334"/>
      <c r="FF353" s="334"/>
      <c r="FG353" s="334"/>
      <c r="FH353" s="334"/>
      <c r="FI353" s="334"/>
      <c r="FJ353" s="334"/>
      <c r="FK353" s="334"/>
      <c r="FL353" s="334"/>
      <c r="FM353" s="334"/>
      <c r="FN353" s="334"/>
      <c r="FO353" s="334"/>
      <c r="FP353" s="334"/>
      <c r="FQ353" s="334"/>
      <c r="FR353" s="334"/>
      <c r="FS353" s="334"/>
      <c r="FT353" s="334"/>
      <c r="FU353" s="334"/>
      <c r="FV353" s="334"/>
      <c r="FW353" s="334"/>
      <c r="FX353" s="334"/>
      <c r="FY353" s="334"/>
      <c r="FZ353" s="334"/>
      <c r="GA353" s="334"/>
      <c r="GB353" s="334"/>
      <c r="GC353" s="334"/>
      <c r="GD353" s="334"/>
      <c r="GE353" s="334"/>
      <c r="GF353" s="334"/>
      <c r="GG353" s="334"/>
      <c r="GH353" s="334"/>
      <c r="GI353" s="334"/>
      <c r="GJ353" s="334"/>
      <c r="GK353" s="334"/>
      <c r="GL353" s="334"/>
      <c r="GM353" s="334"/>
      <c r="GN353" s="334"/>
      <c r="GO353" s="334"/>
      <c r="GP353" s="334"/>
      <c r="GQ353" s="334"/>
      <c r="GR353" s="334"/>
      <c r="GS353" s="334"/>
      <c r="GT353" s="334"/>
      <c r="GU353" s="334"/>
      <c r="GV353" s="334"/>
      <c r="GW353" s="334"/>
      <c r="GX353" s="334"/>
      <c r="GY353" s="334"/>
      <c r="GZ353" s="334"/>
      <c r="HA353" s="334"/>
      <c r="HB353" s="334"/>
      <c r="HC353" s="334"/>
      <c r="HD353" s="334"/>
      <c r="HE353" s="334"/>
      <c r="HF353" s="334"/>
      <c r="HG353" s="334"/>
      <c r="HH353" s="334"/>
      <c r="HI353" s="334"/>
      <c r="HJ353" s="334"/>
      <c r="HK353" s="334"/>
      <c r="HL353" s="334"/>
      <c r="HM353" s="334"/>
      <c r="HN353" s="334"/>
      <c r="HO353" s="334"/>
      <c r="HP353" s="334"/>
      <c r="HQ353" s="334"/>
      <c r="HR353" s="334"/>
      <c r="HS353" s="334"/>
      <c r="HT353" s="334"/>
      <c r="HU353" s="334"/>
      <c r="HV353" s="334"/>
      <c r="HW353" s="334"/>
      <c r="HX353" s="334"/>
      <c r="HY353" s="334"/>
      <c r="HZ353" s="334"/>
      <c r="IA353" s="334"/>
      <c r="IB353" s="334"/>
      <c r="IC353" s="334"/>
      <c r="ID353" s="334"/>
      <c r="IE353" s="334"/>
      <c r="IF353" s="334"/>
      <c r="IG353" s="334"/>
      <c r="IH353" s="334"/>
      <c r="II353" s="334"/>
      <c r="IJ353" s="334"/>
      <c r="IK353" s="334"/>
      <c r="IL353" s="334"/>
      <c r="IM353" s="334"/>
      <c r="IN353" s="334"/>
      <c r="IO353" s="334"/>
      <c r="IP353" s="334"/>
      <c r="IQ353" s="334"/>
      <c r="IR353" s="334"/>
      <c r="IS353" s="334"/>
      <c r="IT353" s="334"/>
      <c r="IU353" s="334"/>
      <c r="IV353" s="334"/>
    </row>
    <row r="354" spans="1:256" s="413" customFormat="1" hidden="1">
      <c r="A354" s="401"/>
      <c r="B354" s="401" t="s">
        <v>901</v>
      </c>
      <c r="C354" s="401" t="s">
        <v>934</v>
      </c>
      <c r="D354" s="432" t="s">
        <v>1668</v>
      </c>
      <c r="E354" s="401" t="s">
        <v>1429</v>
      </c>
      <c r="F354" s="402" t="s">
        <v>1646</v>
      </c>
      <c r="G354" s="429">
        <v>30300</v>
      </c>
      <c r="H354" s="402" t="s">
        <v>1452</v>
      </c>
      <c r="I354" s="402" t="s">
        <v>1453</v>
      </c>
      <c r="J354" s="429" t="s">
        <v>217</v>
      </c>
      <c r="K354" s="404"/>
      <c r="L354" s="359"/>
      <c r="M354" s="401" t="s">
        <v>1068</v>
      </c>
      <c r="N354" s="401" t="s">
        <v>824</v>
      </c>
      <c r="O354" s="401" t="s">
        <v>233</v>
      </c>
      <c r="P354" s="401" t="s">
        <v>646</v>
      </c>
      <c r="Q354" s="401" t="s">
        <v>647</v>
      </c>
    </row>
    <row r="355" spans="1:256" s="413" customFormat="1" hidden="1">
      <c r="A355" s="401"/>
      <c r="B355" s="401" t="s">
        <v>901</v>
      </c>
      <c r="C355" s="401" t="s">
        <v>934</v>
      </c>
      <c r="D355" s="432" t="s">
        <v>1669</v>
      </c>
      <c r="E355" s="401" t="s">
        <v>1429</v>
      </c>
      <c r="F355" s="402" t="s">
        <v>1646</v>
      </c>
      <c r="G355" s="429">
        <v>30300</v>
      </c>
      <c r="H355" s="402" t="s">
        <v>1452</v>
      </c>
      <c r="I355" s="402" t="s">
        <v>1453</v>
      </c>
      <c r="J355" s="429" t="s">
        <v>217</v>
      </c>
      <c r="K355" s="404"/>
      <c r="L355" s="359"/>
      <c r="M355" s="401" t="s">
        <v>1068</v>
      </c>
      <c r="N355" s="401" t="s">
        <v>940</v>
      </c>
      <c r="O355" s="401" t="s">
        <v>233</v>
      </c>
      <c r="P355" s="401" t="s">
        <v>646</v>
      </c>
      <c r="Q355" s="401" t="s">
        <v>647</v>
      </c>
    </row>
    <row r="356" spans="1:256" s="413" customFormat="1" hidden="1">
      <c r="A356" s="401"/>
      <c r="B356" s="401" t="s">
        <v>901</v>
      </c>
      <c r="C356" s="401" t="s">
        <v>934</v>
      </c>
      <c r="D356" s="432" t="s">
        <v>1670</v>
      </c>
      <c r="E356" s="401" t="s">
        <v>1429</v>
      </c>
      <c r="F356" s="402" t="s">
        <v>1646</v>
      </c>
      <c r="G356" s="429">
        <v>30300</v>
      </c>
      <c r="H356" s="402" t="s">
        <v>1452</v>
      </c>
      <c r="I356" s="402" t="s">
        <v>1453</v>
      </c>
      <c r="J356" s="429" t="s">
        <v>217</v>
      </c>
      <c r="K356" s="404"/>
      <c r="L356" s="359"/>
      <c r="M356" s="401" t="s">
        <v>1068</v>
      </c>
      <c r="N356" s="401" t="s">
        <v>940</v>
      </c>
      <c r="O356" s="401" t="s">
        <v>233</v>
      </c>
      <c r="P356" s="401" t="s">
        <v>646</v>
      </c>
      <c r="Q356" s="401" t="s">
        <v>647</v>
      </c>
    </row>
    <row r="357" spans="1:256" s="413" customFormat="1" hidden="1">
      <c r="A357" s="401"/>
      <c r="B357" s="401" t="s">
        <v>901</v>
      </c>
      <c r="C357" s="401" t="s">
        <v>934</v>
      </c>
      <c r="D357" s="432" t="s">
        <v>1671</v>
      </c>
      <c r="E357" s="401" t="s">
        <v>1429</v>
      </c>
      <c r="F357" s="402" t="s">
        <v>1646</v>
      </c>
      <c r="G357" s="429">
        <v>30300</v>
      </c>
      <c r="H357" s="402" t="s">
        <v>1452</v>
      </c>
      <c r="I357" s="402" t="s">
        <v>1453</v>
      </c>
      <c r="J357" s="429" t="s">
        <v>217</v>
      </c>
      <c r="K357" s="404"/>
      <c r="L357" s="359"/>
      <c r="M357" s="401" t="s">
        <v>1068</v>
      </c>
      <c r="N357" s="401" t="s">
        <v>1672</v>
      </c>
      <c r="O357" s="401" t="s">
        <v>233</v>
      </c>
      <c r="P357" s="401" t="s">
        <v>646</v>
      </c>
      <c r="Q357" s="401" t="s">
        <v>647</v>
      </c>
    </row>
    <row r="358" spans="1:256" s="413" customFormat="1" hidden="1">
      <c r="A358" s="421" t="s">
        <v>1802</v>
      </c>
      <c r="B358" s="421" t="s">
        <v>1803</v>
      </c>
      <c r="C358" s="421" t="s">
        <v>1804</v>
      </c>
      <c r="D358" s="439" t="s">
        <v>1805</v>
      </c>
      <c r="E358" s="421" t="s">
        <v>895</v>
      </c>
      <c r="F358" s="594" t="s">
        <v>230</v>
      </c>
      <c r="G358" s="435">
        <v>30300</v>
      </c>
      <c r="H358" s="594" t="s">
        <v>219</v>
      </c>
      <c r="I358" s="594" t="s">
        <v>211</v>
      </c>
      <c r="J358" s="435" t="s">
        <v>1806</v>
      </c>
      <c r="K358" s="595"/>
      <c r="L358" s="596" t="s">
        <v>1807</v>
      </c>
      <c r="M358" s="421" t="s">
        <v>1055</v>
      </c>
      <c r="N358" s="421" t="s">
        <v>758</v>
      </c>
      <c r="O358" s="421" t="s">
        <v>1808</v>
      </c>
      <c r="P358" s="421" t="s">
        <v>1809</v>
      </c>
      <c r="Q358" s="421" t="s">
        <v>1810</v>
      </c>
    </row>
    <row r="359" spans="1:256" s="413" customFormat="1" hidden="1">
      <c r="A359" s="421" t="s">
        <v>1673</v>
      </c>
      <c r="B359" s="421" t="s">
        <v>901</v>
      </c>
      <c r="C359" s="421" t="s">
        <v>934</v>
      </c>
      <c r="D359" s="439" t="s">
        <v>1674</v>
      </c>
      <c r="E359" s="421" t="s">
        <v>1429</v>
      </c>
      <c r="F359" s="424" t="s">
        <v>1646</v>
      </c>
      <c r="G359" s="435">
        <v>30300</v>
      </c>
      <c r="H359" s="424" t="s">
        <v>1452</v>
      </c>
      <c r="I359" s="424" t="s">
        <v>1453</v>
      </c>
      <c r="J359" s="435" t="s">
        <v>217</v>
      </c>
      <c r="K359" s="436"/>
      <c r="L359" s="437" t="s">
        <v>1811</v>
      </c>
      <c r="M359" s="421" t="s">
        <v>1483</v>
      </c>
      <c r="N359" s="421" t="s">
        <v>1675</v>
      </c>
      <c r="O359" s="421" t="s">
        <v>233</v>
      </c>
      <c r="P359" s="421" t="s">
        <v>646</v>
      </c>
      <c r="Q359" s="421" t="s">
        <v>647</v>
      </c>
    </row>
    <row r="360" spans="1:256" s="413" customFormat="1" hidden="1">
      <c r="A360" s="401"/>
      <c r="B360" s="401" t="s">
        <v>901</v>
      </c>
      <c r="C360" s="401" t="s">
        <v>934</v>
      </c>
      <c r="D360" s="432"/>
      <c r="E360" s="401" t="s">
        <v>1429</v>
      </c>
      <c r="F360" s="402" t="s">
        <v>1646</v>
      </c>
      <c r="G360" s="429">
        <v>30300</v>
      </c>
      <c r="H360" s="402" t="s">
        <v>1452</v>
      </c>
      <c r="I360" s="402" t="s">
        <v>1453</v>
      </c>
      <c r="J360" s="429" t="s">
        <v>217</v>
      </c>
      <c r="K360" s="404"/>
      <c r="L360" s="359"/>
      <c r="M360" s="401"/>
      <c r="N360" s="401"/>
      <c r="O360" s="401" t="s">
        <v>233</v>
      </c>
      <c r="P360" s="401" t="s">
        <v>646</v>
      </c>
      <c r="Q360" s="401" t="s">
        <v>647</v>
      </c>
    </row>
    <row r="361" spans="1:256" s="413" customFormat="1" hidden="1">
      <c r="A361" s="401"/>
      <c r="B361" s="401" t="s">
        <v>901</v>
      </c>
      <c r="C361" s="401" t="s">
        <v>934</v>
      </c>
      <c r="D361" s="432"/>
      <c r="E361" s="401" t="s">
        <v>1429</v>
      </c>
      <c r="F361" s="402" t="s">
        <v>1646</v>
      </c>
      <c r="G361" s="429">
        <v>30300</v>
      </c>
      <c r="H361" s="402" t="s">
        <v>1452</v>
      </c>
      <c r="I361" s="402" t="s">
        <v>1453</v>
      </c>
      <c r="J361" s="429" t="s">
        <v>217</v>
      </c>
      <c r="K361" s="404"/>
      <c r="L361" s="359"/>
      <c r="M361" s="401"/>
      <c r="N361" s="401"/>
      <c r="O361" s="401" t="s">
        <v>233</v>
      </c>
      <c r="P361" s="401" t="s">
        <v>646</v>
      </c>
      <c r="Q361" s="401" t="s">
        <v>647</v>
      </c>
    </row>
    <row r="362" spans="1:256" s="413" customFormat="1" hidden="1">
      <c r="A362" s="401"/>
      <c r="B362" s="401" t="s">
        <v>901</v>
      </c>
      <c r="C362" s="401" t="s">
        <v>934</v>
      </c>
      <c r="D362" s="432" t="s">
        <v>1676</v>
      </c>
      <c r="E362" s="401" t="s">
        <v>1429</v>
      </c>
      <c r="F362" s="402" t="s">
        <v>1646</v>
      </c>
      <c r="G362" s="429">
        <v>30300</v>
      </c>
      <c r="H362" s="402" t="s">
        <v>1452</v>
      </c>
      <c r="I362" s="402" t="s">
        <v>1453</v>
      </c>
      <c r="J362" s="429" t="s">
        <v>217</v>
      </c>
      <c r="K362" s="404"/>
      <c r="L362" s="359"/>
      <c r="M362" s="401" t="s">
        <v>1570</v>
      </c>
      <c r="N362" s="401" t="s">
        <v>1127</v>
      </c>
      <c r="O362" s="401" t="s">
        <v>233</v>
      </c>
      <c r="P362" s="401" t="s">
        <v>646</v>
      </c>
      <c r="Q362" s="401" t="s">
        <v>647</v>
      </c>
    </row>
    <row r="363" spans="1:256" s="413" customFormat="1" hidden="1">
      <c r="A363" s="401"/>
      <c r="B363" s="401" t="s">
        <v>901</v>
      </c>
      <c r="C363" s="401" t="s">
        <v>934</v>
      </c>
      <c r="D363" s="432" t="s">
        <v>1677</v>
      </c>
      <c r="E363" s="401" t="s">
        <v>1429</v>
      </c>
      <c r="F363" s="402" t="s">
        <v>1646</v>
      </c>
      <c r="G363" s="429">
        <v>30300</v>
      </c>
      <c r="H363" s="402" t="s">
        <v>1452</v>
      </c>
      <c r="I363" s="402" t="s">
        <v>1453</v>
      </c>
      <c r="J363" s="429" t="s">
        <v>217</v>
      </c>
      <c r="K363" s="404"/>
      <c r="L363" s="359"/>
      <c r="M363" s="401" t="s">
        <v>1570</v>
      </c>
      <c r="N363" s="401" t="s">
        <v>1142</v>
      </c>
      <c r="O363" s="401" t="s">
        <v>233</v>
      </c>
      <c r="P363" s="401" t="s">
        <v>646</v>
      </c>
      <c r="Q363" s="401" t="s">
        <v>647</v>
      </c>
    </row>
    <row r="364" spans="1:256" s="413" customFormat="1" hidden="1">
      <c r="A364" s="401"/>
      <c r="B364" s="401" t="s">
        <v>901</v>
      </c>
      <c r="C364" s="401" t="s">
        <v>934</v>
      </c>
      <c r="D364" s="432" t="s">
        <v>1678</v>
      </c>
      <c r="E364" s="401" t="s">
        <v>1429</v>
      </c>
      <c r="F364" s="402" t="s">
        <v>1646</v>
      </c>
      <c r="G364" s="429">
        <v>30300</v>
      </c>
      <c r="H364" s="402" t="s">
        <v>1452</v>
      </c>
      <c r="I364" s="402" t="s">
        <v>1453</v>
      </c>
      <c r="J364" s="429" t="s">
        <v>212</v>
      </c>
      <c r="K364" s="404"/>
      <c r="L364" s="359"/>
      <c r="M364" s="401" t="s">
        <v>626</v>
      </c>
      <c r="N364" s="401" t="s">
        <v>833</v>
      </c>
      <c r="O364" s="401" t="s">
        <v>233</v>
      </c>
      <c r="P364" s="401" t="s">
        <v>646</v>
      </c>
      <c r="Q364" s="401" t="s">
        <v>647</v>
      </c>
    </row>
    <row r="365" spans="1:256" s="413" customFormat="1" hidden="1">
      <c r="A365" s="401"/>
      <c r="B365" s="401" t="s">
        <v>901</v>
      </c>
      <c r="C365" s="401" t="s">
        <v>1143</v>
      </c>
      <c r="D365" s="432"/>
      <c r="E365" s="401" t="s">
        <v>1262</v>
      </c>
      <c r="F365" s="402" t="s">
        <v>1679</v>
      </c>
      <c r="G365" s="429" t="s">
        <v>1680</v>
      </c>
      <c r="H365" s="402" t="s">
        <v>1478</v>
      </c>
      <c r="I365" s="402" t="s">
        <v>1287</v>
      </c>
      <c r="J365" s="429" t="s">
        <v>217</v>
      </c>
      <c r="K365" s="404"/>
      <c r="L365" s="359"/>
      <c r="M365" s="401"/>
      <c r="N365" s="401"/>
      <c r="O365" s="401" t="s">
        <v>233</v>
      </c>
      <c r="P365" s="401" t="s">
        <v>646</v>
      </c>
      <c r="Q365" s="401" t="s">
        <v>647</v>
      </c>
    </row>
    <row r="366" spans="1:256" s="413" customFormat="1" hidden="1">
      <c r="A366" s="401"/>
      <c r="B366" s="401" t="s">
        <v>901</v>
      </c>
      <c r="C366" s="401" t="s">
        <v>1143</v>
      </c>
      <c r="D366" s="432" t="s">
        <v>1681</v>
      </c>
      <c r="E366" s="401" t="s">
        <v>1429</v>
      </c>
      <c r="F366" s="402" t="s">
        <v>1682</v>
      </c>
      <c r="G366" s="429" t="s">
        <v>1683</v>
      </c>
      <c r="H366" s="402" t="s">
        <v>1431</v>
      </c>
      <c r="I366" s="402" t="s">
        <v>1432</v>
      </c>
      <c r="J366" s="429" t="s">
        <v>217</v>
      </c>
      <c r="K366" s="404">
        <v>210000</v>
      </c>
      <c r="L366" s="359" t="s">
        <v>1684</v>
      </c>
      <c r="M366" s="401" t="s">
        <v>941</v>
      </c>
      <c r="N366" s="401" t="s">
        <v>1144</v>
      </c>
      <c r="O366" s="401" t="s">
        <v>233</v>
      </c>
      <c r="P366" s="401" t="s">
        <v>646</v>
      </c>
      <c r="Q366" s="401" t="s">
        <v>647</v>
      </c>
    </row>
    <row r="367" spans="1:256" s="413" customFormat="1" hidden="1">
      <c r="A367" s="401"/>
      <c r="B367" s="401" t="s">
        <v>901</v>
      </c>
      <c r="C367" s="401" t="s">
        <v>1143</v>
      </c>
      <c r="D367" s="432" t="s">
        <v>1685</v>
      </c>
      <c r="E367" s="401" t="s">
        <v>1429</v>
      </c>
      <c r="F367" s="402" t="s">
        <v>1682</v>
      </c>
      <c r="G367" s="429" t="s">
        <v>1683</v>
      </c>
      <c r="H367" s="402" t="s">
        <v>1431</v>
      </c>
      <c r="I367" s="402" t="s">
        <v>1432</v>
      </c>
      <c r="J367" s="429" t="s">
        <v>217</v>
      </c>
      <c r="K367" s="404">
        <v>4540000</v>
      </c>
      <c r="L367" s="359" t="s">
        <v>942</v>
      </c>
      <c r="M367" s="401" t="s">
        <v>1068</v>
      </c>
      <c r="N367" s="401" t="s">
        <v>1079</v>
      </c>
      <c r="O367" s="401" t="s">
        <v>233</v>
      </c>
      <c r="P367" s="401" t="s">
        <v>646</v>
      </c>
      <c r="Q367" s="401" t="s">
        <v>647</v>
      </c>
    </row>
    <row r="368" spans="1:256" s="413" customFormat="1" hidden="1">
      <c r="A368" s="401"/>
      <c r="B368" s="401" t="s">
        <v>901</v>
      </c>
      <c r="C368" s="401" t="s">
        <v>1143</v>
      </c>
      <c r="D368" s="432"/>
      <c r="E368" s="401" t="s">
        <v>1429</v>
      </c>
      <c r="F368" s="402" t="s">
        <v>1682</v>
      </c>
      <c r="G368" s="429" t="s">
        <v>1683</v>
      </c>
      <c r="H368" s="402" t="s">
        <v>1431</v>
      </c>
      <c r="I368" s="402" t="s">
        <v>1432</v>
      </c>
      <c r="J368" s="429" t="s">
        <v>217</v>
      </c>
      <c r="K368" s="404"/>
      <c r="L368" s="359"/>
      <c r="M368" s="401"/>
      <c r="N368" s="401"/>
      <c r="O368" s="401" t="s">
        <v>233</v>
      </c>
      <c r="P368" s="401" t="s">
        <v>646</v>
      </c>
      <c r="Q368" s="401" t="s">
        <v>647</v>
      </c>
    </row>
    <row r="369" spans="1:17" s="413" customFormat="1" hidden="1">
      <c r="A369" s="440"/>
      <c r="B369" s="401" t="s">
        <v>901</v>
      </c>
      <c r="C369" s="401" t="s">
        <v>1143</v>
      </c>
      <c r="D369" s="441"/>
      <c r="E369" s="440"/>
      <c r="F369" s="442"/>
      <c r="G369" s="443"/>
      <c r="H369" s="442"/>
      <c r="I369" s="442"/>
      <c r="J369" s="443"/>
      <c r="K369" s="444"/>
      <c r="L369" s="445"/>
      <c r="M369" s="401"/>
      <c r="N369" s="401"/>
      <c r="O369" s="401" t="s">
        <v>233</v>
      </c>
      <c r="P369" s="401" t="s">
        <v>646</v>
      </c>
      <c r="Q369" s="401" t="s">
        <v>647</v>
      </c>
    </row>
    <row r="370" spans="1:17" s="413" customFormat="1" ht="18.75" hidden="1">
      <c r="A370" s="433" t="s">
        <v>1145</v>
      </c>
      <c r="B370" s="434"/>
      <c r="C370" s="401"/>
      <c r="D370" s="401"/>
      <c r="E370" s="401"/>
      <c r="F370" s="402"/>
      <c r="G370" s="429"/>
      <c r="H370" s="402"/>
      <c r="I370" s="402"/>
      <c r="J370" s="429"/>
      <c r="K370" s="404"/>
      <c r="L370" s="359"/>
      <c r="M370" s="401"/>
      <c r="N370" s="401"/>
      <c r="O370" s="401"/>
      <c r="P370" s="401"/>
      <c r="Q370" s="401"/>
    </row>
    <row r="371" spans="1:17" s="413" customFormat="1" hidden="1">
      <c r="A371" s="401"/>
      <c r="B371" s="401" t="s">
        <v>1634</v>
      </c>
      <c r="C371" s="401" t="s">
        <v>943</v>
      </c>
      <c r="D371" s="432" t="s">
        <v>944</v>
      </c>
      <c r="E371" s="401" t="s">
        <v>1429</v>
      </c>
      <c r="F371" s="402" t="s">
        <v>1646</v>
      </c>
      <c r="G371" s="429">
        <v>40300</v>
      </c>
      <c r="H371" s="402" t="s">
        <v>1452</v>
      </c>
      <c r="I371" s="402" t="s">
        <v>1453</v>
      </c>
      <c r="J371" s="429" t="s">
        <v>217</v>
      </c>
      <c r="K371" s="404">
        <v>5800</v>
      </c>
      <c r="L371" s="359" t="s">
        <v>1686</v>
      </c>
      <c r="M371" s="401" t="s">
        <v>1049</v>
      </c>
      <c r="N371" s="401" t="s">
        <v>1687</v>
      </c>
      <c r="O371" s="401" t="s">
        <v>233</v>
      </c>
      <c r="P371" s="401" t="s">
        <v>646</v>
      </c>
      <c r="Q371" s="401" t="s">
        <v>647</v>
      </c>
    </row>
    <row r="372" spans="1:17" s="413" customFormat="1" hidden="1">
      <c r="A372" s="401"/>
      <c r="B372" s="401" t="s">
        <v>1634</v>
      </c>
      <c r="C372" s="401" t="s">
        <v>943</v>
      </c>
      <c r="D372" s="432" t="s">
        <v>945</v>
      </c>
      <c r="E372" s="401" t="s">
        <v>1429</v>
      </c>
      <c r="F372" s="402" t="s">
        <v>1646</v>
      </c>
      <c r="G372" s="429">
        <v>40300</v>
      </c>
      <c r="H372" s="402" t="s">
        <v>1452</v>
      </c>
      <c r="I372" s="402" t="s">
        <v>1453</v>
      </c>
      <c r="J372" s="429" t="s">
        <v>217</v>
      </c>
      <c r="K372" s="404">
        <v>912</v>
      </c>
      <c r="L372" s="359" t="s">
        <v>1686</v>
      </c>
      <c r="M372" s="401" t="s">
        <v>1049</v>
      </c>
      <c r="N372" s="401" t="s">
        <v>1688</v>
      </c>
      <c r="O372" s="401" t="s">
        <v>233</v>
      </c>
      <c r="P372" s="401" t="s">
        <v>646</v>
      </c>
      <c r="Q372" s="401" t="s">
        <v>647</v>
      </c>
    </row>
    <row r="373" spans="1:17" s="413" customFormat="1" hidden="1">
      <c r="A373" s="401"/>
      <c r="B373" s="401" t="s">
        <v>1634</v>
      </c>
      <c r="C373" s="401" t="s">
        <v>943</v>
      </c>
      <c r="D373" s="432"/>
      <c r="E373" s="401" t="s">
        <v>1429</v>
      </c>
      <c r="F373" s="402" t="s">
        <v>1646</v>
      </c>
      <c r="G373" s="429">
        <v>40300</v>
      </c>
      <c r="H373" s="402" t="s">
        <v>1452</v>
      </c>
      <c r="I373" s="402" t="s">
        <v>1453</v>
      </c>
      <c r="J373" s="429" t="s">
        <v>217</v>
      </c>
      <c r="K373" s="404"/>
      <c r="L373" s="359"/>
      <c r="M373" s="401"/>
      <c r="N373" s="401"/>
      <c r="O373" s="401" t="s">
        <v>233</v>
      </c>
      <c r="P373" s="401" t="s">
        <v>646</v>
      </c>
      <c r="Q373" s="401" t="s">
        <v>647</v>
      </c>
    </row>
    <row r="374" spans="1:17" s="413" customFormat="1" hidden="1">
      <c r="A374" s="401"/>
      <c r="B374" s="401" t="s">
        <v>1634</v>
      </c>
      <c r="C374" s="401" t="s">
        <v>943</v>
      </c>
      <c r="D374" s="432" t="s">
        <v>946</v>
      </c>
      <c r="E374" s="401" t="s">
        <v>1429</v>
      </c>
      <c r="F374" s="402" t="s">
        <v>1646</v>
      </c>
      <c r="G374" s="429">
        <v>40300</v>
      </c>
      <c r="H374" s="402" t="s">
        <v>1452</v>
      </c>
      <c r="I374" s="402" t="s">
        <v>1453</v>
      </c>
      <c r="J374" s="429" t="s">
        <v>217</v>
      </c>
      <c r="K374" s="404">
        <v>108335</v>
      </c>
      <c r="L374" s="359" t="s">
        <v>1686</v>
      </c>
      <c r="M374" s="401" t="s">
        <v>816</v>
      </c>
      <c r="N374" s="401" t="s">
        <v>1689</v>
      </c>
      <c r="O374" s="401" t="s">
        <v>233</v>
      </c>
      <c r="P374" s="401" t="s">
        <v>646</v>
      </c>
      <c r="Q374" s="401" t="s">
        <v>647</v>
      </c>
    </row>
    <row r="375" spans="1:17" s="413" customFormat="1" hidden="1">
      <c r="A375" s="401"/>
      <c r="B375" s="401" t="s">
        <v>1634</v>
      </c>
      <c r="C375" s="401" t="s">
        <v>943</v>
      </c>
      <c r="D375" s="432" t="s">
        <v>947</v>
      </c>
      <c r="E375" s="401" t="s">
        <v>1429</v>
      </c>
      <c r="F375" s="402" t="s">
        <v>1646</v>
      </c>
      <c r="G375" s="429">
        <v>40300</v>
      </c>
      <c r="H375" s="402" t="s">
        <v>1452</v>
      </c>
      <c r="I375" s="402" t="s">
        <v>1453</v>
      </c>
      <c r="J375" s="429" t="s">
        <v>217</v>
      </c>
      <c r="K375" s="404">
        <v>2341739</v>
      </c>
      <c r="L375" s="359" t="s">
        <v>1686</v>
      </c>
      <c r="M375" s="401" t="s">
        <v>816</v>
      </c>
      <c r="N375" s="401" t="s">
        <v>1467</v>
      </c>
      <c r="O375" s="401" t="s">
        <v>233</v>
      </c>
      <c r="P375" s="401" t="s">
        <v>646</v>
      </c>
      <c r="Q375" s="401" t="s">
        <v>647</v>
      </c>
    </row>
    <row r="376" spans="1:17" s="413" customFormat="1" hidden="1">
      <c r="A376" s="401"/>
      <c r="B376" s="401" t="s">
        <v>1634</v>
      </c>
      <c r="C376" s="401" t="s">
        <v>943</v>
      </c>
      <c r="D376" s="432" t="s">
        <v>948</v>
      </c>
      <c r="E376" s="401" t="s">
        <v>1429</v>
      </c>
      <c r="F376" s="402" t="s">
        <v>1646</v>
      </c>
      <c r="G376" s="429">
        <v>40300</v>
      </c>
      <c r="H376" s="402" t="s">
        <v>1452</v>
      </c>
      <c r="I376" s="402" t="s">
        <v>1453</v>
      </c>
      <c r="J376" s="429" t="s">
        <v>217</v>
      </c>
      <c r="K376" s="404">
        <v>887020</v>
      </c>
      <c r="L376" s="359" t="s">
        <v>1686</v>
      </c>
      <c r="M376" s="401" t="s">
        <v>816</v>
      </c>
      <c r="N376" s="401" t="s">
        <v>1620</v>
      </c>
      <c r="O376" s="401" t="s">
        <v>233</v>
      </c>
      <c r="P376" s="401" t="s">
        <v>646</v>
      </c>
      <c r="Q376" s="401" t="s">
        <v>647</v>
      </c>
    </row>
    <row r="377" spans="1:17" s="413" customFormat="1" hidden="1">
      <c r="A377" s="401"/>
      <c r="B377" s="401" t="s">
        <v>1634</v>
      </c>
      <c r="C377" s="401" t="s">
        <v>943</v>
      </c>
      <c r="D377" s="432" t="s">
        <v>1690</v>
      </c>
      <c r="E377" s="401" t="s">
        <v>1429</v>
      </c>
      <c r="F377" s="402" t="s">
        <v>1646</v>
      </c>
      <c r="G377" s="429">
        <v>40300</v>
      </c>
      <c r="H377" s="402" t="s">
        <v>1452</v>
      </c>
      <c r="I377" s="402" t="s">
        <v>1453</v>
      </c>
      <c r="J377" s="429" t="s">
        <v>217</v>
      </c>
      <c r="K377" s="404">
        <v>1000000</v>
      </c>
      <c r="L377" s="359" t="s">
        <v>1686</v>
      </c>
      <c r="M377" s="401" t="s">
        <v>816</v>
      </c>
      <c r="N377" s="401" t="s">
        <v>1620</v>
      </c>
      <c r="O377" s="401" t="s">
        <v>233</v>
      </c>
      <c r="P377" s="401" t="s">
        <v>646</v>
      </c>
      <c r="Q377" s="401" t="s">
        <v>647</v>
      </c>
    </row>
    <row r="378" spans="1:17" s="413" customFormat="1" hidden="1">
      <c r="A378" s="401"/>
      <c r="B378" s="401" t="s">
        <v>1634</v>
      </c>
      <c r="C378" s="401" t="s">
        <v>943</v>
      </c>
      <c r="D378" s="432"/>
      <c r="E378" s="401" t="s">
        <v>1429</v>
      </c>
      <c r="F378" s="402" t="s">
        <v>1646</v>
      </c>
      <c r="G378" s="429">
        <v>40300</v>
      </c>
      <c r="H378" s="402" t="s">
        <v>1452</v>
      </c>
      <c r="I378" s="402" t="s">
        <v>1453</v>
      </c>
      <c r="J378" s="429" t="s">
        <v>217</v>
      </c>
      <c r="K378" s="404"/>
      <c r="L378" s="359"/>
      <c r="M378" s="401"/>
      <c r="N378" s="401"/>
      <c r="O378" s="401" t="s">
        <v>233</v>
      </c>
      <c r="P378" s="401" t="s">
        <v>646</v>
      </c>
      <c r="Q378" s="401" t="s">
        <v>647</v>
      </c>
    </row>
    <row r="379" spans="1:17" s="413" customFormat="1" hidden="1">
      <c r="A379" s="401"/>
      <c r="B379" s="401" t="s">
        <v>1634</v>
      </c>
      <c r="C379" s="401" t="s">
        <v>943</v>
      </c>
      <c r="D379" s="432"/>
      <c r="E379" s="401" t="s">
        <v>1429</v>
      </c>
      <c r="F379" s="402" t="s">
        <v>1646</v>
      </c>
      <c r="G379" s="429">
        <v>40300</v>
      </c>
      <c r="H379" s="402" t="s">
        <v>1452</v>
      </c>
      <c r="I379" s="402" t="s">
        <v>1453</v>
      </c>
      <c r="J379" s="429" t="s">
        <v>217</v>
      </c>
      <c r="K379" s="404"/>
      <c r="L379" s="359"/>
      <c r="M379" s="401"/>
      <c r="N379" s="401"/>
      <c r="O379" s="401" t="s">
        <v>233</v>
      </c>
      <c r="P379" s="401" t="s">
        <v>646</v>
      </c>
      <c r="Q379" s="401" t="s">
        <v>647</v>
      </c>
    </row>
    <row r="380" spans="1:17" s="413" customFormat="1" hidden="1">
      <c r="A380" s="401"/>
      <c r="B380" s="401" t="s">
        <v>1634</v>
      </c>
      <c r="C380" s="401" t="s">
        <v>943</v>
      </c>
      <c r="D380" s="432"/>
      <c r="E380" s="401" t="s">
        <v>1429</v>
      </c>
      <c r="F380" s="402" t="s">
        <v>1646</v>
      </c>
      <c r="G380" s="429">
        <v>40300</v>
      </c>
      <c r="H380" s="402" t="s">
        <v>1452</v>
      </c>
      <c r="I380" s="402" t="s">
        <v>1453</v>
      </c>
      <c r="J380" s="429" t="s">
        <v>217</v>
      </c>
      <c r="K380" s="404"/>
      <c r="L380" s="359"/>
      <c r="M380" s="401"/>
      <c r="N380" s="401"/>
      <c r="O380" s="401" t="s">
        <v>233</v>
      </c>
      <c r="P380" s="401" t="s">
        <v>646</v>
      </c>
      <c r="Q380" s="401" t="s">
        <v>647</v>
      </c>
    </row>
    <row r="381" spans="1:17" s="413" customFormat="1" hidden="1">
      <c r="A381" s="401"/>
      <c r="B381" s="401" t="s">
        <v>1634</v>
      </c>
      <c r="C381" s="401" t="s">
        <v>943</v>
      </c>
      <c r="D381" s="432" t="s">
        <v>949</v>
      </c>
      <c r="E381" s="401" t="s">
        <v>1429</v>
      </c>
      <c r="F381" s="402" t="s">
        <v>1646</v>
      </c>
      <c r="G381" s="429">
        <v>40300</v>
      </c>
      <c r="H381" s="402" t="s">
        <v>1452</v>
      </c>
      <c r="I381" s="402" t="s">
        <v>1453</v>
      </c>
      <c r="J381" s="429" t="s">
        <v>217</v>
      </c>
      <c r="K381" s="404">
        <v>1500000</v>
      </c>
      <c r="L381" s="359" t="s">
        <v>1686</v>
      </c>
      <c r="M381" s="401" t="s">
        <v>819</v>
      </c>
      <c r="N381" s="401" t="s">
        <v>1691</v>
      </c>
      <c r="O381" s="401" t="s">
        <v>233</v>
      </c>
      <c r="P381" s="401" t="s">
        <v>646</v>
      </c>
      <c r="Q381" s="401" t="s">
        <v>647</v>
      </c>
    </row>
    <row r="382" spans="1:17" s="413" customFormat="1" hidden="1">
      <c r="A382" s="401"/>
      <c r="B382" s="401" t="s">
        <v>1634</v>
      </c>
      <c r="C382" s="401" t="s">
        <v>943</v>
      </c>
      <c r="D382" s="432" t="s">
        <v>950</v>
      </c>
      <c r="E382" s="401" t="s">
        <v>1429</v>
      </c>
      <c r="F382" s="402" t="s">
        <v>1646</v>
      </c>
      <c r="G382" s="429">
        <v>40300</v>
      </c>
      <c r="H382" s="402" t="s">
        <v>1452</v>
      </c>
      <c r="I382" s="402" t="s">
        <v>1453</v>
      </c>
      <c r="J382" s="429" t="s">
        <v>217</v>
      </c>
      <c r="K382" s="404">
        <v>3466193</v>
      </c>
      <c r="L382" s="359" t="s">
        <v>1686</v>
      </c>
      <c r="M382" s="401" t="s">
        <v>819</v>
      </c>
      <c r="N382" s="401" t="s">
        <v>1692</v>
      </c>
      <c r="O382" s="401" t="s">
        <v>233</v>
      </c>
      <c r="P382" s="401" t="s">
        <v>646</v>
      </c>
      <c r="Q382" s="401" t="s">
        <v>647</v>
      </c>
    </row>
    <row r="383" spans="1:17" s="413" customFormat="1" hidden="1">
      <c r="A383" s="401"/>
      <c r="B383" s="401" t="s">
        <v>1634</v>
      </c>
      <c r="C383" s="401" t="s">
        <v>943</v>
      </c>
      <c r="D383" s="432" t="s">
        <v>951</v>
      </c>
      <c r="E383" s="401" t="s">
        <v>1429</v>
      </c>
      <c r="F383" s="402" t="s">
        <v>1646</v>
      </c>
      <c r="G383" s="429">
        <v>40300</v>
      </c>
      <c r="H383" s="402" t="s">
        <v>1452</v>
      </c>
      <c r="I383" s="402" t="s">
        <v>1453</v>
      </c>
      <c r="J383" s="429" t="s">
        <v>217</v>
      </c>
      <c r="K383" s="404">
        <v>2028882</v>
      </c>
      <c r="L383" s="359" t="s">
        <v>1686</v>
      </c>
      <c r="M383" s="401" t="s">
        <v>819</v>
      </c>
      <c r="N383" s="401" t="s">
        <v>1691</v>
      </c>
      <c r="O383" s="401" t="s">
        <v>233</v>
      </c>
      <c r="P383" s="401" t="s">
        <v>646</v>
      </c>
      <c r="Q383" s="401" t="s">
        <v>647</v>
      </c>
    </row>
    <row r="384" spans="1:17" s="413" customFormat="1" hidden="1">
      <c r="A384" s="401"/>
      <c r="B384" s="401" t="s">
        <v>1634</v>
      </c>
      <c r="C384" s="401" t="s">
        <v>943</v>
      </c>
      <c r="D384" s="432" t="s">
        <v>952</v>
      </c>
      <c r="E384" s="401" t="s">
        <v>1429</v>
      </c>
      <c r="F384" s="402" t="s">
        <v>1646</v>
      </c>
      <c r="G384" s="429">
        <v>40300</v>
      </c>
      <c r="H384" s="402" t="s">
        <v>1452</v>
      </c>
      <c r="I384" s="402" t="s">
        <v>1453</v>
      </c>
      <c r="J384" s="429" t="s">
        <v>217</v>
      </c>
      <c r="K384" s="404">
        <v>2063949</v>
      </c>
      <c r="L384" s="359" t="s">
        <v>1686</v>
      </c>
      <c r="M384" s="401" t="s">
        <v>819</v>
      </c>
      <c r="N384" s="401" t="s">
        <v>1693</v>
      </c>
      <c r="O384" s="401" t="s">
        <v>233</v>
      </c>
      <c r="P384" s="401" t="s">
        <v>646</v>
      </c>
      <c r="Q384" s="401" t="s">
        <v>647</v>
      </c>
    </row>
    <row r="385" spans="1:17" s="413" customFormat="1" hidden="1">
      <c r="A385" s="401"/>
      <c r="B385" s="401" t="s">
        <v>1634</v>
      </c>
      <c r="C385" s="401" t="s">
        <v>943</v>
      </c>
      <c r="D385" s="432" t="s">
        <v>953</v>
      </c>
      <c r="E385" s="401" t="s">
        <v>1429</v>
      </c>
      <c r="F385" s="402" t="s">
        <v>1646</v>
      </c>
      <c r="G385" s="429">
        <v>40300</v>
      </c>
      <c r="H385" s="402" t="s">
        <v>1452</v>
      </c>
      <c r="I385" s="402" t="s">
        <v>1453</v>
      </c>
      <c r="J385" s="429" t="s">
        <v>217</v>
      </c>
      <c r="K385" s="404">
        <v>2967</v>
      </c>
      <c r="L385" s="359" t="s">
        <v>1686</v>
      </c>
      <c r="M385" s="401" t="s">
        <v>819</v>
      </c>
      <c r="N385" s="401" t="s">
        <v>1693</v>
      </c>
      <c r="O385" s="401" t="s">
        <v>233</v>
      </c>
      <c r="P385" s="401" t="s">
        <v>646</v>
      </c>
      <c r="Q385" s="401" t="s">
        <v>647</v>
      </c>
    </row>
    <row r="386" spans="1:17" s="413" customFormat="1" hidden="1">
      <c r="A386" s="401"/>
      <c r="B386" s="401" t="s">
        <v>1634</v>
      </c>
      <c r="C386" s="401" t="s">
        <v>943</v>
      </c>
      <c r="D386" s="432" t="s">
        <v>954</v>
      </c>
      <c r="E386" s="401" t="s">
        <v>1429</v>
      </c>
      <c r="F386" s="402" t="s">
        <v>1646</v>
      </c>
      <c r="G386" s="429">
        <v>40300</v>
      </c>
      <c r="H386" s="402" t="s">
        <v>1452</v>
      </c>
      <c r="I386" s="402" t="s">
        <v>1453</v>
      </c>
      <c r="J386" s="429" t="s">
        <v>217</v>
      </c>
      <c r="K386" s="404">
        <v>506765</v>
      </c>
      <c r="L386" s="359" t="s">
        <v>1686</v>
      </c>
      <c r="M386" s="401" t="s">
        <v>819</v>
      </c>
      <c r="N386" s="401" t="s">
        <v>1692</v>
      </c>
      <c r="O386" s="401" t="s">
        <v>233</v>
      </c>
      <c r="P386" s="401" t="s">
        <v>646</v>
      </c>
      <c r="Q386" s="401" t="s">
        <v>647</v>
      </c>
    </row>
    <row r="387" spans="1:17" s="413" customFormat="1" hidden="1">
      <c r="A387" s="401"/>
      <c r="B387" s="401" t="s">
        <v>1634</v>
      </c>
      <c r="C387" s="401" t="s">
        <v>943</v>
      </c>
      <c r="D387" s="432" t="s">
        <v>955</v>
      </c>
      <c r="E387" s="401" t="s">
        <v>1429</v>
      </c>
      <c r="F387" s="402" t="s">
        <v>1646</v>
      </c>
      <c r="G387" s="429">
        <v>40300</v>
      </c>
      <c r="H387" s="402" t="s">
        <v>1452</v>
      </c>
      <c r="I387" s="402" t="s">
        <v>1453</v>
      </c>
      <c r="J387" s="429" t="s">
        <v>217</v>
      </c>
      <c r="K387" s="404">
        <v>190846</v>
      </c>
      <c r="L387" s="359" t="s">
        <v>1686</v>
      </c>
      <c r="M387" s="401" t="s">
        <v>819</v>
      </c>
      <c r="N387" s="401" t="s">
        <v>1694</v>
      </c>
      <c r="O387" s="401" t="s">
        <v>233</v>
      </c>
      <c r="P387" s="401" t="s">
        <v>646</v>
      </c>
      <c r="Q387" s="401" t="s">
        <v>647</v>
      </c>
    </row>
    <row r="388" spans="1:17" s="413" customFormat="1" hidden="1">
      <c r="A388" s="401"/>
      <c r="B388" s="401" t="s">
        <v>1634</v>
      </c>
      <c r="C388" s="401" t="s">
        <v>943</v>
      </c>
      <c r="D388" s="432" t="s">
        <v>956</v>
      </c>
      <c r="E388" s="401" t="s">
        <v>1429</v>
      </c>
      <c r="F388" s="402" t="s">
        <v>1646</v>
      </c>
      <c r="G388" s="429">
        <v>40300</v>
      </c>
      <c r="H388" s="402" t="s">
        <v>1452</v>
      </c>
      <c r="I388" s="402" t="s">
        <v>1453</v>
      </c>
      <c r="J388" s="429" t="s">
        <v>217</v>
      </c>
      <c r="K388" s="404">
        <v>27459</v>
      </c>
      <c r="L388" s="359" t="s">
        <v>1686</v>
      </c>
      <c r="M388" s="401" t="s">
        <v>819</v>
      </c>
      <c r="N388" s="401" t="s">
        <v>1553</v>
      </c>
      <c r="O388" s="401" t="s">
        <v>233</v>
      </c>
      <c r="P388" s="401" t="s">
        <v>646</v>
      </c>
      <c r="Q388" s="401" t="s">
        <v>647</v>
      </c>
    </row>
    <row r="389" spans="1:17" s="413" customFormat="1" hidden="1">
      <c r="A389" s="401"/>
      <c r="B389" s="401" t="s">
        <v>1634</v>
      </c>
      <c r="C389" s="401" t="s">
        <v>943</v>
      </c>
      <c r="D389" s="432" t="s">
        <v>957</v>
      </c>
      <c r="E389" s="401" t="s">
        <v>1429</v>
      </c>
      <c r="F389" s="402" t="s">
        <v>1646</v>
      </c>
      <c r="G389" s="429">
        <v>40300</v>
      </c>
      <c r="H389" s="402" t="s">
        <v>1452</v>
      </c>
      <c r="I389" s="402" t="s">
        <v>1453</v>
      </c>
      <c r="J389" s="429" t="s">
        <v>217</v>
      </c>
      <c r="K389" s="404">
        <v>1117913</v>
      </c>
      <c r="L389" s="359" t="s">
        <v>1686</v>
      </c>
      <c r="M389" s="401" t="s">
        <v>819</v>
      </c>
      <c r="N389" s="401" t="s">
        <v>1648</v>
      </c>
      <c r="O389" s="401" t="s">
        <v>233</v>
      </c>
      <c r="P389" s="401" t="s">
        <v>646</v>
      </c>
      <c r="Q389" s="401" t="s">
        <v>647</v>
      </c>
    </row>
    <row r="390" spans="1:17" s="413" customFormat="1" hidden="1">
      <c r="A390" s="401"/>
      <c r="B390" s="401" t="s">
        <v>1634</v>
      </c>
      <c r="C390" s="401" t="s">
        <v>943</v>
      </c>
      <c r="D390" s="432" t="s">
        <v>958</v>
      </c>
      <c r="E390" s="401" t="s">
        <v>1429</v>
      </c>
      <c r="F390" s="402" t="s">
        <v>1646</v>
      </c>
      <c r="G390" s="429">
        <v>40300</v>
      </c>
      <c r="H390" s="402" t="s">
        <v>1452</v>
      </c>
      <c r="I390" s="402" t="s">
        <v>1453</v>
      </c>
      <c r="J390" s="429" t="s">
        <v>217</v>
      </c>
      <c r="K390" s="404">
        <v>1200551</v>
      </c>
      <c r="L390" s="359" t="s">
        <v>1686</v>
      </c>
      <c r="M390" s="401" t="s">
        <v>819</v>
      </c>
      <c r="N390" s="401" t="s">
        <v>1695</v>
      </c>
      <c r="O390" s="401" t="s">
        <v>233</v>
      </c>
      <c r="P390" s="401" t="s">
        <v>646</v>
      </c>
      <c r="Q390" s="401" t="s">
        <v>647</v>
      </c>
    </row>
    <row r="391" spans="1:17" s="413" customFormat="1" hidden="1">
      <c r="A391" s="401"/>
      <c r="B391" s="401" t="s">
        <v>1634</v>
      </c>
      <c r="C391" s="401" t="s">
        <v>943</v>
      </c>
      <c r="D391" s="432" t="s">
        <v>959</v>
      </c>
      <c r="E391" s="401" t="s">
        <v>1429</v>
      </c>
      <c r="F391" s="402" t="s">
        <v>1646</v>
      </c>
      <c r="G391" s="429">
        <v>40300</v>
      </c>
      <c r="H391" s="402" t="s">
        <v>1452</v>
      </c>
      <c r="I391" s="402" t="s">
        <v>1453</v>
      </c>
      <c r="J391" s="429" t="s">
        <v>217</v>
      </c>
      <c r="K391" s="404">
        <v>266299</v>
      </c>
      <c r="L391" s="359" t="s">
        <v>1686</v>
      </c>
      <c r="M391" s="401" t="s">
        <v>819</v>
      </c>
      <c r="N391" s="401" t="s">
        <v>1659</v>
      </c>
      <c r="O391" s="401" t="s">
        <v>233</v>
      </c>
      <c r="P391" s="401" t="s">
        <v>646</v>
      </c>
      <c r="Q391" s="401" t="s">
        <v>647</v>
      </c>
    </row>
    <row r="392" spans="1:17" s="413" customFormat="1" hidden="1">
      <c r="A392" s="401"/>
      <c r="B392" s="401" t="s">
        <v>1634</v>
      </c>
      <c r="C392" s="401" t="s">
        <v>943</v>
      </c>
      <c r="D392" s="432" t="s">
        <v>960</v>
      </c>
      <c r="E392" s="401" t="s">
        <v>1429</v>
      </c>
      <c r="F392" s="402" t="s">
        <v>1646</v>
      </c>
      <c r="G392" s="429">
        <v>40300</v>
      </c>
      <c r="H392" s="402" t="s">
        <v>1452</v>
      </c>
      <c r="I392" s="402" t="s">
        <v>1453</v>
      </c>
      <c r="J392" s="429" t="s">
        <v>217</v>
      </c>
      <c r="K392" s="404">
        <v>1614797</v>
      </c>
      <c r="L392" s="359" t="s">
        <v>1686</v>
      </c>
      <c r="M392" s="401" t="s">
        <v>819</v>
      </c>
      <c r="N392" s="401" t="s">
        <v>1696</v>
      </c>
      <c r="O392" s="401" t="s">
        <v>233</v>
      </c>
      <c r="P392" s="401" t="s">
        <v>646</v>
      </c>
      <c r="Q392" s="401" t="s">
        <v>647</v>
      </c>
    </row>
    <row r="393" spans="1:17" s="413" customFormat="1" hidden="1">
      <c r="A393" s="401"/>
      <c r="B393" s="401" t="s">
        <v>1634</v>
      </c>
      <c r="C393" s="401" t="s">
        <v>943</v>
      </c>
      <c r="D393" s="432"/>
      <c r="E393" s="401" t="s">
        <v>1429</v>
      </c>
      <c r="F393" s="402" t="s">
        <v>1646</v>
      </c>
      <c r="G393" s="429">
        <v>40300</v>
      </c>
      <c r="H393" s="402" t="s">
        <v>1452</v>
      </c>
      <c r="I393" s="402" t="s">
        <v>1453</v>
      </c>
      <c r="J393" s="429" t="s">
        <v>217</v>
      </c>
      <c r="K393" s="404"/>
      <c r="L393" s="359"/>
      <c r="M393" s="401"/>
      <c r="N393" s="401"/>
      <c r="O393" s="401" t="s">
        <v>233</v>
      </c>
      <c r="P393" s="401" t="s">
        <v>646</v>
      </c>
      <c r="Q393" s="401" t="s">
        <v>647</v>
      </c>
    </row>
    <row r="394" spans="1:17" s="413" customFormat="1" hidden="1">
      <c r="A394" s="401"/>
      <c r="B394" s="401" t="s">
        <v>1634</v>
      </c>
      <c r="C394" s="401" t="s">
        <v>943</v>
      </c>
      <c r="D394" s="432" t="s">
        <v>961</v>
      </c>
      <c r="E394" s="401" t="s">
        <v>1429</v>
      </c>
      <c r="F394" s="402" t="s">
        <v>1646</v>
      </c>
      <c r="G394" s="429">
        <v>40300</v>
      </c>
      <c r="H394" s="402" t="s">
        <v>1452</v>
      </c>
      <c r="I394" s="402" t="s">
        <v>1453</v>
      </c>
      <c r="J394" s="429" t="s">
        <v>217</v>
      </c>
      <c r="K394" s="404">
        <v>6245731</v>
      </c>
      <c r="L394" s="359" t="s">
        <v>1686</v>
      </c>
      <c r="M394" s="401" t="s">
        <v>1068</v>
      </c>
      <c r="N394" s="401" t="s">
        <v>1468</v>
      </c>
      <c r="O394" s="401" t="s">
        <v>233</v>
      </c>
      <c r="P394" s="401" t="s">
        <v>646</v>
      </c>
      <c r="Q394" s="401" t="s">
        <v>647</v>
      </c>
    </row>
    <row r="395" spans="1:17" s="413" customFormat="1" hidden="1">
      <c r="A395" s="401"/>
      <c r="B395" s="401" t="s">
        <v>1634</v>
      </c>
      <c r="C395" s="401" t="s">
        <v>943</v>
      </c>
      <c r="D395" s="432" t="s">
        <v>962</v>
      </c>
      <c r="E395" s="401" t="s">
        <v>1429</v>
      </c>
      <c r="F395" s="402" t="s">
        <v>1646</v>
      </c>
      <c r="G395" s="429">
        <v>40300</v>
      </c>
      <c r="H395" s="402" t="s">
        <v>1452</v>
      </c>
      <c r="I395" s="402" t="s">
        <v>1453</v>
      </c>
      <c r="J395" s="429" t="s">
        <v>217</v>
      </c>
      <c r="K395" s="404">
        <v>1266718</v>
      </c>
      <c r="L395" s="359" t="s">
        <v>1686</v>
      </c>
      <c r="M395" s="401" t="s">
        <v>1068</v>
      </c>
      <c r="N395" s="401" t="s">
        <v>1635</v>
      </c>
      <c r="O395" s="401" t="s">
        <v>233</v>
      </c>
      <c r="P395" s="401" t="s">
        <v>646</v>
      </c>
      <c r="Q395" s="401" t="s">
        <v>647</v>
      </c>
    </row>
    <row r="396" spans="1:17" s="413" customFormat="1" hidden="1">
      <c r="A396" s="401"/>
      <c r="B396" s="401" t="s">
        <v>1634</v>
      </c>
      <c r="C396" s="401" t="s">
        <v>943</v>
      </c>
      <c r="D396" s="432" t="s">
        <v>963</v>
      </c>
      <c r="E396" s="401" t="s">
        <v>1429</v>
      </c>
      <c r="F396" s="402" t="s">
        <v>1646</v>
      </c>
      <c r="G396" s="429">
        <v>40300</v>
      </c>
      <c r="H396" s="402" t="s">
        <v>1452</v>
      </c>
      <c r="I396" s="402" t="s">
        <v>1453</v>
      </c>
      <c r="J396" s="429" t="s">
        <v>217</v>
      </c>
      <c r="K396" s="404">
        <v>3198780</v>
      </c>
      <c r="L396" s="359" t="s">
        <v>1686</v>
      </c>
      <c r="M396" s="401" t="s">
        <v>1068</v>
      </c>
      <c r="N396" s="401" t="s">
        <v>1697</v>
      </c>
      <c r="O396" s="401" t="s">
        <v>233</v>
      </c>
      <c r="P396" s="401" t="s">
        <v>646</v>
      </c>
      <c r="Q396" s="401" t="s">
        <v>647</v>
      </c>
    </row>
    <row r="397" spans="1:17" s="413" customFormat="1" hidden="1">
      <c r="A397" s="401"/>
      <c r="B397" s="401" t="s">
        <v>1634</v>
      </c>
      <c r="C397" s="401" t="s">
        <v>943</v>
      </c>
      <c r="D397" s="432" t="s">
        <v>964</v>
      </c>
      <c r="E397" s="401" t="s">
        <v>1429</v>
      </c>
      <c r="F397" s="402" t="s">
        <v>1646</v>
      </c>
      <c r="G397" s="429">
        <v>40300</v>
      </c>
      <c r="H397" s="402" t="s">
        <v>1452</v>
      </c>
      <c r="I397" s="402" t="s">
        <v>1453</v>
      </c>
      <c r="J397" s="429" t="s">
        <v>217</v>
      </c>
      <c r="K397" s="404">
        <v>679720</v>
      </c>
      <c r="L397" s="359" t="s">
        <v>1686</v>
      </c>
      <c r="M397" s="401" t="s">
        <v>1068</v>
      </c>
      <c r="N397" s="401" t="s">
        <v>1698</v>
      </c>
      <c r="O397" s="401" t="s">
        <v>233</v>
      </c>
      <c r="P397" s="401" t="s">
        <v>646</v>
      </c>
      <c r="Q397" s="401" t="s">
        <v>647</v>
      </c>
    </row>
    <row r="398" spans="1:17" s="413" customFormat="1" hidden="1">
      <c r="A398" s="401"/>
      <c r="B398" s="401" t="s">
        <v>1634</v>
      </c>
      <c r="C398" s="401" t="s">
        <v>943</v>
      </c>
      <c r="D398" s="432" t="s">
        <v>965</v>
      </c>
      <c r="E398" s="401" t="s">
        <v>1429</v>
      </c>
      <c r="F398" s="402" t="s">
        <v>1646</v>
      </c>
      <c r="G398" s="429">
        <v>40300</v>
      </c>
      <c r="H398" s="402" t="s">
        <v>1452</v>
      </c>
      <c r="I398" s="402" t="s">
        <v>1453</v>
      </c>
      <c r="J398" s="429" t="s">
        <v>217</v>
      </c>
      <c r="K398" s="404">
        <v>5000000</v>
      </c>
      <c r="L398" s="359" t="s">
        <v>1686</v>
      </c>
      <c r="M398" s="401" t="s">
        <v>1068</v>
      </c>
      <c r="N398" s="401" t="s">
        <v>1635</v>
      </c>
      <c r="O398" s="401" t="s">
        <v>233</v>
      </c>
      <c r="P398" s="401" t="s">
        <v>646</v>
      </c>
      <c r="Q398" s="401" t="s">
        <v>647</v>
      </c>
    </row>
    <row r="399" spans="1:17" s="413" customFormat="1" hidden="1">
      <c r="A399" s="401"/>
      <c r="B399" s="401" t="s">
        <v>1634</v>
      </c>
      <c r="C399" s="401" t="s">
        <v>943</v>
      </c>
      <c r="D399" s="432" t="s">
        <v>966</v>
      </c>
      <c r="E399" s="401" t="s">
        <v>1429</v>
      </c>
      <c r="F399" s="402" t="s">
        <v>1646</v>
      </c>
      <c r="G399" s="429">
        <v>40300</v>
      </c>
      <c r="H399" s="402" t="s">
        <v>1452</v>
      </c>
      <c r="I399" s="402" t="s">
        <v>1453</v>
      </c>
      <c r="J399" s="429" t="s">
        <v>217</v>
      </c>
      <c r="K399" s="404">
        <v>1089704</v>
      </c>
      <c r="L399" s="359" t="s">
        <v>1686</v>
      </c>
      <c r="M399" s="401" t="s">
        <v>1068</v>
      </c>
      <c r="N399" s="401" t="s">
        <v>1635</v>
      </c>
      <c r="O399" s="401" t="s">
        <v>233</v>
      </c>
      <c r="P399" s="401" t="s">
        <v>646</v>
      </c>
      <c r="Q399" s="401" t="s">
        <v>647</v>
      </c>
    </row>
    <row r="400" spans="1:17" s="413" customFormat="1" hidden="1">
      <c r="A400" s="401"/>
      <c r="B400" s="401" t="s">
        <v>1634</v>
      </c>
      <c r="C400" s="401" t="s">
        <v>943</v>
      </c>
      <c r="D400" s="432" t="s">
        <v>967</v>
      </c>
      <c r="E400" s="401" t="s">
        <v>1429</v>
      </c>
      <c r="F400" s="402" t="s">
        <v>1646</v>
      </c>
      <c r="G400" s="429">
        <v>40300</v>
      </c>
      <c r="H400" s="402" t="s">
        <v>1452</v>
      </c>
      <c r="I400" s="402" t="s">
        <v>1453</v>
      </c>
      <c r="J400" s="429" t="s">
        <v>217</v>
      </c>
      <c r="K400" s="404">
        <v>303788</v>
      </c>
      <c r="L400" s="359" t="s">
        <v>1686</v>
      </c>
      <c r="M400" s="401" t="s">
        <v>1068</v>
      </c>
      <c r="N400" s="401" t="s">
        <v>1699</v>
      </c>
      <c r="O400" s="401" t="s">
        <v>233</v>
      </c>
      <c r="P400" s="401" t="s">
        <v>646</v>
      </c>
      <c r="Q400" s="401" t="s">
        <v>647</v>
      </c>
    </row>
    <row r="401" spans="1:21" s="413" customFormat="1" hidden="1">
      <c r="A401" s="401"/>
      <c r="B401" s="401" t="s">
        <v>1634</v>
      </c>
      <c r="C401" s="401" t="s">
        <v>943</v>
      </c>
      <c r="D401" s="432" t="s">
        <v>968</v>
      </c>
      <c r="E401" s="401" t="s">
        <v>1429</v>
      </c>
      <c r="F401" s="402" t="s">
        <v>1646</v>
      </c>
      <c r="G401" s="429">
        <v>40300</v>
      </c>
      <c r="H401" s="402" t="s">
        <v>1452</v>
      </c>
      <c r="I401" s="402" t="s">
        <v>1453</v>
      </c>
      <c r="J401" s="429" t="s">
        <v>217</v>
      </c>
      <c r="K401" s="404">
        <v>2504705</v>
      </c>
      <c r="L401" s="359" t="s">
        <v>1686</v>
      </c>
      <c r="M401" s="401" t="s">
        <v>1068</v>
      </c>
      <c r="N401" s="401" t="s">
        <v>1672</v>
      </c>
      <c r="O401" s="401" t="s">
        <v>233</v>
      </c>
      <c r="P401" s="401" t="s">
        <v>646</v>
      </c>
      <c r="Q401" s="401" t="s">
        <v>647</v>
      </c>
    </row>
    <row r="402" spans="1:21" s="413" customFormat="1" hidden="1">
      <c r="A402" s="401"/>
      <c r="B402" s="401" t="s">
        <v>1634</v>
      </c>
      <c r="C402" s="401" t="s">
        <v>943</v>
      </c>
      <c r="D402" s="432" t="s">
        <v>969</v>
      </c>
      <c r="E402" s="401" t="s">
        <v>1429</v>
      </c>
      <c r="F402" s="402" t="s">
        <v>1646</v>
      </c>
      <c r="G402" s="429">
        <v>40300</v>
      </c>
      <c r="H402" s="402" t="s">
        <v>1452</v>
      </c>
      <c r="I402" s="402" t="s">
        <v>1453</v>
      </c>
      <c r="J402" s="429" t="s">
        <v>217</v>
      </c>
      <c r="K402" s="404">
        <v>206078</v>
      </c>
      <c r="L402" s="359" t="s">
        <v>1686</v>
      </c>
      <c r="M402" s="401" t="s">
        <v>1068</v>
      </c>
      <c r="N402" s="401" t="s">
        <v>1442</v>
      </c>
      <c r="O402" s="401" t="s">
        <v>233</v>
      </c>
      <c r="P402" s="401" t="s">
        <v>646</v>
      </c>
      <c r="Q402" s="401" t="s">
        <v>647</v>
      </c>
    </row>
    <row r="403" spans="1:21" s="413" customFormat="1" hidden="1">
      <c r="A403" s="401"/>
      <c r="B403" s="401" t="s">
        <v>1634</v>
      </c>
      <c r="C403" s="401" t="s">
        <v>943</v>
      </c>
      <c r="D403" s="432" t="s">
        <v>970</v>
      </c>
      <c r="E403" s="401" t="s">
        <v>1429</v>
      </c>
      <c r="F403" s="402" t="s">
        <v>1646</v>
      </c>
      <c r="G403" s="429">
        <v>40300</v>
      </c>
      <c r="H403" s="402" t="s">
        <v>1452</v>
      </c>
      <c r="I403" s="402" t="s">
        <v>1453</v>
      </c>
      <c r="J403" s="429" t="s">
        <v>217</v>
      </c>
      <c r="K403" s="404">
        <v>322170</v>
      </c>
      <c r="L403" s="359" t="s">
        <v>1686</v>
      </c>
      <c r="M403" s="401" t="s">
        <v>1068</v>
      </c>
      <c r="N403" s="401" t="s">
        <v>1672</v>
      </c>
      <c r="O403" s="401" t="s">
        <v>233</v>
      </c>
      <c r="P403" s="401" t="s">
        <v>646</v>
      </c>
      <c r="Q403" s="401" t="s">
        <v>647</v>
      </c>
    </row>
    <row r="404" spans="1:21" s="413" customFormat="1" hidden="1">
      <c r="A404" s="401"/>
      <c r="B404" s="401" t="s">
        <v>1634</v>
      </c>
      <c r="C404" s="401" t="s">
        <v>943</v>
      </c>
      <c r="D404" s="432" t="s">
        <v>971</v>
      </c>
      <c r="E404" s="401" t="s">
        <v>1429</v>
      </c>
      <c r="F404" s="402" t="s">
        <v>1646</v>
      </c>
      <c r="G404" s="429">
        <v>40300</v>
      </c>
      <c r="H404" s="402" t="s">
        <v>1452</v>
      </c>
      <c r="I404" s="402" t="s">
        <v>1453</v>
      </c>
      <c r="J404" s="429" t="s">
        <v>217</v>
      </c>
      <c r="K404" s="404">
        <v>95821</v>
      </c>
      <c r="L404" s="359" t="s">
        <v>1686</v>
      </c>
      <c r="M404" s="401" t="s">
        <v>1068</v>
      </c>
      <c r="N404" s="401" t="s">
        <v>1438</v>
      </c>
      <c r="O404" s="401" t="s">
        <v>233</v>
      </c>
      <c r="P404" s="401" t="s">
        <v>646</v>
      </c>
      <c r="Q404" s="401" t="s">
        <v>647</v>
      </c>
    </row>
    <row r="405" spans="1:21" s="413" customFormat="1" hidden="1">
      <c r="A405" s="401"/>
      <c r="B405" s="401" t="s">
        <v>1634</v>
      </c>
      <c r="C405" s="401" t="s">
        <v>943</v>
      </c>
      <c r="D405" s="432"/>
      <c r="E405" s="401" t="s">
        <v>1429</v>
      </c>
      <c r="F405" s="402" t="s">
        <v>1646</v>
      </c>
      <c r="G405" s="429">
        <v>40300</v>
      </c>
      <c r="H405" s="402" t="s">
        <v>1452</v>
      </c>
      <c r="I405" s="402" t="s">
        <v>1453</v>
      </c>
      <c r="J405" s="429" t="s">
        <v>217</v>
      </c>
      <c r="K405" s="404"/>
      <c r="L405" s="359"/>
      <c r="M405" s="401"/>
      <c r="N405" s="401"/>
      <c r="O405" s="401" t="s">
        <v>233</v>
      </c>
      <c r="P405" s="401" t="s">
        <v>646</v>
      </c>
      <c r="Q405" s="401" t="s">
        <v>647</v>
      </c>
    </row>
    <row r="406" spans="1:21" s="413" customFormat="1" hidden="1">
      <c r="A406" s="401"/>
      <c r="B406" s="401" t="s">
        <v>1634</v>
      </c>
      <c r="C406" s="401" t="s">
        <v>943</v>
      </c>
      <c r="D406" s="432" t="s">
        <v>1700</v>
      </c>
      <c r="E406" s="401" t="s">
        <v>1429</v>
      </c>
      <c r="F406" s="402" t="s">
        <v>1646</v>
      </c>
      <c r="G406" s="429">
        <v>40300</v>
      </c>
      <c r="H406" s="402" t="s">
        <v>1452</v>
      </c>
      <c r="I406" s="402" t="s">
        <v>1453</v>
      </c>
      <c r="J406" s="429" t="s">
        <v>217</v>
      </c>
      <c r="K406" s="404">
        <v>1530000</v>
      </c>
      <c r="L406" s="359" t="s">
        <v>1686</v>
      </c>
      <c r="M406" s="401" t="s">
        <v>1483</v>
      </c>
      <c r="N406" s="401" t="s">
        <v>1675</v>
      </c>
      <c r="O406" s="401" t="s">
        <v>233</v>
      </c>
      <c r="P406" s="401" t="s">
        <v>646</v>
      </c>
      <c r="Q406" s="401" t="s">
        <v>647</v>
      </c>
    </row>
    <row r="407" spans="1:21" s="413" customFormat="1" hidden="1">
      <c r="A407" s="401"/>
      <c r="B407" s="401" t="s">
        <v>1634</v>
      </c>
      <c r="C407" s="401" t="s">
        <v>943</v>
      </c>
      <c r="D407" s="432"/>
      <c r="E407" s="401" t="s">
        <v>1429</v>
      </c>
      <c r="F407" s="402" t="s">
        <v>1646</v>
      </c>
      <c r="G407" s="429">
        <v>40300</v>
      </c>
      <c r="H407" s="402" t="s">
        <v>1452</v>
      </c>
      <c r="I407" s="402" t="s">
        <v>1453</v>
      </c>
      <c r="J407" s="429" t="s">
        <v>217</v>
      </c>
      <c r="K407" s="404"/>
      <c r="L407" s="359"/>
      <c r="M407" s="401"/>
      <c r="N407" s="401"/>
      <c r="O407" s="401" t="s">
        <v>233</v>
      </c>
      <c r="P407" s="401" t="s">
        <v>646</v>
      </c>
      <c r="Q407" s="401" t="s">
        <v>647</v>
      </c>
    </row>
    <row r="408" spans="1:21" s="413" customFormat="1" hidden="1">
      <c r="A408" s="401"/>
      <c r="B408" s="401" t="s">
        <v>1634</v>
      </c>
      <c r="C408" s="401" t="s">
        <v>943</v>
      </c>
      <c r="D408" s="432" t="s">
        <v>972</v>
      </c>
      <c r="E408" s="401" t="s">
        <v>1429</v>
      </c>
      <c r="F408" s="402" t="s">
        <v>1646</v>
      </c>
      <c r="G408" s="429">
        <v>40300</v>
      </c>
      <c r="H408" s="402" t="s">
        <v>1452</v>
      </c>
      <c r="I408" s="402" t="s">
        <v>1453</v>
      </c>
      <c r="J408" s="429" t="s">
        <v>217</v>
      </c>
      <c r="K408" s="404">
        <v>4223235</v>
      </c>
      <c r="L408" s="359" t="s">
        <v>1686</v>
      </c>
      <c r="M408" s="401" t="s">
        <v>1570</v>
      </c>
      <c r="N408" s="401" t="s">
        <v>1127</v>
      </c>
      <c r="O408" s="401" t="s">
        <v>233</v>
      </c>
      <c r="P408" s="401" t="s">
        <v>646</v>
      </c>
      <c r="Q408" s="401" t="s">
        <v>647</v>
      </c>
    </row>
    <row r="409" spans="1:21" s="413" customFormat="1" hidden="1">
      <c r="A409" s="401"/>
      <c r="B409" s="401" t="s">
        <v>1634</v>
      </c>
      <c r="C409" s="401" t="s">
        <v>943</v>
      </c>
      <c r="D409" s="432" t="s">
        <v>973</v>
      </c>
      <c r="E409" s="401" t="s">
        <v>1429</v>
      </c>
      <c r="F409" s="402" t="s">
        <v>1646</v>
      </c>
      <c r="G409" s="429">
        <v>40300</v>
      </c>
      <c r="H409" s="402" t="s">
        <v>1452</v>
      </c>
      <c r="I409" s="402" t="s">
        <v>1453</v>
      </c>
      <c r="J409" s="429" t="s">
        <v>217</v>
      </c>
      <c r="K409" s="404">
        <v>3975636</v>
      </c>
      <c r="L409" s="359" t="s">
        <v>1686</v>
      </c>
      <c r="M409" s="401" t="s">
        <v>1570</v>
      </c>
      <c r="N409" s="401" t="s">
        <v>1127</v>
      </c>
      <c r="O409" s="401" t="s">
        <v>233</v>
      </c>
      <c r="P409" s="401" t="s">
        <v>646</v>
      </c>
      <c r="Q409" s="401" t="s">
        <v>647</v>
      </c>
    </row>
    <row r="410" spans="1:21" s="413" customFormat="1" hidden="1">
      <c r="A410" s="401"/>
      <c r="B410" s="401" t="s">
        <v>1634</v>
      </c>
      <c r="C410" s="401" t="s">
        <v>943</v>
      </c>
      <c r="D410" s="432"/>
      <c r="E410" s="401" t="s">
        <v>1429</v>
      </c>
      <c r="F410" s="402" t="s">
        <v>1646</v>
      </c>
      <c r="G410" s="429">
        <v>40300</v>
      </c>
      <c r="H410" s="402" t="s">
        <v>1452</v>
      </c>
      <c r="I410" s="402" t="s">
        <v>1453</v>
      </c>
      <c r="J410" s="429" t="s">
        <v>217</v>
      </c>
      <c r="K410" s="404"/>
      <c r="L410" s="359"/>
      <c r="M410" s="401"/>
      <c r="N410" s="401"/>
      <c r="O410" s="401" t="s">
        <v>233</v>
      </c>
      <c r="P410" s="401" t="s">
        <v>646</v>
      </c>
      <c r="Q410" s="401" t="s">
        <v>647</v>
      </c>
    </row>
    <row r="411" spans="1:21" s="413" customFormat="1" ht="18.75" hidden="1">
      <c r="A411" s="433" t="s">
        <v>1180</v>
      </c>
      <c r="B411" s="434"/>
      <c r="C411" s="401"/>
      <c r="D411" s="401"/>
      <c r="E411" s="401"/>
      <c r="F411" s="402"/>
      <c r="G411" s="429"/>
      <c r="H411" s="402"/>
      <c r="I411" s="402"/>
      <c r="J411" s="429"/>
      <c r="K411" s="404"/>
      <c r="L411" s="359"/>
      <c r="M411" s="401"/>
      <c r="N411" s="401"/>
      <c r="O411" s="401"/>
      <c r="P411" s="401"/>
      <c r="Q411" s="401"/>
    </row>
    <row r="412" spans="1:21" s="579" customFormat="1" hidden="1">
      <c r="A412" s="569" t="s">
        <v>1701</v>
      </c>
      <c r="B412" s="570" t="s">
        <v>1143</v>
      </c>
      <c r="C412" s="571" t="s">
        <v>1181</v>
      </c>
      <c r="D412" s="600" t="s">
        <v>1702</v>
      </c>
      <c r="E412" s="435" t="s">
        <v>1429</v>
      </c>
      <c r="F412" s="601" t="s">
        <v>1682</v>
      </c>
      <c r="G412" s="572">
        <v>30400</v>
      </c>
      <c r="H412" s="573" t="s">
        <v>1502</v>
      </c>
      <c r="I412" s="574" t="s">
        <v>211</v>
      </c>
      <c r="J412" s="575" t="s">
        <v>217</v>
      </c>
      <c r="K412" s="576"/>
      <c r="L412" s="602" t="s">
        <v>1426</v>
      </c>
      <c r="M412" s="421" t="s">
        <v>1068</v>
      </c>
      <c r="N412" s="421" t="s">
        <v>1079</v>
      </c>
      <c r="O412" s="577" t="s">
        <v>233</v>
      </c>
      <c r="P412" s="578" t="s">
        <v>1182</v>
      </c>
      <c r="Q412" s="577" t="s">
        <v>1183</v>
      </c>
      <c r="R412" s="413"/>
      <c r="S412" s="413"/>
      <c r="T412" s="413"/>
      <c r="U412" s="413"/>
    </row>
    <row r="413" spans="1:21" s="579" customFormat="1" hidden="1">
      <c r="A413" s="569" t="s">
        <v>1703</v>
      </c>
      <c r="B413" s="570" t="s">
        <v>1143</v>
      </c>
      <c r="C413" s="571" t="s">
        <v>1181</v>
      </c>
      <c r="D413" s="597" t="s">
        <v>1704</v>
      </c>
      <c r="E413" s="435" t="s">
        <v>1429</v>
      </c>
      <c r="F413" s="598" t="s">
        <v>1682</v>
      </c>
      <c r="G413" s="572">
        <v>30400</v>
      </c>
      <c r="H413" s="573" t="s">
        <v>1502</v>
      </c>
      <c r="I413" s="574" t="s">
        <v>211</v>
      </c>
      <c r="J413" s="575" t="s">
        <v>217</v>
      </c>
      <c r="K413" s="576"/>
      <c r="L413" s="571" t="s">
        <v>1426</v>
      </c>
      <c r="M413" s="421" t="s">
        <v>1055</v>
      </c>
      <c r="N413" s="421" t="s">
        <v>758</v>
      </c>
      <c r="O413" s="577" t="s">
        <v>233</v>
      </c>
      <c r="P413" s="578" t="s">
        <v>1182</v>
      </c>
      <c r="Q413" s="577" t="s">
        <v>1183</v>
      </c>
      <c r="R413" s="413"/>
      <c r="S413" s="413"/>
      <c r="T413" s="413"/>
      <c r="U413" s="413"/>
    </row>
    <row r="414" spans="1:21" s="579" customFormat="1" hidden="1">
      <c r="A414" s="580"/>
      <c r="B414" s="581" t="s">
        <v>1143</v>
      </c>
      <c r="C414" s="582" t="s">
        <v>1181</v>
      </c>
      <c r="D414" s="583"/>
      <c r="E414" s="429" t="s">
        <v>1429</v>
      </c>
      <c r="F414" s="584" t="s">
        <v>1682</v>
      </c>
      <c r="G414" s="585">
        <v>30400</v>
      </c>
      <c r="H414" s="586" t="s">
        <v>1502</v>
      </c>
      <c r="I414" s="587" t="s">
        <v>211</v>
      </c>
      <c r="J414" s="588" t="s">
        <v>217</v>
      </c>
      <c r="K414" s="589"/>
      <c r="L414" s="590" t="s">
        <v>1426</v>
      </c>
      <c r="M414" s="589" t="s">
        <v>1184</v>
      </c>
      <c r="N414" s="591"/>
      <c r="O414" s="592" t="s">
        <v>233</v>
      </c>
      <c r="P414" s="593" t="s">
        <v>1182</v>
      </c>
      <c r="Q414" s="592" t="s">
        <v>1183</v>
      </c>
      <c r="R414" s="413"/>
      <c r="S414" s="413"/>
      <c r="T414" s="413"/>
      <c r="U414" s="413"/>
    </row>
    <row r="415" spans="1:21" s="579" customFormat="1" hidden="1">
      <c r="A415" s="580"/>
      <c r="B415" s="581" t="s">
        <v>1143</v>
      </c>
      <c r="C415" s="582" t="s">
        <v>1181</v>
      </c>
      <c r="D415" s="583"/>
      <c r="E415" s="429" t="s">
        <v>1429</v>
      </c>
      <c r="F415" s="584" t="s">
        <v>1682</v>
      </c>
      <c r="G415" s="585">
        <v>30400</v>
      </c>
      <c r="H415" s="586" t="s">
        <v>1502</v>
      </c>
      <c r="I415" s="587" t="s">
        <v>211</v>
      </c>
      <c r="J415" s="588" t="s">
        <v>217</v>
      </c>
      <c r="K415" s="589"/>
      <c r="L415" s="590" t="s">
        <v>1426</v>
      </c>
      <c r="M415" s="589" t="s">
        <v>1184</v>
      </c>
      <c r="N415" s="591"/>
      <c r="O415" s="592" t="s">
        <v>233</v>
      </c>
      <c r="P415" s="593" t="s">
        <v>1182</v>
      </c>
      <c r="Q415" s="592" t="s">
        <v>1183</v>
      </c>
      <c r="R415" s="413"/>
      <c r="S415" s="413"/>
      <c r="T415" s="413"/>
      <c r="U415" s="413"/>
    </row>
    <row r="416" spans="1:21" s="413" customFormat="1" ht="18.75" hidden="1">
      <c r="A416" s="433" t="s">
        <v>1146</v>
      </c>
      <c r="B416" s="434"/>
      <c r="C416" s="401"/>
      <c r="D416" s="401" t="s">
        <v>1705</v>
      </c>
      <c r="E416" s="401"/>
      <c r="F416" s="402"/>
      <c r="G416" s="429"/>
      <c r="H416" s="402"/>
      <c r="I416" s="402"/>
      <c r="J416" s="429"/>
      <c r="K416" s="404"/>
      <c r="L416" s="359"/>
      <c r="M416" s="401"/>
      <c r="N416" s="401"/>
      <c r="O416" s="401"/>
      <c r="P416" s="401"/>
      <c r="Q416" s="401"/>
    </row>
    <row r="417" spans="1:17" s="413" customFormat="1" hidden="1">
      <c r="A417" s="401"/>
      <c r="B417" s="401" t="s">
        <v>1606</v>
      </c>
      <c r="C417" s="401" t="s">
        <v>228</v>
      </c>
      <c r="D417" s="432"/>
      <c r="E417" s="401" t="s">
        <v>1429</v>
      </c>
      <c r="F417" s="402" t="s">
        <v>1619</v>
      </c>
      <c r="G417" s="429">
        <v>30100</v>
      </c>
      <c r="H417" s="402" t="s">
        <v>1613</v>
      </c>
      <c r="I417" s="402" t="s">
        <v>1613</v>
      </c>
      <c r="J417" s="429" t="s">
        <v>217</v>
      </c>
      <c r="K417" s="404"/>
      <c r="L417" s="359"/>
      <c r="M417" s="401"/>
      <c r="N417" s="401"/>
      <c r="O417" s="395" t="s">
        <v>1033</v>
      </c>
      <c r="P417" s="395" t="s">
        <v>1034</v>
      </c>
      <c r="Q417" s="401" t="s">
        <v>647</v>
      </c>
    </row>
    <row r="418" spans="1:17" s="413" customFormat="1" hidden="1">
      <c r="A418" s="401"/>
      <c r="B418" s="401" t="s">
        <v>1606</v>
      </c>
      <c r="C418" s="401" t="s">
        <v>228</v>
      </c>
      <c r="D418" s="432"/>
      <c r="E418" s="401" t="s">
        <v>1429</v>
      </c>
      <c r="F418" s="402" t="s">
        <v>1619</v>
      </c>
      <c r="G418" s="429">
        <v>30100</v>
      </c>
      <c r="H418" s="402" t="s">
        <v>1613</v>
      </c>
      <c r="I418" s="402" t="s">
        <v>1613</v>
      </c>
      <c r="J418" s="429" t="s">
        <v>217</v>
      </c>
      <c r="K418" s="404"/>
      <c r="L418" s="359"/>
      <c r="M418" s="401"/>
      <c r="N418" s="401"/>
      <c r="O418" s="395" t="s">
        <v>1033</v>
      </c>
      <c r="P418" s="395" t="s">
        <v>1034</v>
      </c>
      <c r="Q418" s="401" t="s">
        <v>647</v>
      </c>
    </row>
    <row r="419" spans="1:17" s="413" customFormat="1" hidden="1">
      <c r="A419" s="401"/>
      <c r="B419" s="401" t="s">
        <v>1606</v>
      </c>
      <c r="C419" s="401" t="s">
        <v>228</v>
      </c>
      <c r="D419" s="432" t="s">
        <v>1706</v>
      </c>
      <c r="E419" s="401" t="s">
        <v>895</v>
      </c>
      <c r="F419" s="402" t="s">
        <v>906</v>
      </c>
      <c r="G419" s="429">
        <v>30100</v>
      </c>
      <c r="H419" s="402" t="s">
        <v>225</v>
      </c>
      <c r="I419" s="402" t="s">
        <v>225</v>
      </c>
      <c r="J419" s="429" t="s">
        <v>217</v>
      </c>
      <c r="K419" s="404"/>
      <c r="L419" s="359" t="s">
        <v>1707</v>
      </c>
      <c r="M419" s="401" t="s">
        <v>819</v>
      </c>
      <c r="N419" s="401" t="s">
        <v>1461</v>
      </c>
      <c r="O419" s="395" t="s">
        <v>1033</v>
      </c>
      <c r="P419" s="395" t="s">
        <v>1034</v>
      </c>
      <c r="Q419" s="401" t="s">
        <v>647</v>
      </c>
    </row>
    <row r="420" spans="1:17" s="413" customFormat="1" hidden="1">
      <c r="A420" s="401"/>
      <c r="B420" s="401" t="s">
        <v>1606</v>
      </c>
      <c r="C420" s="401" t="s">
        <v>228</v>
      </c>
      <c r="D420" s="432" t="s">
        <v>1708</v>
      </c>
      <c r="E420" s="401" t="s">
        <v>895</v>
      </c>
      <c r="F420" s="402" t="s">
        <v>906</v>
      </c>
      <c r="G420" s="429">
        <v>30100</v>
      </c>
      <c r="H420" s="402" t="s">
        <v>225</v>
      </c>
      <c r="I420" s="402" t="s">
        <v>225</v>
      </c>
      <c r="J420" s="429" t="s">
        <v>217</v>
      </c>
      <c r="K420" s="404"/>
      <c r="L420" s="359" t="s">
        <v>1709</v>
      </c>
      <c r="M420" s="401" t="s">
        <v>819</v>
      </c>
      <c r="N420" s="401" t="s">
        <v>1710</v>
      </c>
      <c r="O420" s="395" t="s">
        <v>1033</v>
      </c>
      <c r="P420" s="395" t="s">
        <v>1034</v>
      </c>
      <c r="Q420" s="401" t="s">
        <v>647</v>
      </c>
    </row>
    <row r="421" spans="1:17" s="413" customFormat="1" hidden="1">
      <c r="A421" s="401"/>
      <c r="B421" s="401" t="s">
        <v>1606</v>
      </c>
      <c r="C421" s="401" t="s">
        <v>228</v>
      </c>
      <c r="D421" s="432" t="s">
        <v>1711</v>
      </c>
      <c r="E421" s="401" t="s">
        <v>895</v>
      </c>
      <c r="F421" s="402" t="s">
        <v>906</v>
      </c>
      <c r="G421" s="429">
        <v>30100</v>
      </c>
      <c r="H421" s="402" t="s">
        <v>225</v>
      </c>
      <c r="I421" s="402" t="s">
        <v>225</v>
      </c>
      <c r="J421" s="429" t="s">
        <v>217</v>
      </c>
      <c r="K421" s="404"/>
      <c r="L421" s="359" t="s">
        <v>1712</v>
      </c>
      <c r="M421" s="401" t="s">
        <v>819</v>
      </c>
      <c r="N421" s="401" t="s">
        <v>1695</v>
      </c>
      <c r="O421" s="395" t="s">
        <v>1033</v>
      </c>
      <c r="P421" s="395" t="s">
        <v>1034</v>
      </c>
      <c r="Q421" s="401" t="s">
        <v>647</v>
      </c>
    </row>
    <row r="422" spans="1:17" s="413" customFormat="1" hidden="1">
      <c r="A422" s="401"/>
      <c r="B422" s="401" t="s">
        <v>1606</v>
      </c>
      <c r="C422" s="401" t="s">
        <v>228</v>
      </c>
      <c r="D422" s="432" t="s">
        <v>1713</v>
      </c>
      <c r="E422" s="401" t="s">
        <v>895</v>
      </c>
      <c r="F422" s="402" t="s">
        <v>906</v>
      </c>
      <c r="G422" s="429">
        <v>30100</v>
      </c>
      <c r="H422" s="402" t="s">
        <v>225</v>
      </c>
      <c r="I422" s="402" t="s">
        <v>225</v>
      </c>
      <c r="J422" s="429" t="s">
        <v>217</v>
      </c>
      <c r="K422" s="404"/>
      <c r="L422" s="359" t="s">
        <v>1714</v>
      </c>
      <c r="M422" s="401" t="s">
        <v>819</v>
      </c>
      <c r="N422" s="401" t="s">
        <v>1710</v>
      </c>
      <c r="O422" s="395" t="s">
        <v>1033</v>
      </c>
      <c r="P422" s="395" t="s">
        <v>1034</v>
      </c>
      <c r="Q422" s="401" t="s">
        <v>647</v>
      </c>
    </row>
    <row r="423" spans="1:17" s="413" customFormat="1" hidden="1">
      <c r="A423" s="401"/>
      <c r="B423" s="401" t="s">
        <v>1606</v>
      </c>
      <c r="C423" s="401" t="s">
        <v>228</v>
      </c>
      <c r="D423" s="432" t="s">
        <v>1715</v>
      </c>
      <c r="E423" s="401" t="s">
        <v>895</v>
      </c>
      <c r="F423" s="402" t="s">
        <v>906</v>
      </c>
      <c r="G423" s="429">
        <v>30100</v>
      </c>
      <c r="H423" s="402" t="s">
        <v>225</v>
      </c>
      <c r="I423" s="402" t="s">
        <v>225</v>
      </c>
      <c r="J423" s="429" t="s">
        <v>217</v>
      </c>
      <c r="K423" s="404"/>
      <c r="L423" s="359" t="s">
        <v>1716</v>
      </c>
      <c r="M423" s="401" t="s">
        <v>819</v>
      </c>
      <c r="N423" s="401" t="s">
        <v>1073</v>
      </c>
      <c r="O423" s="395" t="s">
        <v>1033</v>
      </c>
      <c r="P423" s="395" t="s">
        <v>1034</v>
      </c>
      <c r="Q423" s="401" t="s">
        <v>647</v>
      </c>
    </row>
    <row r="424" spans="1:17" s="413" customFormat="1" hidden="1">
      <c r="A424" s="401"/>
      <c r="B424" s="401" t="s">
        <v>1606</v>
      </c>
      <c r="C424" s="401" t="s">
        <v>228</v>
      </c>
      <c r="D424" s="432" t="s">
        <v>1717</v>
      </c>
      <c r="E424" s="401" t="s">
        <v>895</v>
      </c>
      <c r="F424" s="402" t="s">
        <v>906</v>
      </c>
      <c r="G424" s="429">
        <v>30100</v>
      </c>
      <c r="H424" s="402" t="s">
        <v>225</v>
      </c>
      <c r="I424" s="402" t="s">
        <v>225</v>
      </c>
      <c r="J424" s="429" t="s">
        <v>217</v>
      </c>
      <c r="K424" s="404"/>
      <c r="L424" s="359" t="s">
        <v>1718</v>
      </c>
      <c r="M424" s="401" t="s">
        <v>819</v>
      </c>
      <c r="N424" s="401" t="s">
        <v>1144</v>
      </c>
      <c r="O424" s="395" t="s">
        <v>1033</v>
      </c>
      <c r="P424" s="395" t="s">
        <v>1034</v>
      </c>
      <c r="Q424" s="401" t="s">
        <v>647</v>
      </c>
    </row>
    <row r="425" spans="1:17" s="413" customFormat="1" hidden="1">
      <c r="A425" s="401"/>
      <c r="B425" s="401" t="s">
        <v>1606</v>
      </c>
      <c r="C425" s="401" t="s">
        <v>228</v>
      </c>
      <c r="D425" s="432" t="s">
        <v>1719</v>
      </c>
      <c r="E425" s="401" t="s">
        <v>895</v>
      </c>
      <c r="F425" s="402" t="s">
        <v>906</v>
      </c>
      <c r="G425" s="429">
        <v>30100</v>
      </c>
      <c r="H425" s="402" t="s">
        <v>225</v>
      </c>
      <c r="I425" s="402" t="s">
        <v>225</v>
      </c>
      <c r="J425" s="429" t="s">
        <v>217</v>
      </c>
      <c r="K425" s="404"/>
      <c r="L425" s="359" t="s">
        <v>1720</v>
      </c>
      <c r="M425" s="401" t="s">
        <v>819</v>
      </c>
      <c r="N425" s="401" t="s">
        <v>1710</v>
      </c>
      <c r="O425" s="395" t="s">
        <v>1033</v>
      </c>
      <c r="P425" s="395" t="s">
        <v>1034</v>
      </c>
      <c r="Q425" s="401" t="s">
        <v>647</v>
      </c>
    </row>
    <row r="426" spans="1:17" s="413" customFormat="1" hidden="1">
      <c r="A426" s="401"/>
      <c r="B426" s="401" t="s">
        <v>1606</v>
      </c>
      <c r="C426" s="401" t="s">
        <v>228</v>
      </c>
      <c r="D426" s="432"/>
      <c r="E426" s="401" t="s">
        <v>895</v>
      </c>
      <c r="F426" s="402" t="s">
        <v>906</v>
      </c>
      <c r="G426" s="429">
        <v>30100</v>
      </c>
      <c r="H426" s="402" t="s">
        <v>225</v>
      </c>
      <c r="I426" s="402" t="s">
        <v>225</v>
      </c>
      <c r="J426" s="429" t="s">
        <v>217</v>
      </c>
      <c r="K426" s="404"/>
      <c r="L426" s="359"/>
      <c r="M426" s="401"/>
      <c r="N426" s="401"/>
      <c r="O426" s="395" t="s">
        <v>1033</v>
      </c>
      <c r="P426" s="395" t="s">
        <v>1034</v>
      </c>
      <c r="Q426" s="401" t="s">
        <v>647</v>
      </c>
    </row>
    <row r="427" spans="1:17" s="413" customFormat="1" hidden="1">
      <c r="A427" s="401"/>
      <c r="B427" s="401" t="s">
        <v>1606</v>
      </c>
      <c r="C427" s="401" t="s">
        <v>228</v>
      </c>
      <c r="D427" s="432"/>
      <c r="E427" s="401" t="s">
        <v>895</v>
      </c>
      <c r="F427" s="402" t="s">
        <v>906</v>
      </c>
      <c r="G427" s="429">
        <v>30100</v>
      </c>
      <c r="H427" s="402" t="s">
        <v>225</v>
      </c>
      <c r="I427" s="402" t="s">
        <v>225</v>
      </c>
      <c r="J427" s="429" t="s">
        <v>217</v>
      </c>
      <c r="K427" s="404"/>
      <c r="L427" s="359"/>
      <c r="M427" s="401"/>
      <c r="N427" s="401"/>
      <c r="O427" s="395" t="s">
        <v>1033</v>
      </c>
      <c r="P427" s="395" t="s">
        <v>1034</v>
      </c>
      <c r="Q427" s="401" t="s">
        <v>647</v>
      </c>
    </row>
    <row r="428" spans="1:17" s="413" customFormat="1" hidden="1">
      <c r="A428" s="401"/>
      <c r="B428" s="401" t="s">
        <v>1606</v>
      </c>
      <c r="C428" s="401" t="s">
        <v>228</v>
      </c>
      <c r="D428" s="432"/>
      <c r="E428" s="401" t="s">
        <v>895</v>
      </c>
      <c r="F428" s="402" t="s">
        <v>906</v>
      </c>
      <c r="G428" s="429">
        <v>30100</v>
      </c>
      <c r="H428" s="402" t="s">
        <v>225</v>
      </c>
      <c r="I428" s="402" t="s">
        <v>225</v>
      </c>
      <c r="J428" s="429" t="s">
        <v>217</v>
      </c>
      <c r="K428" s="404"/>
      <c r="L428" s="359"/>
      <c r="M428" s="401"/>
      <c r="N428" s="401"/>
      <c r="O428" s="395" t="s">
        <v>1033</v>
      </c>
      <c r="P428" s="395" t="s">
        <v>1034</v>
      </c>
      <c r="Q428" s="401" t="s">
        <v>647</v>
      </c>
    </row>
    <row r="429" spans="1:17" s="413" customFormat="1" hidden="1">
      <c r="A429" s="401"/>
      <c r="B429" s="401" t="s">
        <v>1606</v>
      </c>
      <c r="C429" s="401" t="s">
        <v>228</v>
      </c>
      <c r="D429" s="432"/>
      <c r="E429" s="401" t="s">
        <v>895</v>
      </c>
      <c r="F429" s="402" t="s">
        <v>906</v>
      </c>
      <c r="G429" s="429">
        <v>30100</v>
      </c>
      <c r="H429" s="402" t="s">
        <v>225</v>
      </c>
      <c r="I429" s="402" t="s">
        <v>225</v>
      </c>
      <c r="J429" s="429" t="s">
        <v>217</v>
      </c>
      <c r="K429" s="404"/>
      <c r="L429" s="359"/>
      <c r="M429" s="401"/>
      <c r="N429" s="401"/>
      <c r="O429" s="395" t="s">
        <v>1033</v>
      </c>
      <c r="P429" s="395" t="s">
        <v>1034</v>
      </c>
      <c r="Q429" s="401" t="s">
        <v>647</v>
      </c>
    </row>
    <row r="430" spans="1:17" s="413" customFormat="1" ht="14.25" hidden="1" customHeight="1">
      <c r="A430" s="401"/>
      <c r="B430" s="401" t="s">
        <v>1606</v>
      </c>
      <c r="C430" s="401" t="s">
        <v>228</v>
      </c>
      <c r="D430" s="432" t="s">
        <v>1721</v>
      </c>
      <c r="E430" s="401" t="s">
        <v>895</v>
      </c>
      <c r="F430" s="402" t="s">
        <v>906</v>
      </c>
      <c r="G430" s="429">
        <v>30100</v>
      </c>
      <c r="H430" s="402" t="s">
        <v>225</v>
      </c>
      <c r="I430" s="402" t="s">
        <v>225</v>
      </c>
      <c r="J430" s="429" t="s">
        <v>217</v>
      </c>
      <c r="K430" s="446"/>
      <c r="L430" s="359" t="s">
        <v>1722</v>
      </c>
      <c r="M430" s="401" t="s">
        <v>1570</v>
      </c>
      <c r="N430" s="401" t="s">
        <v>1066</v>
      </c>
      <c r="O430" s="395" t="s">
        <v>1033</v>
      </c>
      <c r="P430" s="395" t="s">
        <v>1034</v>
      </c>
      <c r="Q430" s="401" t="s">
        <v>647</v>
      </c>
    </row>
    <row r="431" spans="1:17" s="413" customFormat="1" ht="14.25" hidden="1" customHeight="1">
      <c r="A431" s="421" t="s">
        <v>1723</v>
      </c>
      <c r="B431" s="421" t="s">
        <v>1606</v>
      </c>
      <c r="C431" s="421" t="s">
        <v>228</v>
      </c>
      <c r="D431" s="439" t="s">
        <v>1724</v>
      </c>
      <c r="E431" s="421" t="s">
        <v>895</v>
      </c>
      <c r="F431" s="594" t="s">
        <v>906</v>
      </c>
      <c r="G431" s="435">
        <v>30100</v>
      </c>
      <c r="H431" s="594" t="s">
        <v>225</v>
      </c>
      <c r="I431" s="594" t="s">
        <v>225</v>
      </c>
      <c r="J431" s="435" t="s">
        <v>217</v>
      </c>
      <c r="K431" s="603"/>
      <c r="L431" s="596" t="s">
        <v>1725</v>
      </c>
      <c r="M431" s="421" t="s">
        <v>1435</v>
      </c>
      <c r="N431" s="421" t="s">
        <v>1177</v>
      </c>
      <c r="O431" s="511" t="s">
        <v>1033</v>
      </c>
      <c r="P431" s="511" t="s">
        <v>1034</v>
      </c>
      <c r="Q431" s="421" t="s">
        <v>647</v>
      </c>
    </row>
    <row r="432" spans="1:17" s="413" customFormat="1" ht="14.25" hidden="1" customHeight="1">
      <c r="A432" s="421" t="s">
        <v>1726</v>
      </c>
      <c r="B432" s="421" t="s">
        <v>1727</v>
      </c>
      <c r="C432" s="421" t="s">
        <v>228</v>
      </c>
      <c r="D432" s="439" t="s">
        <v>1728</v>
      </c>
      <c r="E432" s="421" t="s">
        <v>895</v>
      </c>
      <c r="F432" s="594" t="s">
        <v>906</v>
      </c>
      <c r="G432" s="435">
        <v>30100</v>
      </c>
      <c r="H432" s="594" t="s">
        <v>225</v>
      </c>
      <c r="I432" s="594" t="s">
        <v>225</v>
      </c>
      <c r="J432" s="435" t="s">
        <v>217</v>
      </c>
      <c r="K432" s="603"/>
      <c r="L432" s="596" t="s">
        <v>1729</v>
      </c>
      <c r="M432" s="421" t="s">
        <v>1055</v>
      </c>
      <c r="N432" s="421" t="s">
        <v>1730</v>
      </c>
      <c r="O432" s="511" t="s">
        <v>1033</v>
      </c>
      <c r="P432" s="511" t="s">
        <v>1034</v>
      </c>
      <c r="Q432" s="421" t="s">
        <v>647</v>
      </c>
    </row>
    <row r="433" spans="1:256" s="413" customFormat="1" ht="18.75" hidden="1">
      <c r="A433" s="433" t="s">
        <v>1147</v>
      </c>
      <c r="B433" s="434"/>
      <c r="C433" s="401"/>
      <c r="D433" s="401"/>
      <c r="E433" s="401"/>
      <c r="F433" s="402"/>
      <c r="G433" s="429"/>
      <c r="H433" s="402"/>
      <c r="I433" s="402"/>
      <c r="J433" s="429"/>
      <c r="K433" s="404"/>
      <c r="L433" s="359"/>
      <c r="M433" s="401"/>
      <c r="N433" s="401"/>
      <c r="O433" s="401"/>
      <c r="P433" s="401"/>
      <c r="Q433" s="401"/>
    </row>
    <row r="434" spans="1:256" s="413" customFormat="1" hidden="1">
      <c r="A434" s="401"/>
      <c r="B434" s="401" t="s">
        <v>1634</v>
      </c>
      <c r="C434" s="401" t="s">
        <v>229</v>
      </c>
      <c r="D434" s="432" t="s">
        <v>1731</v>
      </c>
      <c r="E434" s="401" t="s">
        <v>895</v>
      </c>
      <c r="F434" s="402" t="s">
        <v>906</v>
      </c>
      <c r="G434" s="429">
        <v>40100</v>
      </c>
      <c r="H434" s="402" t="s">
        <v>225</v>
      </c>
      <c r="I434" s="402" t="s">
        <v>225</v>
      </c>
      <c r="J434" s="429" t="s">
        <v>217</v>
      </c>
      <c r="K434" s="404">
        <v>10109</v>
      </c>
      <c r="L434" s="359" t="s">
        <v>1686</v>
      </c>
      <c r="M434" s="401" t="s">
        <v>816</v>
      </c>
      <c r="N434" s="401" t="s">
        <v>1620</v>
      </c>
      <c r="O434" s="395" t="s">
        <v>1033</v>
      </c>
      <c r="P434" s="395" t="s">
        <v>1034</v>
      </c>
      <c r="Q434" s="401" t="s">
        <v>974</v>
      </c>
    </row>
    <row r="435" spans="1:256" s="413" customFormat="1" hidden="1">
      <c r="A435" s="401"/>
      <c r="B435" s="401" t="s">
        <v>1634</v>
      </c>
      <c r="C435" s="401" t="s">
        <v>229</v>
      </c>
      <c r="D435" s="432" t="s">
        <v>1732</v>
      </c>
      <c r="E435" s="401" t="s">
        <v>895</v>
      </c>
      <c r="F435" s="402" t="s">
        <v>906</v>
      </c>
      <c r="G435" s="429">
        <v>40100</v>
      </c>
      <c r="H435" s="402" t="s">
        <v>225</v>
      </c>
      <c r="I435" s="402" t="s">
        <v>225</v>
      </c>
      <c r="J435" s="429" t="s">
        <v>217</v>
      </c>
      <c r="K435" s="404">
        <v>448710</v>
      </c>
      <c r="L435" s="359" t="s">
        <v>1686</v>
      </c>
      <c r="M435" s="401" t="s">
        <v>816</v>
      </c>
      <c r="N435" s="401" t="s">
        <v>1733</v>
      </c>
      <c r="O435" s="395" t="s">
        <v>1033</v>
      </c>
      <c r="P435" s="395" t="s">
        <v>1034</v>
      </c>
      <c r="Q435" s="401" t="s">
        <v>974</v>
      </c>
    </row>
    <row r="436" spans="1:256" s="413" customFormat="1" hidden="1">
      <c r="A436" s="401"/>
      <c r="B436" s="401" t="s">
        <v>1634</v>
      </c>
      <c r="C436" s="401" t="s">
        <v>229</v>
      </c>
      <c r="D436" s="432" t="s">
        <v>1734</v>
      </c>
      <c r="E436" s="401" t="s">
        <v>895</v>
      </c>
      <c r="F436" s="402" t="s">
        <v>906</v>
      </c>
      <c r="G436" s="429">
        <v>40100</v>
      </c>
      <c r="H436" s="402" t="s">
        <v>225</v>
      </c>
      <c r="I436" s="402" t="s">
        <v>225</v>
      </c>
      <c r="J436" s="429" t="s">
        <v>217</v>
      </c>
      <c r="K436" s="404">
        <v>404884</v>
      </c>
      <c r="L436" s="359" t="s">
        <v>1686</v>
      </c>
      <c r="M436" s="401" t="s">
        <v>819</v>
      </c>
      <c r="N436" s="401" t="s">
        <v>1461</v>
      </c>
      <c r="O436" s="395" t="s">
        <v>1033</v>
      </c>
      <c r="P436" s="395" t="s">
        <v>1034</v>
      </c>
      <c r="Q436" s="401" t="s">
        <v>974</v>
      </c>
    </row>
    <row r="437" spans="1:256" s="413" customFormat="1" hidden="1">
      <c r="A437" s="401"/>
      <c r="B437" s="401" t="s">
        <v>1634</v>
      </c>
      <c r="C437" s="401" t="s">
        <v>229</v>
      </c>
      <c r="D437" s="432" t="s">
        <v>1735</v>
      </c>
      <c r="E437" s="401" t="s">
        <v>895</v>
      </c>
      <c r="F437" s="402" t="s">
        <v>906</v>
      </c>
      <c r="G437" s="429">
        <v>40100</v>
      </c>
      <c r="H437" s="402" t="s">
        <v>225</v>
      </c>
      <c r="I437" s="402" t="s">
        <v>225</v>
      </c>
      <c r="J437" s="429" t="s">
        <v>217</v>
      </c>
      <c r="K437" s="404">
        <v>80924</v>
      </c>
      <c r="L437" s="359" t="s">
        <v>1686</v>
      </c>
      <c r="M437" s="401" t="s">
        <v>819</v>
      </c>
      <c r="N437" s="401" t="s">
        <v>1692</v>
      </c>
      <c r="O437" s="395" t="s">
        <v>1033</v>
      </c>
      <c r="P437" s="395" t="s">
        <v>1034</v>
      </c>
      <c r="Q437" s="401" t="s">
        <v>974</v>
      </c>
    </row>
    <row r="438" spans="1:256" s="413" customFormat="1" hidden="1">
      <c r="A438" s="401"/>
      <c r="B438" s="401" t="s">
        <v>1634</v>
      </c>
      <c r="C438" s="401" t="s">
        <v>229</v>
      </c>
      <c r="D438" s="432" t="s">
        <v>1736</v>
      </c>
      <c r="E438" s="401" t="s">
        <v>895</v>
      </c>
      <c r="F438" s="402" t="s">
        <v>906</v>
      </c>
      <c r="G438" s="429">
        <v>40100</v>
      </c>
      <c r="H438" s="402" t="s">
        <v>225</v>
      </c>
      <c r="I438" s="402" t="s">
        <v>225</v>
      </c>
      <c r="J438" s="429" t="s">
        <v>217</v>
      </c>
      <c r="K438" s="404">
        <v>260760</v>
      </c>
      <c r="L438" s="359" t="s">
        <v>1686</v>
      </c>
      <c r="M438" s="401" t="s">
        <v>819</v>
      </c>
      <c r="N438" s="401" t="s">
        <v>1692</v>
      </c>
      <c r="O438" s="395" t="s">
        <v>1033</v>
      </c>
      <c r="P438" s="395" t="s">
        <v>1034</v>
      </c>
      <c r="Q438" s="401" t="s">
        <v>974</v>
      </c>
    </row>
    <row r="439" spans="1:256" s="413" customFormat="1" hidden="1">
      <c r="A439" s="401"/>
      <c r="B439" s="401" t="s">
        <v>1634</v>
      </c>
      <c r="C439" s="401" t="s">
        <v>229</v>
      </c>
      <c r="D439" s="432" t="s">
        <v>1737</v>
      </c>
      <c r="E439" s="401" t="s">
        <v>895</v>
      </c>
      <c r="F439" s="402" t="s">
        <v>906</v>
      </c>
      <c r="G439" s="429">
        <v>40100</v>
      </c>
      <c r="H439" s="402" t="s">
        <v>225</v>
      </c>
      <c r="I439" s="402" t="s">
        <v>225</v>
      </c>
      <c r="J439" s="429" t="s">
        <v>217</v>
      </c>
      <c r="K439" s="404">
        <v>383555</v>
      </c>
      <c r="L439" s="359" t="s">
        <v>1686</v>
      </c>
      <c r="M439" s="401" t="s">
        <v>819</v>
      </c>
      <c r="N439" s="401" t="s">
        <v>1694</v>
      </c>
      <c r="O439" s="395" t="s">
        <v>1033</v>
      </c>
      <c r="P439" s="395" t="s">
        <v>1034</v>
      </c>
      <c r="Q439" s="401" t="s">
        <v>974</v>
      </c>
    </row>
    <row r="440" spans="1:256" s="413" customFormat="1" hidden="1">
      <c r="A440" s="401"/>
      <c r="B440" s="401" t="s">
        <v>1634</v>
      </c>
      <c r="C440" s="401" t="s">
        <v>229</v>
      </c>
      <c r="D440" s="432" t="s">
        <v>1738</v>
      </c>
      <c r="E440" s="401" t="s">
        <v>895</v>
      </c>
      <c r="F440" s="402" t="s">
        <v>906</v>
      </c>
      <c r="G440" s="429">
        <v>40100</v>
      </c>
      <c r="H440" s="402" t="s">
        <v>225</v>
      </c>
      <c r="I440" s="402" t="s">
        <v>225</v>
      </c>
      <c r="J440" s="429" t="s">
        <v>217</v>
      </c>
      <c r="K440" s="404">
        <v>1069200</v>
      </c>
      <c r="L440" s="359" t="s">
        <v>1686</v>
      </c>
      <c r="M440" s="401" t="s">
        <v>819</v>
      </c>
      <c r="N440" s="401" t="s">
        <v>1694</v>
      </c>
      <c r="O440" s="395" t="s">
        <v>1033</v>
      </c>
      <c r="P440" s="395" t="s">
        <v>1034</v>
      </c>
      <c r="Q440" s="401" t="s">
        <v>974</v>
      </c>
    </row>
    <row r="441" spans="1:256" s="413" customFormat="1" hidden="1">
      <c r="A441" s="401"/>
      <c r="B441" s="401" t="s">
        <v>1634</v>
      </c>
      <c r="C441" s="401" t="s">
        <v>229</v>
      </c>
      <c r="D441" s="432" t="s">
        <v>1739</v>
      </c>
      <c r="E441" s="401" t="s">
        <v>895</v>
      </c>
      <c r="F441" s="402" t="s">
        <v>906</v>
      </c>
      <c r="G441" s="429">
        <v>40100</v>
      </c>
      <c r="H441" s="402" t="s">
        <v>225</v>
      </c>
      <c r="I441" s="402" t="s">
        <v>225</v>
      </c>
      <c r="J441" s="429" t="s">
        <v>217</v>
      </c>
      <c r="K441" s="404">
        <v>450000</v>
      </c>
      <c r="L441" s="359" t="s">
        <v>1686</v>
      </c>
      <c r="M441" s="401" t="s">
        <v>819</v>
      </c>
      <c r="N441" s="401" t="s">
        <v>1461</v>
      </c>
      <c r="O441" s="395" t="s">
        <v>1033</v>
      </c>
      <c r="P441" s="395" t="s">
        <v>1034</v>
      </c>
      <c r="Q441" s="401" t="s">
        <v>974</v>
      </c>
    </row>
    <row r="442" spans="1:256" s="413" customFormat="1" hidden="1">
      <c r="A442" s="401"/>
      <c r="B442" s="401" t="s">
        <v>1634</v>
      </c>
      <c r="C442" s="401" t="s">
        <v>229</v>
      </c>
      <c r="D442" s="432" t="s">
        <v>1740</v>
      </c>
      <c r="E442" s="401" t="s">
        <v>895</v>
      </c>
      <c r="F442" s="402" t="s">
        <v>906</v>
      </c>
      <c r="G442" s="429">
        <v>40100</v>
      </c>
      <c r="H442" s="402" t="s">
        <v>225</v>
      </c>
      <c r="I442" s="402" t="s">
        <v>225</v>
      </c>
      <c r="J442" s="429" t="s">
        <v>217</v>
      </c>
      <c r="K442" s="404">
        <v>48600</v>
      </c>
      <c r="L442" s="359" t="s">
        <v>1686</v>
      </c>
      <c r="M442" s="401" t="s">
        <v>1570</v>
      </c>
      <c r="N442" s="401" t="s">
        <v>1605</v>
      </c>
      <c r="O442" s="395" t="s">
        <v>1033</v>
      </c>
      <c r="P442" s="395" t="s">
        <v>1034</v>
      </c>
      <c r="Q442" s="401" t="s">
        <v>974</v>
      </c>
    </row>
    <row r="443" spans="1:256" s="342" customFormat="1" hidden="1">
      <c r="A443" s="401"/>
      <c r="B443" s="401" t="s">
        <v>1634</v>
      </c>
      <c r="C443" s="401" t="s">
        <v>229</v>
      </c>
      <c r="D443" s="432"/>
      <c r="E443" s="401" t="s">
        <v>895</v>
      </c>
      <c r="F443" s="402" t="s">
        <v>906</v>
      </c>
      <c r="G443" s="429">
        <v>40100</v>
      </c>
      <c r="H443" s="402" t="s">
        <v>225</v>
      </c>
      <c r="I443" s="402" t="s">
        <v>225</v>
      </c>
      <c r="J443" s="429" t="s">
        <v>217</v>
      </c>
      <c r="K443" s="404"/>
      <c r="L443" s="359"/>
      <c r="M443" s="401"/>
      <c r="N443" s="401"/>
      <c r="O443" s="401"/>
      <c r="P443" s="401"/>
      <c r="Q443" s="401"/>
      <c r="R443" s="413"/>
      <c r="S443" s="413"/>
      <c r="T443" s="413"/>
      <c r="U443" s="413"/>
      <c r="V443" s="413"/>
      <c r="W443" s="413"/>
      <c r="X443" s="413"/>
      <c r="Y443" s="413"/>
      <c r="Z443" s="413"/>
      <c r="AA443" s="413"/>
      <c r="AB443" s="413"/>
      <c r="AC443" s="413"/>
      <c r="AD443" s="413"/>
      <c r="AE443" s="413"/>
      <c r="AF443" s="413"/>
      <c r="AG443" s="413"/>
      <c r="AH443" s="413"/>
      <c r="AI443" s="413"/>
      <c r="AJ443" s="413"/>
      <c r="AK443" s="413"/>
      <c r="AL443" s="413"/>
      <c r="AM443" s="413"/>
      <c r="AN443" s="413"/>
      <c r="AO443" s="413"/>
      <c r="AP443" s="413"/>
      <c r="AQ443" s="413"/>
      <c r="AR443" s="413"/>
      <c r="AS443" s="413"/>
      <c r="AT443" s="413"/>
      <c r="AU443" s="413"/>
      <c r="AV443" s="413"/>
      <c r="AW443" s="413"/>
      <c r="AX443" s="413"/>
      <c r="AY443" s="413"/>
      <c r="AZ443" s="413"/>
      <c r="BA443" s="413"/>
      <c r="BB443" s="413"/>
      <c r="BC443" s="413"/>
      <c r="BD443" s="413"/>
      <c r="BE443" s="413"/>
      <c r="BF443" s="413"/>
      <c r="BG443" s="413"/>
      <c r="BH443" s="413"/>
      <c r="BI443" s="413"/>
      <c r="BJ443" s="413"/>
      <c r="BK443" s="413"/>
      <c r="BL443" s="413"/>
      <c r="BM443" s="413"/>
      <c r="BN443" s="413"/>
      <c r="BO443" s="413"/>
      <c r="BP443" s="413"/>
      <c r="BQ443" s="413"/>
      <c r="BR443" s="413"/>
      <c r="BS443" s="413"/>
      <c r="BT443" s="413"/>
      <c r="BU443" s="413"/>
      <c r="BV443" s="413"/>
      <c r="BW443" s="413"/>
      <c r="BX443" s="413"/>
      <c r="BY443" s="413"/>
      <c r="BZ443" s="413"/>
      <c r="CA443" s="413"/>
      <c r="CB443" s="413"/>
      <c r="CC443" s="413"/>
      <c r="CD443" s="413"/>
      <c r="CE443" s="413"/>
      <c r="CF443" s="413"/>
      <c r="CG443" s="413"/>
      <c r="CH443" s="413"/>
      <c r="CI443" s="413"/>
      <c r="CJ443" s="413"/>
      <c r="CK443" s="413"/>
      <c r="CL443" s="413"/>
      <c r="CM443" s="413"/>
      <c r="CN443" s="413"/>
      <c r="CO443" s="413"/>
      <c r="CP443" s="413"/>
      <c r="CQ443" s="413"/>
      <c r="CR443" s="413"/>
      <c r="CS443" s="413"/>
      <c r="CT443" s="413"/>
      <c r="CU443" s="413"/>
      <c r="CV443" s="413"/>
      <c r="CW443" s="413"/>
      <c r="CX443" s="413"/>
      <c r="CY443" s="413"/>
      <c r="CZ443" s="413"/>
      <c r="DA443" s="413"/>
      <c r="DB443" s="413"/>
      <c r="DC443" s="413"/>
      <c r="DD443" s="413"/>
      <c r="DE443" s="413"/>
      <c r="DF443" s="413"/>
      <c r="DG443" s="413"/>
      <c r="DH443" s="413"/>
      <c r="DI443" s="413"/>
      <c r="DJ443" s="413"/>
      <c r="DK443" s="413"/>
      <c r="DL443" s="413"/>
      <c r="DM443" s="413"/>
      <c r="DN443" s="413"/>
      <c r="DO443" s="413"/>
      <c r="DP443" s="413"/>
      <c r="DQ443" s="413"/>
      <c r="DR443" s="413"/>
      <c r="DS443" s="413"/>
      <c r="DT443" s="413"/>
      <c r="DU443" s="413"/>
      <c r="DV443" s="413"/>
      <c r="DW443" s="413"/>
      <c r="DX443" s="413"/>
      <c r="DY443" s="413"/>
      <c r="DZ443" s="413"/>
      <c r="EA443" s="413"/>
      <c r="EB443" s="413"/>
      <c r="EC443" s="413"/>
      <c r="ED443" s="413"/>
      <c r="EE443" s="413"/>
      <c r="EF443" s="413"/>
      <c r="EG443" s="413"/>
      <c r="EH443" s="413"/>
      <c r="EI443" s="413"/>
      <c r="EJ443" s="413"/>
      <c r="EK443" s="413"/>
      <c r="EL443" s="413"/>
      <c r="EM443" s="413"/>
      <c r="EN443" s="413"/>
      <c r="EO443" s="413"/>
      <c r="EP443" s="413"/>
      <c r="EQ443" s="413"/>
      <c r="ER443" s="413"/>
      <c r="ES443" s="413"/>
      <c r="ET443" s="413"/>
      <c r="EU443" s="413"/>
      <c r="EV443" s="413"/>
      <c r="EW443" s="413"/>
      <c r="EX443" s="413"/>
      <c r="EY443" s="413"/>
      <c r="EZ443" s="413"/>
      <c r="FA443" s="413"/>
      <c r="FB443" s="413"/>
      <c r="FC443" s="413"/>
      <c r="FD443" s="413"/>
      <c r="FE443" s="413"/>
      <c r="FF443" s="413"/>
      <c r="FG443" s="413"/>
      <c r="FH443" s="413"/>
      <c r="FI443" s="413"/>
      <c r="FJ443" s="413"/>
      <c r="FK443" s="413"/>
      <c r="FL443" s="413"/>
      <c r="FM443" s="413"/>
      <c r="FN443" s="413"/>
      <c r="FO443" s="413"/>
      <c r="FP443" s="413"/>
      <c r="FQ443" s="413"/>
      <c r="FR443" s="413"/>
      <c r="FS443" s="413"/>
      <c r="FT443" s="413"/>
      <c r="FU443" s="413"/>
      <c r="FV443" s="413"/>
      <c r="FW443" s="413"/>
      <c r="FX443" s="413"/>
      <c r="FY443" s="413"/>
      <c r="FZ443" s="413"/>
      <c r="GA443" s="413"/>
      <c r="GB443" s="413"/>
      <c r="GC443" s="413"/>
      <c r="GD443" s="413"/>
      <c r="GE443" s="413"/>
      <c r="GF443" s="413"/>
      <c r="GG443" s="413"/>
      <c r="GH443" s="413"/>
      <c r="GI443" s="413"/>
      <c r="GJ443" s="413"/>
      <c r="GK443" s="413"/>
      <c r="GL443" s="413"/>
      <c r="GM443" s="413"/>
      <c r="GN443" s="413"/>
      <c r="GO443" s="413"/>
      <c r="GP443" s="413"/>
      <c r="GQ443" s="413"/>
      <c r="GR443" s="413"/>
      <c r="GS443" s="413"/>
      <c r="GT443" s="413"/>
      <c r="GU443" s="413"/>
      <c r="GV443" s="413"/>
      <c r="GW443" s="413"/>
      <c r="GX443" s="413"/>
      <c r="GY443" s="413"/>
      <c r="GZ443" s="413"/>
      <c r="HA443" s="413"/>
      <c r="HB443" s="413"/>
      <c r="HC443" s="413"/>
      <c r="HD443" s="413"/>
      <c r="HE443" s="413"/>
      <c r="HF443" s="413"/>
      <c r="HG443" s="413"/>
      <c r="HH443" s="413"/>
      <c r="HI443" s="413"/>
      <c r="HJ443" s="413"/>
      <c r="HK443" s="413"/>
      <c r="HL443" s="413"/>
      <c r="HM443" s="413"/>
      <c r="HN443" s="413"/>
      <c r="HO443" s="413"/>
      <c r="HP443" s="413"/>
      <c r="HQ443" s="413"/>
      <c r="HR443" s="413"/>
      <c r="HS443" s="413"/>
      <c r="HT443" s="413"/>
      <c r="HU443" s="413"/>
      <c r="HV443" s="413"/>
      <c r="HW443" s="413"/>
      <c r="HX443" s="413"/>
      <c r="HY443" s="413"/>
      <c r="HZ443" s="413"/>
      <c r="IA443" s="413"/>
      <c r="IB443" s="413"/>
      <c r="IC443" s="413"/>
      <c r="ID443" s="413"/>
      <c r="IE443" s="413"/>
      <c r="IF443" s="413"/>
      <c r="IG443" s="413"/>
      <c r="IH443" s="413"/>
      <c r="II443" s="413"/>
      <c r="IJ443" s="413"/>
      <c r="IK443" s="413"/>
      <c r="IL443" s="413"/>
      <c r="IM443" s="413"/>
      <c r="IN443" s="413"/>
      <c r="IO443" s="413"/>
      <c r="IP443" s="413"/>
      <c r="IQ443" s="413"/>
      <c r="IR443" s="413"/>
      <c r="IS443" s="413"/>
      <c r="IT443" s="413"/>
      <c r="IU443" s="413"/>
      <c r="IV443" s="413"/>
    </row>
    <row r="444" spans="1:256" s="342" customFormat="1" hidden="1">
      <c r="A444" s="447" t="s">
        <v>1741</v>
      </c>
      <c r="B444" s="448" t="s">
        <v>901</v>
      </c>
      <c r="C444" s="448" t="s">
        <v>975</v>
      </c>
      <c r="D444" s="449" t="s">
        <v>1742</v>
      </c>
      <c r="E444" s="448" t="s">
        <v>895</v>
      </c>
      <c r="F444" s="450" t="s">
        <v>976</v>
      </c>
      <c r="G444" s="451">
        <v>30500</v>
      </c>
      <c r="H444" s="450" t="s">
        <v>1743</v>
      </c>
      <c r="I444" s="450" t="s">
        <v>211</v>
      </c>
      <c r="J444" s="452" t="s">
        <v>212</v>
      </c>
      <c r="K444" s="453">
        <v>7019040</v>
      </c>
      <c r="L444" s="454" t="s">
        <v>1259</v>
      </c>
      <c r="M444" s="327" t="s">
        <v>626</v>
      </c>
      <c r="N444" s="327" t="s">
        <v>833</v>
      </c>
      <c r="O444" s="333" t="s">
        <v>233</v>
      </c>
      <c r="P444" s="333" t="s">
        <v>646</v>
      </c>
      <c r="Q444" s="333" t="s">
        <v>647</v>
      </c>
    </row>
    <row r="445" spans="1:256" s="342" customFormat="1" hidden="1">
      <c r="A445" s="447"/>
      <c r="B445" s="448" t="s">
        <v>901</v>
      </c>
      <c r="C445" s="448" t="s">
        <v>975</v>
      </c>
      <c r="D445" s="455" t="s">
        <v>1148</v>
      </c>
      <c r="E445" s="448" t="s">
        <v>895</v>
      </c>
      <c r="F445" s="450" t="s">
        <v>976</v>
      </c>
      <c r="G445" s="451">
        <v>30500</v>
      </c>
      <c r="H445" s="450" t="s">
        <v>1291</v>
      </c>
      <c r="I445" s="450" t="s">
        <v>211</v>
      </c>
      <c r="J445" s="452" t="s">
        <v>212</v>
      </c>
      <c r="K445" s="453"/>
      <c r="L445" s="454" t="s">
        <v>1259</v>
      </c>
      <c r="M445" s="327" t="s">
        <v>626</v>
      </c>
      <c r="N445" s="327" t="s">
        <v>833</v>
      </c>
      <c r="O445" s="333" t="s">
        <v>233</v>
      </c>
      <c r="P445" s="333" t="s">
        <v>646</v>
      </c>
      <c r="Q445" s="333" t="s">
        <v>647</v>
      </c>
    </row>
    <row r="446" spans="1:256" s="342" customFormat="1" hidden="1">
      <c r="A446" s="447"/>
      <c r="B446" s="448" t="s">
        <v>901</v>
      </c>
      <c r="C446" s="448" t="s">
        <v>975</v>
      </c>
      <c r="D446" s="449" t="s">
        <v>1744</v>
      </c>
      <c r="E446" s="448" t="s">
        <v>895</v>
      </c>
      <c r="F446" s="450" t="s">
        <v>976</v>
      </c>
      <c r="G446" s="451">
        <v>30500</v>
      </c>
      <c r="H446" s="450" t="s">
        <v>1291</v>
      </c>
      <c r="I446" s="450" t="s">
        <v>211</v>
      </c>
      <c r="J446" s="452" t="s">
        <v>212</v>
      </c>
      <c r="K446" s="453"/>
      <c r="L446" s="454" t="s">
        <v>1259</v>
      </c>
      <c r="M446" s="332" t="s">
        <v>1745</v>
      </c>
      <c r="N446" s="332" t="s">
        <v>1149</v>
      </c>
      <c r="O446" s="333" t="s">
        <v>233</v>
      </c>
      <c r="P446" s="333" t="s">
        <v>646</v>
      </c>
      <c r="Q446" s="333" t="s">
        <v>647</v>
      </c>
    </row>
    <row r="447" spans="1:256" s="342" customFormat="1" hidden="1">
      <c r="A447" s="447"/>
      <c r="B447" s="448" t="s">
        <v>901</v>
      </c>
      <c r="C447" s="448" t="s">
        <v>975</v>
      </c>
      <c r="D447" s="449" t="s">
        <v>1746</v>
      </c>
      <c r="E447" s="448" t="s">
        <v>895</v>
      </c>
      <c r="F447" s="450" t="s">
        <v>976</v>
      </c>
      <c r="G447" s="451">
        <v>30500</v>
      </c>
      <c r="H447" s="450" t="s">
        <v>1291</v>
      </c>
      <c r="I447" s="450" t="s">
        <v>211</v>
      </c>
      <c r="J447" s="452" t="s">
        <v>212</v>
      </c>
      <c r="K447" s="453"/>
      <c r="L447" s="454" t="s">
        <v>1259</v>
      </c>
      <c r="M447" s="332" t="s">
        <v>1747</v>
      </c>
      <c r="N447" s="332" t="s">
        <v>1057</v>
      </c>
      <c r="O447" s="333" t="s">
        <v>233</v>
      </c>
      <c r="P447" s="333" t="s">
        <v>646</v>
      </c>
      <c r="Q447" s="333" t="s">
        <v>647</v>
      </c>
    </row>
    <row r="448" spans="1:256" s="342" customFormat="1" hidden="1">
      <c r="A448" s="447"/>
      <c r="B448" s="448" t="s">
        <v>901</v>
      </c>
      <c r="C448" s="448" t="s">
        <v>975</v>
      </c>
      <c r="D448" s="449" t="s">
        <v>1748</v>
      </c>
      <c r="E448" s="448" t="s">
        <v>895</v>
      </c>
      <c r="F448" s="450" t="s">
        <v>976</v>
      </c>
      <c r="G448" s="451">
        <v>30500</v>
      </c>
      <c r="H448" s="450" t="s">
        <v>1291</v>
      </c>
      <c r="I448" s="450" t="s">
        <v>211</v>
      </c>
      <c r="J448" s="452" t="s">
        <v>212</v>
      </c>
      <c r="K448" s="453"/>
      <c r="L448" s="454" t="s">
        <v>1259</v>
      </c>
      <c r="M448" s="327" t="s">
        <v>977</v>
      </c>
      <c r="N448" s="327" t="s">
        <v>978</v>
      </c>
      <c r="O448" s="333" t="s">
        <v>233</v>
      </c>
      <c r="P448" s="333" t="s">
        <v>646</v>
      </c>
      <c r="Q448" s="333" t="s">
        <v>647</v>
      </c>
    </row>
    <row r="449" spans="1:17" s="342" customFormat="1" hidden="1">
      <c r="A449" s="447"/>
      <c r="B449" s="448" t="s">
        <v>901</v>
      </c>
      <c r="C449" s="448" t="s">
        <v>975</v>
      </c>
      <c r="D449" s="449" t="s">
        <v>1749</v>
      </c>
      <c r="E449" s="448" t="s">
        <v>895</v>
      </c>
      <c r="F449" s="450" t="s">
        <v>976</v>
      </c>
      <c r="G449" s="451">
        <v>30500</v>
      </c>
      <c r="H449" s="450" t="s">
        <v>1291</v>
      </c>
      <c r="I449" s="450" t="s">
        <v>211</v>
      </c>
      <c r="J449" s="452" t="s">
        <v>212</v>
      </c>
      <c r="K449" s="453"/>
      <c r="L449" s="454" t="s">
        <v>1259</v>
      </c>
      <c r="M449" s="332" t="s">
        <v>1050</v>
      </c>
      <c r="N449" s="327" t="s">
        <v>979</v>
      </c>
      <c r="O449" s="333" t="s">
        <v>233</v>
      </c>
      <c r="P449" s="333" t="s">
        <v>646</v>
      </c>
      <c r="Q449" s="333" t="s">
        <v>647</v>
      </c>
    </row>
    <row r="450" spans="1:17" s="342" customFormat="1" hidden="1">
      <c r="A450" s="447"/>
      <c r="B450" s="448" t="s">
        <v>901</v>
      </c>
      <c r="C450" s="448" t="s">
        <v>975</v>
      </c>
      <c r="D450" s="449" t="s">
        <v>1750</v>
      </c>
      <c r="E450" s="448" t="s">
        <v>895</v>
      </c>
      <c r="F450" s="450" t="s">
        <v>976</v>
      </c>
      <c r="G450" s="451">
        <v>30500</v>
      </c>
      <c r="H450" s="450" t="s">
        <v>1291</v>
      </c>
      <c r="I450" s="450" t="s">
        <v>211</v>
      </c>
      <c r="J450" s="452" t="s">
        <v>212</v>
      </c>
      <c r="K450" s="453"/>
      <c r="L450" s="454" t="s">
        <v>1259</v>
      </c>
      <c r="M450" s="327" t="s">
        <v>941</v>
      </c>
      <c r="N450" s="327" t="s">
        <v>1751</v>
      </c>
      <c r="O450" s="333" t="s">
        <v>233</v>
      </c>
      <c r="P450" s="333" t="s">
        <v>646</v>
      </c>
      <c r="Q450" s="333" t="s">
        <v>647</v>
      </c>
    </row>
    <row r="451" spans="1:17" s="342" customFormat="1" hidden="1">
      <c r="A451" s="447"/>
      <c r="B451" s="448" t="s">
        <v>901</v>
      </c>
      <c r="C451" s="448" t="s">
        <v>975</v>
      </c>
      <c r="D451" s="449" t="s">
        <v>1752</v>
      </c>
      <c r="E451" s="448" t="s">
        <v>895</v>
      </c>
      <c r="F451" s="450" t="s">
        <v>976</v>
      </c>
      <c r="G451" s="451">
        <v>30500</v>
      </c>
      <c r="H451" s="450" t="s">
        <v>1291</v>
      </c>
      <c r="I451" s="450" t="s">
        <v>211</v>
      </c>
      <c r="J451" s="452" t="s">
        <v>212</v>
      </c>
      <c r="K451" s="453"/>
      <c r="L451" s="454" t="s">
        <v>1259</v>
      </c>
      <c r="M451" s="327" t="s">
        <v>980</v>
      </c>
      <c r="N451" s="327" t="s">
        <v>1753</v>
      </c>
      <c r="O451" s="333" t="s">
        <v>233</v>
      </c>
      <c r="P451" s="333" t="s">
        <v>646</v>
      </c>
      <c r="Q451" s="333" t="s">
        <v>647</v>
      </c>
    </row>
    <row r="452" spans="1:17" s="342" customFormat="1" hidden="1">
      <c r="A452" s="447"/>
      <c r="B452" s="448" t="s">
        <v>901</v>
      </c>
      <c r="C452" s="448" t="s">
        <v>975</v>
      </c>
      <c r="D452" s="449" t="s">
        <v>1754</v>
      </c>
      <c r="E452" s="448" t="s">
        <v>895</v>
      </c>
      <c r="F452" s="450" t="s">
        <v>976</v>
      </c>
      <c r="G452" s="451">
        <v>30500</v>
      </c>
      <c r="H452" s="450" t="s">
        <v>1291</v>
      </c>
      <c r="I452" s="450" t="s">
        <v>211</v>
      </c>
      <c r="J452" s="452" t="s">
        <v>212</v>
      </c>
      <c r="K452" s="453"/>
      <c r="L452" s="454" t="s">
        <v>1259</v>
      </c>
      <c r="M452" s="327" t="s">
        <v>1054</v>
      </c>
      <c r="N452" s="327" t="s">
        <v>1755</v>
      </c>
      <c r="O452" s="333" t="s">
        <v>233</v>
      </c>
      <c r="P452" s="333" t="s">
        <v>646</v>
      </c>
      <c r="Q452" s="333" t="s">
        <v>647</v>
      </c>
    </row>
    <row r="453" spans="1:17" s="342" customFormat="1" hidden="1">
      <c r="A453" s="447"/>
      <c r="B453" s="448" t="s">
        <v>901</v>
      </c>
      <c r="C453" s="448" t="s">
        <v>975</v>
      </c>
      <c r="D453" s="449" t="s">
        <v>1756</v>
      </c>
      <c r="E453" s="448" t="s">
        <v>895</v>
      </c>
      <c r="F453" s="450" t="s">
        <v>976</v>
      </c>
      <c r="G453" s="451">
        <v>30500</v>
      </c>
      <c r="H453" s="450" t="s">
        <v>1291</v>
      </c>
      <c r="I453" s="450" t="s">
        <v>211</v>
      </c>
      <c r="J453" s="452" t="s">
        <v>212</v>
      </c>
      <c r="K453" s="453"/>
      <c r="L453" s="454" t="s">
        <v>1259</v>
      </c>
      <c r="M453" s="327" t="s">
        <v>1055</v>
      </c>
      <c r="N453" s="327" t="s">
        <v>1757</v>
      </c>
      <c r="O453" s="333" t="s">
        <v>233</v>
      </c>
      <c r="P453" s="333" t="s">
        <v>646</v>
      </c>
      <c r="Q453" s="333" t="s">
        <v>647</v>
      </c>
    </row>
    <row r="454" spans="1:17" s="342" customFormat="1" hidden="1">
      <c r="A454" s="447"/>
      <c r="B454" s="448" t="s">
        <v>901</v>
      </c>
      <c r="C454" s="448" t="s">
        <v>975</v>
      </c>
      <c r="D454" s="449" t="s">
        <v>1758</v>
      </c>
      <c r="E454" s="448" t="s">
        <v>895</v>
      </c>
      <c r="F454" s="450" t="s">
        <v>976</v>
      </c>
      <c r="G454" s="451">
        <v>30500</v>
      </c>
      <c r="H454" s="450" t="s">
        <v>1291</v>
      </c>
      <c r="I454" s="450" t="s">
        <v>211</v>
      </c>
      <c r="J454" s="452" t="s">
        <v>212</v>
      </c>
      <c r="K454" s="453"/>
      <c r="L454" s="454" t="s">
        <v>1259</v>
      </c>
      <c r="M454" s="332" t="s">
        <v>1747</v>
      </c>
      <c r="N454" s="332" t="s">
        <v>1057</v>
      </c>
      <c r="O454" s="333" t="s">
        <v>233</v>
      </c>
      <c r="P454" s="333" t="s">
        <v>646</v>
      </c>
      <c r="Q454" s="333" t="s">
        <v>647</v>
      </c>
    </row>
    <row r="455" spans="1:17" s="342" customFormat="1" hidden="1">
      <c r="A455" s="447"/>
      <c r="B455" s="448" t="s">
        <v>901</v>
      </c>
      <c r="C455" s="448" t="s">
        <v>975</v>
      </c>
      <c r="D455" s="449" t="s">
        <v>1759</v>
      </c>
      <c r="E455" s="448" t="s">
        <v>895</v>
      </c>
      <c r="F455" s="450" t="s">
        <v>976</v>
      </c>
      <c r="G455" s="451">
        <v>30500</v>
      </c>
      <c r="H455" s="450" t="s">
        <v>1291</v>
      </c>
      <c r="I455" s="450" t="s">
        <v>211</v>
      </c>
      <c r="J455" s="452" t="s">
        <v>212</v>
      </c>
      <c r="K455" s="453"/>
      <c r="L455" s="454" t="s">
        <v>1259</v>
      </c>
      <c r="M455" s="327" t="s">
        <v>867</v>
      </c>
      <c r="N455" s="327" t="s">
        <v>868</v>
      </c>
      <c r="O455" s="333" t="s">
        <v>233</v>
      </c>
      <c r="P455" s="333" t="s">
        <v>646</v>
      </c>
      <c r="Q455" s="333" t="s">
        <v>647</v>
      </c>
    </row>
    <row r="456" spans="1:17" s="342" customFormat="1" hidden="1">
      <c r="A456" s="447"/>
      <c r="B456" s="448" t="s">
        <v>901</v>
      </c>
      <c r="C456" s="448" t="s">
        <v>975</v>
      </c>
      <c r="D456" s="449" t="s">
        <v>1760</v>
      </c>
      <c r="E456" s="448" t="s">
        <v>895</v>
      </c>
      <c r="F456" s="450" t="s">
        <v>976</v>
      </c>
      <c r="G456" s="451">
        <v>30500</v>
      </c>
      <c r="H456" s="450" t="s">
        <v>1291</v>
      </c>
      <c r="I456" s="450" t="s">
        <v>211</v>
      </c>
      <c r="J456" s="452" t="s">
        <v>212</v>
      </c>
      <c r="K456" s="453"/>
      <c r="L456" s="454" t="s">
        <v>1259</v>
      </c>
      <c r="M456" s="327" t="s">
        <v>1761</v>
      </c>
      <c r="N456" s="327" t="s">
        <v>1762</v>
      </c>
      <c r="O456" s="333" t="s">
        <v>233</v>
      </c>
      <c r="P456" s="333" t="s">
        <v>646</v>
      </c>
      <c r="Q456" s="333" t="s">
        <v>647</v>
      </c>
    </row>
    <row r="457" spans="1:17" s="342" customFormat="1" hidden="1">
      <c r="A457" s="456"/>
      <c r="B457" s="457" t="s">
        <v>901</v>
      </c>
      <c r="C457" s="457" t="s">
        <v>1150</v>
      </c>
      <c r="D457" s="458" t="s">
        <v>981</v>
      </c>
      <c r="E457" s="457" t="s">
        <v>895</v>
      </c>
      <c r="F457" s="459" t="s">
        <v>906</v>
      </c>
      <c r="G457" s="460">
        <v>30600</v>
      </c>
      <c r="H457" s="459" t="s">
        <v>225</v>
      </c>
      <c r="I457" s="459" t="s">
        <v>225</v>
      </c>
      <c r="J457" s="461" t="s">
        <v>212</v>
      </c>
      <c r="K457" s="462"/>
      <c r="L457" s="463"/>
      <c r="M457" s="327"/>
      <c r="N457" s="327"/>
      <c r="O457" s="401"/>
      <c r="P457" s="401"/>
      <c r="Q457" s="401"/>
    </row>
    <row r="458" spans="1:17" s="342" customFormat="1" hidden="1">
      <c r="A458" s="456"/>
      <c r="B458" s="457" t="s">
        <v>901</v>
      </c>
      <c r="C458" s="457" t="s">
        <v>1150</v>
      </c>
      <c r="D458" s="464" t="s">
        <v>1151</v>
      </c>
      <c r="E458" s="457" t="s">
        <v>895</v>
      </c>
      <c r="F458" s="459" t="s">
        <v>906</v>
      </c>
      <c r="G458" s="460">
        <v>30600</v>
      </c>
      <c r="H458" s="459" t="s">
        <v>225</v>
      </c>
      <c r="I458" s="459" t="s">
        <v>225</v>
      </c>
      <c r="J458" s="461" t="s">
        <v>212</v>
      </c>
      <c r="K458" s="462"/>
      <c r="L458" s="463" t="s">
        <v>1259</v>
      </c>
      <c r="M458" s="327" t="s">
        <v>626</v>
      </c>
      <c r="N458" s="327" t="s">
        <v>1305</v>
      </c>
      <c r="O458" s="393" t="s">
        <v>1035</v>
      </c>
      <c r="P458" s="393" t="s">
        <v>1038</v>
      </c>
      <c r="Q458" s="333" t="s">
        <v>647</v>
      </c>
    </row>
    <row r="459" spans="1:17" s="342" customFormat="1" hidden="1">
      <c r="A459" s="456"/>
      <c r="B459" s="457" t="s">
        <v>901</v>
      </c>
      <c r="C459" s="457" t="s">
        <v>1150</v>
      </c>
      <c r="D459" s="458" t="s">
        <v>982</v>
      </c>
      <c r="E459" s="457" t="s">
        <v>895</v>
      </c>
      <c r="F459" s="459" t="s">
        <v>906</v>
      </c>
      <c r="G459" s="460">
        <v>30600</v>
      </c>
      <c r="H459" s="459" t="s">
        <v>225</v>
      </c>
      <c r="I459" s="459" t="s">
        <v>225</v>
      </c>
      <c r="J459" s="461" t="s">
        <v>212</v>
      </c>
      <c r="K459" s="462"/>
      <c r="L459" s="463"/>
      <c r="M459" s="327" t="s">
        <v>977</v>
      </c>
      <c r="N459" s="327" t="s">
        <v>1763</v>
      </c>
      <c r="O459" s="393" t="s">
        <v>1035</v>
      </c>
      <c r="P459" s="393" t="s">
        <v>1038</v>
      </c>
      <c r="Q459" s="333" t="s">
        <v>647</v>
      </c>
    </row>
    <row r="460" spans="1:17" s="342" customFormat="1" hidden="1">
      <c r="A460" s="456"/>
      <c r="B460" s="457" t="s">
        <v>901</v>
      </c>
      <c r="C460" s="457" t="s">
        <v>1150</v>
      </c>
      <c r="D460" s="458" t="s">
        <v>983</v>
      </c>
      <c r="E460" s="457" t="s">
        <v>895</v>
      </c>
      <c r="F460" s="459" t="s">
        <v>906</v>
      </c>
      <c r="G460" s="460">
        <v>30600</v>
      </c>
      <c r="H460" s="459" t="s">
        <v>225</v>
      </c>
      <c r="I460" s="459" t="s">
        <v>225</v>
      </c>
      <c r="J460" s="461" t="s">
        <v>212</v>
      </c>
      <c r="K460" s="462"/>
      <c r="L460" s="463" t="s">
        <v>1259</v>
      </c>
      <c r="M460" s="332" t="s">
        <v>1050</v>
      </c>
      <c r="N460" s="327" t="s">
        <v>979</v>
      </c>
      <c r="O460" s="393" t="s">
        <v>1035</v>
      </c>
      <c r="P460" s="393" t="s">
        <v>1038</v>
      </c>
      <c r="Q460" s="333" t="s">
        <v>647</v>
      </c>
    </row>
    <row r="461" spans="1:17" s="342" customFormat="1" hidden="1">
      <c r="A461" s="456"/>
      <c r="B461" s="457" t="s">
        <v>901</v>
      </c>
      <c r="C461" s="457" t="s">
        <v>1150</v>
      </c>
      <c r="D461" s="458" t="s">
        <v>984</v>
      </c>
      <c r="E461" s="457" t="s">
        <v>895</v>
      </c>
      <c r="F461" s="459" t="s">
        <v>906</v>
      </c>
      <c r="G461" s="460">
        <v>30600</v>
      </c>
      <c r="H461" s="459" t="s">
        <v>225</v>
      </c>
      <c r="I461" s="459" t="s">
        <v>225</v>
      </c>
      <c r="J461" s="461" t="s">
        <v>212</v>
      </c>
      <c r="K461" s="462"/>
      <c r="L461" s="463" t="s">
        <v>1259</v>
      </c>
      <c r="M461" s="327" t="s">
        <v>941</v>
      </c>
      <c r="N461" s="327" t="s">
        <v>1751</v>
      </c>
      <c r="O461" s="393" t="s">
        <v>1035</v>
      </c>
      <c r="P461" s="393" t="s">
        <v>1038</v>
      </c>
      <c r="Q461" s="333" t="s">
        <v>647</v>
      </c>
    </row>
    <row r="462" spans="1:17" s="342" customFormat="1" hidden="1">
      <c r="A462" s="456"/>
      <c r="B462" s="457" t="s">
        <v>901</v>
      </c>
      <c r="C462" s="457" t="s">
        <v>1150</v>
      </c>
      <c r="D462" s="458" t="s">
        <v>985</v>
      </c>
      <c r="E462" s="457" t="s">
        <v>895</v>
      </c>
      <c r="F462" s="459" t="s">
        <v>906</v>
      </c>
      <c r="G462" s="460">
        <v>30600</v>
      </c>
      <c r="H462" s="459" t="s">
        <v>225</v>
      </c>
      <c r="I462" s="459" t="s">
        <v>225</v>
      </c>
      <c r="J462" s="461" t="s">
        <v>212</v>
      </c>
      <c r="K462" s="462"/>
      <c r="L462" s="463" t="s">
        <v>1259</v>
      </c>
      <c r="M462" s="327" t="s">
        <v>980</v>
      </c>
      <c r="N462" s="327" t="s">
        <v>1753</v>
      </c>
      <c r="O462" s="393" t="s">
        <v>1035</v>
      </c>
      <c r="P462" s="393" t="s">
        <v>1038</v>
      </c>
      <c r="Q462" s="333" t="s">
        <v>647</v>
      </c>
    </row>
    <row r="463" spans="1:17" s="342" customFormat="1" hidden="1">
      <c r="A463" s="456"/>
      <c r="B463" s="457" t="s">
        <v>901</v>
      </c>
      <c r="C463" s="457" t="s">
        <v>1150</v>
      </c>
      <c r="D463" s="458" t="s">
        <v>986</v>
      </c>
      <c r="E463" s="457" t="s">
        <v>895</v>
      </c>
      <c r="F463" s="459" t="s">
        <v>906</v>
      </c>
      <c r="G463" s="460">
        <v>30600</v>
      </c>
      <c r="H463" s="459" t="s">
        <v>225</v>
      </c>
      <c r="I463" s="459" t="s">
        <v>225</v>
      </c>
      <c r="J463" s="461" t="s">
        <v>212</v>
      </c>
      <c r="K463" s="462"/>
      <c r="L463" s="463" t="s">
        <v>1259</v>
      </c>
      <c r="M463" s="327" t="s">
        <v>1054</v>
      </c>
      <c r="N463" s="327" t="s">
        <v>1755</v>
      </c>
      <c r="O463" s="393" t="s">
        <v>1035</v>
      </c>
      <c r="P463" s="393" t="s">
        <v>1038</v>
      </c>
      <c r="Q463" s="333" t="s">
        <v>647</v>
      </c>
    </row>
    <row r="464" spans="1:17" s="342" customFormat="1" hidden="1">
      <c r="A464" s="456"/>
      <c r="B464" s="457" t="s">
        <v>901</v>
      </c>
      <c r="C464" s="457" t="s">
        <v>1150</v>
      </c>
      <c r="D464" s="458" t="s">
        <v>987</v>
      </c>
      <c r="E464" s="457" t="s">
        <v>895</v>
      </c>
      <c r="F464" s="459" t="s">
        <v>906</v>
      </c>
      <c r="G464" s="460">
        <v>30600</v>
      </c>
      <c r="H464" s="459" t="s">
        <v>225</v>
      </c>
      <c r="I464" s="459" t="s">
        <v>225</v>
      </c>
      <c r="J464" s="461" t="s">
        <v>212</v>
      </c>
      <c r="K464" s="462"/>
      <c r="L464" s="463" t="s">
        <v>1259</v>
      </c>
      <c r="M464" s="327" t="s">
        <v>1055</v>
      </c>
      <c r="N464" s="327" t="s">
        <v>1757</v>
      </c>
      <c r="O464" s="393" t="s">
        <v>1035</v>
      </c>
      <c r="P464" s="393" t="s">
        <v>1038</v>
      </c>
      <c r="Q464" s="333" t="s">
        <v>647</v>
      </c>
    </row>
    <row r="465" spans="1:256" s="342" customFormat="1" hidden="1">
      <c r="A465" s="456"/>
      <c r="B465" s="457" t="s">
        <v>901</v>
      </c>
      <c r="C465" s="457" t="s">
        <v>1150</v>
      </c>
      <c r="D465" s="458" t="s">
        <v>1764</v>
      </c>
      <c r="E465" s="457" t="s">
        <v>895</v>
      </c>
      <c r="F465" s="459" t="s">
        <v>906</v>
      </c>
      <c r="G465" s="460">
        <v>30600</v>
      </c>
      <c r="H465" s="459" t="s">
        <v>225</v>
      </c>
      <c r="I465" s="459" t="s">
        <v>225</v>
      </c>
      <c r="J465" s="461" t="s">
        <v>212</v>
      </c>
      <c r="K465" s="465"/>
      <c r="L465" s="463" t="s">
        <v>1259</v>
      </c>
      <c r="M465" s="332" t="s">
        <v>1765</v>
      </c>
      <c r="N465" s="332" t="s">
        <v>1766</v>
      </c>
      <c r="O465" s="393" t="s">
        <v>1035</v>
      </c>
      <c r="P465" s="393" t="s">
        <v>1038</v>
      </c>
      <c r="Q465" s="333" t="s">
        <v>647</v>
      </c>
    </row>
    <row r="466" spans="1:256" s="342" customFormat="1" hidden="1">
      <c r="A466" s="456"/>
      <c r="B466" s="457" t="s">
        <v>901</v>
      </c>
      <c r="C466" s="457" t="s">
        <v>1150</v>
      </c>
      <c r="D466" s="458" t="s">
        <v>1767</v>
      </c>
      <c r="E466" s="457" t="s">
        <v>895</v>
      </c>
      <c r="F466" s="459" t="s">
        <v>906</v>
      </c>
      <c r="G466" s="460">
        <v>30600</v>
      </c>
      <c r="H466" s="459" t="s">
        <v>225</v>
      </c>
      <c r="I466" s="459" t="s">
        <v>225</v>
      </c>
      <c r="J466" s="461" t="s">
        <v>212</v>
      </c>
      <c r="K466" s="465"/>
      <c r="L466" s="463" t="s">
        <v>1259</v>
      </c>
      <c r="M466" s="332" t="s">
        <v>1765</v>
      </c>
      <c r="N466" s="332" t="s">
        <v>1768</v>
      </c>
      <c r="O466" s="393" t="s">
        <v>1035</v>
      </c>
      <c r="P466" s="393" t="s">
        <v>1038</v>
      </c>
      <c r="Q466" s="333" t="s">
        <v>647</v>
      </c>
    </row>
    <row r="467" spans="1:256" s="342" customFormat="1" hidden="1">
      <c r="A467" s="456"/>
      <c r="B467" s="457" t="s">
        <v>901</v>
      </c>
      <c r="C467" s="457" t="s">
        <v>1150</v>
      </c>
      <c r="D467" s="458" t="s">
        <v>1769</v>
      </c>
      <c r="E467" s="457" t="s">
        <v>895</v>
      </c>
      <c r="F467" s="459" t="s">
        <v>906</v>
      </c>
      <c r="G467" s="460">
        <v>30600</v>
      </c>
      <c r="H467" s="459" t="s">
        <v>225</v>
      </c>
      <c r="I467" s="459" t="s">
        <v>225</v>
      </c>
      <c r="J467" s="461" t="s">
        <v>212</v>
      </c>
      <c r="K467" s="465"/>
      <c r="L467" s="463"/>
      <c r="M467" s="332" t="s">
        <v>1770</v>
      </c>
      <c r="N467" s="332" t="s">
        <v>1771</v>
      </c>
      <c r="O467" s="393" t="s">
        <v>1035</v>
      </c>
      <c r="P467" s="393" t="s">
        <v>1038</v>
      </c>
      <c r="Q467" s="333" t="s">
        <v>647</v>
      </c>
    </row>
    <row r="468" spans="1:256" s="342" customFormat="1" hidden="1">
      <c r="A468" s="456"/>
      <c r="B468" s="457" t="s">
        <v>901</v>
      </c>
      <c r="C468" s="457" t="s">
        <v>1150</v>
      </c>
      <c r="D468" s="458" t="s">
        <v>1772</v>
      </c>
      <c r="E468" s="457" t="s">
        <v>895</v>
      </c>
      <c r="F468" s="459" t="s">
        <v>906</v>
      </c>
      <c r="G468" s="460">
        <v>30600</v>
      </c>
      <c r="H468" s="459" t="s">
        <v>225</v>
      </c>
      <c r="I468" s="459" t="s">
        <v>225</v>
      </c>
      <c r="J468" s="461" t="s">
        <v>212</v>
      </c>
      <c r="K468" s="462"/>
      <c r="L468" s="463"/>
      <c r="M468" s="332" t="s">
        <v>1765</v>
      </c>
      <c r="N468" s="332" t="s">
        <v>1768</v>
      </c>
      <c r="O468" s="393" t="s">
        <v>1035</v>
      </c>
      <c r="P468" s="393" t="s">
        <v>1038</v>
      </c>
      <c r="Q468" s="333" t="s">
        <v>647</v>
      </c>
    </row>
    <row r="469" spans="1:256" s="342" customFormat="1" hidden="1">
      <c r="A469" s="456"/>
      <c r="B469" s="457" t="s">
        <v>901</v>
      </c>
      <c r="C469" s="457" t="s">
        <v>1150</v>
      </c>
      <c r="D469" s="464" t="s">
        <v>1152</v>
      </c>
      <c r="E469" s="457" t="s">
        <v>895</v>
      </c>
      <c r="F469" s="459" t="s">
        <v>906</v>
      </c>
      <c r="G469" s="460">
        <v>30600</v>
      </c>
      <c r="H469" s="459" t="s">
        <v>225</v>
      </c>
      <c r="I469" s="459" t="s">
        <v>225</v>
      </c>
      <c r="J469" s="461" t="s">
        <v>212</v>
      </c>
      <c r="K469" s="462"/>
      <c r="L469" s="463"/>
      <c r="M469" s="332" t="s">
        <v>1050</v>
      </c>
      <c r="N469" s="332" t="s">
        <v>649</v>
      </c>
      <c r="O469" s="393" t="s">
        <v>1035</v>
      </c>
      <c r="P469" s="393" t="s">
        <v>1038</v>
      </c>
      <c r="Q469" s="333" t="s">
        <v>647</v>
      </c>
    </row>
    <row r="470" spans="1:256" s="413" customFormat="1" hidden="1">
      <c r="A470" s="456"/>
      <c r="B470" s="457" t="s">
        <v>901</v>
      </c>
      <c r="C470" s="457" t="s">
        <v>1150</v>
      </c>
      <c r="D470" s="458"/>
      <c r="E470" s="457" t="s">
        <v>895</v>
      </c>
      <c r="F470" s="459" t="s">
        <v>906</v>
      </c>
      <c r="G470" s="460">
        <v>30600</v>
      </c>
      <c r="H470" s="459" t="s">
        <v>225</v>
      </c>
      <c r="I470" s="459" t="s">
        <v>225</v>
      </c>
      <c r="J470" s="461" t="s">
        <v>212</v>
      </c>
      <c r="K470" s="462"/>
      <c r="L470" s="463"/>
      <c r="M470" s="327"/>
      <c r="N470" s="327"/>
      <c r="O470" s="401"/>
      <c r="P470" s="401"/>
      <c r="Q470" s="401"/>
      <c r="R470" s="342"/>
      <c r="S470" s="342"/>
      <c r="T470" s="342"/>
      <c r="U470" s="342"/>
      <c r="V470" s="342"/>
      <c r="W470" s="342"/>
      <c r="X470" s="342"/>
      <c r="Y470" s="342"/>
      <c r="Z470" s="342"/>
      <c r="AA470" s="342"/>
      <c r="AB470" s="342"/>
      <c r="AC470" s="342"/>
      <c r="AD470" s="342"/>
      <c r="AE470" s="342"/>
      <c r="AF470" s="342"/>
      <c r="AG470" s="342"/>
      <c r="AH470" s="342"/>
      <c r="AI470" s="342"/>
      <c r="AJ470" s="342"/>
      <c r="AK470" s="342"/>
      <c r="AL470" s="342"/>
      <c r="AM470" s="342"/>
      <c r="AN470" s="342"/>
      <c r="AO470" s="342"/>
      <c r="AP470" s="342"/>
      <c r="AQ470" s="342"/>
      <c r="AR470" s="342"/>
      <c r="AS470" s="342"/>
      <c r="AT470" s="342"/>
      <c r="AU470" s="342"/>
      <c r="AV470" s="342"/>
      <c r="AW470" s="342"/>
      <c r="AX470" s="342"/>
      <c r="AY470" s="342"/>
      <c r="AZ470" s="342"/>
      <c r="BA470" s="342"/>
      <c r="BB470" s="342"/>
      <c r="BC470" s="342"/>
      <c r="BD470" s="342"/>
      <c r="BE470" s="342"/>
      <c r="BF470" s="342"/>
      <c r="BG470" s="342"/>
      <c r="BH470" s="342"/>
      <c r="BI470" s="342"/>
      <c r="BJ470" s="342"/>
      <c r="BK470" s="342"/>
      <c r="BL470" s="342"/>
      <c r="BM470" s="342"/>
      <c r="BN470" s="342"/>
      <c r="BO470" s="342"/>
      <c r="BP470" s="342"/>
      <c r="BQ470" s="342"/>
      <c r="BR470" s="342"/>
      <c r="BS470" s="342"/>
      <c r="BT470" s="342"/>
      <c r="BU470" s="342"/>
      <c r="BV470" s="342"/>
      <c r="BW470" s="342"/>
      <c r="BX470" s="342"/>
      <c r="BY470" s="342"/>
      <c r="BZ470" s="342"/>
      <c r="CA470" s="342"/>
      <c r="CB470" s="342"/>
      <c r="CC470" s="342"/>
      <c r="CD470" s="342"/>
      <c r="CE470" s="342"/>
      <c r="CF470" s="342"/>
      <c r="CG470" s="342"/>
      <c r="CH470" s="342"/>
      <c r="CI470" s="342"/>
      <c r="CJ470" s="342"/>
      <c r="CK470" s="342"/>
      <c r="CL470" s="342"/>
      <c r="CM470" s="342"/>
      <c r="CN470" s="342"/>
      <c r="CO470" s="342"/>
      <c r="CP470" s="342"/>
      <c r="CQ470" s="342"/>
      <c r="CR470" s="342"/>
      <c r="CS470" s="342"/>
      <c r="CT470" s="342"/>
      <c r="CU470" s="342"/>
      <c r="CV470" s="342"/>
      <c r="CW470" s="342"/>
      <c r="CX470" s="342"/>
      <c r="CY470" s="342"/>
      <c r="CZ470" s="342"/>
      <c r="DA470" s="342"/>
      <c r="DB470" s="342"/>
      <c r="DC470" s="342"/>
      <c r="DD470" s="342"/>
      <c r="DE470" s="342"/>
      <c r="DF470" s="342"/>
      <c r="DG470" s="342"/>
      <c r="DH470" s="342"/>
      <c r="DI470" s="342"/>
      <c r="DJ470" s="342"/>
      <c r="DK470" s="342"/>
      <c r="DL470" s="342"/>
      <c r="DM470" s="342"/>
      <c r="DN470" s="342"/>
      <c r="DO470" s="342"/>
      <c r="DP470" s="342"/>
      <c r="DQ470" s="342"/>
      <c r="DR470" s="342"/>
      <c r="DS470" s="342"/>
      <c r="DT470" s="342"/>
      <c r="DU470" s="342"/>
      <c r="DV470" s="342"/>
      <c r="DW470" s="342"/>
      <c r="DX470" s="342"/>
      <c r="DY470" s="342"/>
      <c r="DZ470" s="342"/>
      <c r="EA470" s="342"/>
      <c r="EB470" s="342"/>
      <c r="EC470" s="342"/>
      <c r="ED470" s="342"/>
      <c r="EE470" s="342"/>
      <c r="EF470" s="342"/>
      <c r="EG470" s="342"/>
      <c r="EH470" s="342"/>
      <c r="EI470" s="342"/>
      <c r="EJ470" s="342"/>
      <c r="EK470" s="342"/>
      <c r="EL470" s="342"/>
      <c r="EM470" s="342"/>
      <c r="EN470" s="342"/>
      <c r="EO470" s="342"/>
      <c r="EP470" s="342"/>
      <c r="EQ470" s="342"/>
      <c r="ER470" s="342"/>
      <c r="ES470" s="342"/>
      <c r="ET470" s="342"/>
      <c r="EU470" s="342"/>
      <c r="EV470" s="342"/>
      <c r="EW470" s="342"/>
      <c r="EX470" s="342"/>
      <c r="EY470" s="342"/>
      <c r="EZ470" s="342"/>
      <c r="FA470" s="342"/>
      <c r="FB470" s="342"/>
      <c r="FC470" s="342"/>
      <c r="FD470" s="342"/>
      <c r="FE470" s="342"/>
      <c r="FF470" s="342"/>
      <c r="FG470" s="342"/>
      <c r="FH470" s="342"/>
      <c r="FI470" s="342"/>
      <c r="FJ470" s="342"/>
      <c r="FK470" s="342"/>
      <c r="FL470" s="342"/>
      <c r="FM470" s="342"/>
      <c r="FN470" s="342"/>
      <c r="FO470" s="342"/>
      <c r="FP470" s="342"/>
      <c r="FQ470" s="342"/>
      <c r="FR470" s="342"/>
      <c r="FS470" s="342"/>
      <c r="FT470" s="342"/>
      <c r="FU470" s="342"/>
      <c r="FV470" s="342"/>
      <c r="FW470" s="342"/>
      <c r="FX470" s="342"/>
      <c r="FY470" s="342"/>
      <c r="FZ470" s="342"/>
      <c r="GA470" s="342"/>
      <c r="GB470" s="342"/>
      <c r="GC470" s="342"/>
      <c r="GD470" s="342"/>
      <c r="GE470" s="342"/>
      <c r="GF470" s="342"/>
      <c r="GG470" s="342"/>
      <c r="GH470" s="342"/>
      <c r="GI470" s="342"/>
      <c r="GJ470" s="342"/>
      <c r="GK470" s="342"/>
      <c r="GL470" s="342"/>
      <c r="GM470" s="342"/>
      <c r="GN470" s="342"/>
      <c r="GO470" s="342"/>
      <c r="GP470" s="342"/>
      <c r="GQ470" s="342"/>
      <c r="GR470" s="342"/>
      <c r="GS470" s="342"/>
      <c r="GT470" s="342"/>
      <c r="GU470" s="342"/>
      <c r="GV470" s="342"/>
      <c r="GW470" s="342"/>
      <c r="GX470" s="342"/>
      <c r="GY470" s="342"/>
      <c r="GZ470" s="342"/>
      <c r="HA470" s="342"/>
      <c r="HB470" s="342"/>
      <c r="HC470" s="342"/>
      <c r="HD470" s="342"/>
      <c r="HE470" s="342"/>
      <c r="HF470" s="342"/>
      <c r="HG470" s="342"/>
      <c r="HH470" s="342"/>
      <c r="HI470" s="342"/>
      <c r="HJ470" s="342"/>
      <c r="HK470" s="342"/>
      <c r="HL470" s="342"/>
      <c r="HM470" s="342"/>
      <c r="HN470" s="342"/>
      <c r="HO470" s="342"/>
      <c r="HP470" s="342"/>
      <c r="HQ470" s="342"/>
      <c r="HR470" s="342"/>
      <c r="HS470" s="342"/>
      <c r="HT470" s="342"/>
      <c r="HU470" s="342"/>
      <c r="HV470" s="342"/>
      <c r="HW470" s="342"/>
      <c r="HX470" s="342"/>
      <c r="HY470" s="342"/>
      <c r="HZ470" s="342"/>
      <c r="IA470" s="342"/>
      <c r="IB470" s="342"/>
      <c r="IC470" s="342"/>
      <c r="ID470" s="342"/>
      <c r="IE470" s="342"/>
      <c r="IF470" s="342"/>
      <c r="IG470" s="342"/>
      <c r="IH470" s="342"/>
      <c r="II470" s="342"/>
      <c r="IJ470" s="342"/>
      <c r="IK470" s="342"/>
      <c r="IL470" s="342"/>
      <c r="IM470" s="342"/>
      <c r="IN470" s="342"/>
      <c r="IO470" s="342"/>
      <c r="IP470" s="342"/>
      <c r="IQ470" s="342"/>
      <c r="IR470" s="342"/>
      <c r="IS470" s="342"/>
      <c r="IT470" s="342"/>
      <c r="IU470" s="342"/>
      <c r="IV470" s="342"/>
    </row>
    <row r="471" spans="1:256" s="413" customFormat="1" hidden="1">
      <c r="A471" s="456"/>
      <c r="B471" s="456" t="s">
        <v>901</v>
      </c>
      <c r="C471" s="456" t="s">
        <v>1153</v>
      </c>
      <c r="D471" s="464" t="s">
        <v>988</v>
      </c>
      <c r="E471" s="456" t="s">
        <v>1262</v>
      </c>
      <c r="F471" s="459" t="s">
        <v>1773</v>
      </c>
      <c r="G471" s="460" t="s">
        <v>1774</v>
      </c>
      <c r="H471" s="459" t="s">
        <v>1775</v>
      </c>
      <c r="I471" s="459" t="s">
        <v>1776</v>
      </c>
      <c r="J471" s="460" t="s">
        <v>212</v>
      </c>
      <c r="K471" s="462"/>
      <c r="L471" s="463" t="s">
        <v>1259</v>
      </c>
      <c r="M471" s="332" t="s">
        <v>626</v>
      </c>
      <c r="N471" s="332" t="s">
        <v>1305</v>
      </c>
      <c r="O471" s="333" t="s">
        <v>233</v>
      </c>
      <c r="P471" s="333" t="s">
        <v>646</v>
      </c>
      <c r="Q471" s="333" t="s">
        <v>647</v>
      </c>
    </row>
    <row r="472" spans="1:256" s="472" customFormat="1" hidden="1">
      <c r="A472" s="456"/>
      <c r="B472" s="456" t="s">
        <v>901</v>
      </c>
      <c r="C472" s="456" t="s">
        <v>1153</v>
      </c>
      <c r="D472" s="464" t="s">
        <v>1154</v>
      </c>
      <c r="E472" s="456" t="s">
        <v>1262</v>
      </c>
      <c r="F472" s="459" t="s">
        <v>1773</v>
      </c>
      <c r="G472" s="460" t="s">
        <v>1774</v>
      </c>
      <c r="H472" s="459" t="s">
        <v>1775</v>
      </c>
      <c r="I472" s="459" t="s">
        <v>1776</v>
      </c>
      <c r="J472" s="460" t="s">
        <v>212</v>
      </c>
      <c r="K472" s="462"/>
      <c r="L472" s="463" t="s">
        <v>1259</v>
      </c>
      <c r="M472" s="332" t="s">
        <v>1068</v>
      </c>
      <c r="N472" s="332" t="s">
        <v>1079</v>
      </c>
      <c r="O472" s="333" t="s">
        <v>233</v>
      </c>
      <c r="P472" s="333" t="s">
        <v>646</v>
      </c>
      <c r="Q472" s="333" t="s">
        <v>647</v>
      </c>
      <c r="R472" s="413"/>
      <c r="S472" s="413"/>
      <c r="T472" s="413"/>
      <c r="U472" s="413"/>
      <c r="V472" s="413"/>
      <c r="W472" s="413"/>
      <c r="X472" s="413"/>
      <c r="Y472" s="413"/>
      <c r="Z472" s="413"/>
      <c r="AA472" s="413"/>
      <c r="AB472" s="413"/>
      <c r="AC472" s="413"/>
      <c r="AD472" s="413"/>
      <c r="AE472" s="413"/>
      <c r="AF472" s="413"/>
      <c r="AG472" s="413"/>
      <c r="AH472" s="413"/>
      <c r="AI472" s="413"/>
      <c r="AJ472" s="413"/>
      <c r="AK472" s="413"/>
      <c r="AL472" s="413"/>
      <c r="AM472" s="413"/>
      <c r="AN472" s="413"/>
      <c r="AO472" s="413"/>
      <c r="AP472" s="413"/>
      <c r="AQ472" s="413"/>
      <c r="AR472" s="413"/>
      <c r="AS472" s="413"/>
      <c r="AT472" s="413"/>
      <c r="AU472" s="413"/>
      <c r="AV472" s="413"/>
      <c r="AW472" s="413"/>
      <c r="AX472" s="413"/>
      <c r="AY472" s="413"/>
      <c r="AZ472" s="413"/>
      <c r="BA472" s="413"/>
      <c r="BB472" s="413"/>
      <c r="BC472" s="413"/>
      <c r="BD472" s="413"/>
      <c r="BE472" s="413"/>
      <c r="BF472" s="413"/>
      <c r="BG472" s="413"/>
      <c r="BH472" s="413"/>
      <c r="BI472" s="413"/>
      <c r="BJ472" s="413"/>
      <c r="BK472" s="413"/>
      <c r="BL472" s="413"/>
      <c r="BM472" s="413"/>
      <c r="BN472" s="413"/>
      <c r="BO472" s="413"/>
      <c r="BP472" s="413"/>
      <c r="BQ472" s="413"/>
      <c r="BR472" s="413"/>
      <c r="BS472" s="413"/>
      <c r="BT472" s="413"/>
      <c r="BU472" s="413"/>
      <c r="BV472" s="413"/>
      <c r="BW472" s="413"/>
      <c r="BX472" s="413"/>
      <c r="BY472" s="413"/>
      <c r="BZ472" s="413"/>
      <c r="CA472" s="413"/>
      <c r="CB472" s="413"/>
      <c r="CC472" s="413"/>
      <c r="CD472" s="413"/>
      <c r="CE472" s="413"/>
      <c r="CF472" s="413"/>
      <c r="CG472" s="413"/>
      <c r="CH472" s="413"/>
      <c r="CI472" s="413"/>
      <c r="CJ472" s="413"/>
      <c r="CK472" s="413"/>
      <c r="CL472" s="413"/>
      <c r="CM472" s="413"/>
      <c r="CN472" s="413"/>
      <c r="CO472" s="413"/>
      <c r="CP472" s="413"/>
      <c r="CQ472" s="413"/>
      <c r="CR472" s="413"/>
      <c r="CS472" s="413"/>
      <c r="CT472" s="413"/>
      <c r="CU472" s="413"/>
      <c r="CV472" s="413"/>
      <c r="CW472" s="413"/>
      <c r="CX472" s="413"/>
      <c r="CY472" s="413"/>
      <c r="CZ472" s="413"/>
      <c r="DA472" s="413"/>
      <c r="DB472" s="413"/>
      <c r="DC472" s="413"/>
      <c r="DD472" s="413"/>
      <c r="DE472" s="413"/>
      <c r="DF472" s="413"/>
      <c r="DG472" s="413"/>
      <c r="DH472" s="413"/>
      <c r="DI472" s="413"/>
      <c r="DJ472" s="413"/>
      <c r="DK472" s="413"/>
      <c r="DL472" s="413"/>
      <c r="DM472" s="413"/>
      <c r="DN472" s="413"/>
      <c r="DO472" s="413"/>
      <c r="DP472" s="413"/>
      <c r="DQ472" s="413"/>
      <c r="DR472" s="413"/>
      <c r="DS472" s="413"/>
      <c r="DT472" s="413"/>
      <c r="DU472" s="413"/>
      <c r="DV472" s="413"/>
      <c r="DW472" s="413"/>
      <c r="DX472" s="413"/>
      <c r="DY472" s="413"/>
      <c r="DZ472" s="413"/>
      <c r="EA472" s="413"/>
      <c r="EB472" s="413"/>
      <c r="EC472" s="413"/>
      <c r="ED472" s="413"/>
      <c r="EE472" s="413"/>
      <c r="EF472" s="413"/>
      <c r="EG472" s="413"/>
      <c r="EH472" s="413"/>
      <c r="EI472" s="413"/>
      <c r="EJ472" s="413"/>
      <c r="EK472" s="413"/>
      <c r="EL472" s="413"/>
      <c r="EM472" s="413"/>
      <c r="EN472" s="413"/>
      <c r="EO472" s="413"/>
      <c r="EP472" s="413"/>
      <c r="EQ472" s="413"/>
      <c r="ER472" s="413"/>
      <c r="ES472" s="413"/>
      <c r="ET472" s="413"/>
      <c r="EU472" s="413"/>
      <c r="EV472" s="413"/>
      <c r="EW472" s="413"/>
      <c r="EX472" s="413"/>
      <c r="EY472" s="413"/>
      <c r="EZ472" s="413"/>
      <c r="FA472" s="413"/>
      <c r="FB472" s="413"/>
      <c r="FC472" s="413"/>
      <c r="FD472" s="413"/>
      <c r="FE472" s="413"/>
      <c r="FF472" s="413"/>
      <c r="FG472" s="413"/>
      <c r="FH472" s="413"/>
      <c r="FI472" s="413"/>
      <c r="FJ472" s="413"/>
      <c r="FK472" s="413"/>
      <c r="FL472" s="413"/>
      <c r="FM472" s="413"/>
      <c r="FN472" s="413"/>
      <c r="FO472" s="413"/>
      <c r="FP472" s="413"/>
      <c r="FQ472" s="413"/>
      <c r="FR472" s="413"/>
      <c r="FS472" s="413"/>
      <c r="FT472" s="413"/>
      <c r="FU472" s="413"/>
      <c r="FV472" s="413"/>
      <c r="FW472" s="413"/>
      <c r="FX472" s="413"/>
      <c r="FY472" s="413"/>
      <c r="FZ472" s="413"/>
      <c r="GA472" s="413"/>
      <c r="GB472" s="413"/>
      <c r="GC472" s="413"/>
      <c r="GD472" s="413"/>
      <c r="GE472" s="413"/>
      <c r="GF472" s="413"/>
      <c r="GG472" s="413"/>
      <c r="GH472" s="413"/>
      <c r="GI472" s="413"/>
      <c r="GJ472" s="413"/>
      <c r="GK472" s="413"/>
      <c r="GL472" s="413"/>
      <c r="GM472" s="413"/>
      <c r="GN472" s="413"/>
      <c r="GO472" s="413"/>
      <c r="GP472" s="413"/>
      <c r="GQ472" s="413"/>
      <c r="GR472" s="413"/>
      <c r="GS472" s="413"/>
      <c r="GT472" s="413"/>
      <c r="GU472" s="413"/>
      <c r="GV472" s="413"/>
      <c r="GW472" s="413"/>
      <c r="GX472" s="413"/>
      <c r="GY472" s="413"/>
      <c r="GZ472" s="413"/>
      <c r="HA472" s="413"/>
      <c r="HB472" s="413"/>
      <c r="HC472" s="413"/>
      <c r="HD472" s="413"/>
      <c r="HE472" s="413"/>
      <c r="HF472" s="413"/>
      <c r="HG472" s="413"/>
      <c r="HH472" s="413"/>
      <c r="HI472" s="413"/>
      <c r="HJ472" s="413"/>
      <c r="HK472" s="413"/>
      <c r="HL472" s="413"/>
      <c r="HM472" s="413"/>
      <c r="HN472" s="413"/>
      <c r="HO472" s="413"/>
      <c r="HP472" s="413"/>
      <c r="HQ472" s="413"/>
      <c r="HR472" s="413"/>
      <c r="HS472" s="413"/>
      <c r="HT472" s="413"/>
      <c r="HU472" s="413"/>
      <c r="HV472" s="413"/>
      <c r="HW472" s="413"/>
      <c r="HX472" s="413"/>
      <c r="HY472" s="413"/>
      <c r="HZ472" s="413"/>
      <c r="IA472" s="413"/>
      <c r="IB472" s="413"/>
      <c r="IC472" s="413"/>
      <c r="ID472" s="413"/>
      <c r="IE472" s="413"/>
      <c r="IF472" s="413"/>
      <c r="IG472" s="413"/>
      <c r="IH472" s="413"/>
      <c r="II472" s="413"/>
      <c r="IJ472" s="413"/>
      <c r="IK472" s="413"/>
      <c r="IL472" s="413"/>
      <c r="IM472" s="413"/>
      <c r="IN472" s="413"/>
      <c r="IO472" s="413"/>
      <c r="IP472" s="413"/>
      <c r="IQ472" s="413"/>
      <c r="IR472" s="413"/>
      <c r="IS472" s="413"/>
      <c r="IT472" s="413"/>
      <c r="IU472" s="413"/>
      <c r="IV472" s="413"/>
    </row>
    <row r="473" spans="1:256" s="472" customFormat="1" hidden="1">
      <c r="A473" s="466"/>
      <c r="B473" s="466" t="s">
        <v>1777</v>
      </c>
      <c r="C473" s="466" t="s">
        <v>232</v>
      </c>
      <c r="D473" s="467" t="s">
        <v>1778</v>
      </c>
      <c r="E473" s="466" t="s">
        <v>895</v>
      </c>
      <c r="F473" s="468" t="s">
        <v>230</v>
      </c>
      <c r="G473" s="469">
        <v>40300</v>
      </c>
      <c r="H473" s="468" t="s">
        <v>219</v>
      </c>
      <c r="I473" s="468" t="s">
        <v>211</v>
      </c>
      <c r="J473" s="469" t="s">
        <v>217</v>
      </c>
      <c r="K473" s="470">
        <v>121282690</v>
      </c>
      <c r="L473" s="471" t="s">
        <v>1598</v>
      </c>
      <c r="M473" s="466" t="s">
        <v>1068</v>
      </c>
      <c r="N473" s="466" t="s">
        <v>1779</v>
      </c>
      <c r="O473" s="466" t="s">
        <v>233</v>
      </c>
      <c r="P473" s="466" t="s">
        <v>646</v>
      </c>
      <c r="Q473" s="466" t="s">
        <v>647</v>
      </c>
    </row>
    <row r="474" spans="1:256" s="479" customFormat="1" hidden="1">
      <c r="A474" s="466"/>
      <c r="B474" s="466" t="s">
        <v>1634</v>
      </c>
      <c r="C474" s="466" t="s">
        <v>232</v>
      </c>
      <c r="D474" s="467"/>
      <c r="E474" s="466"/>
      <c r="F474" s="468"/>
      <c r="G474" s="469"/>
      <c r="H474" s="468"/>
      <c r="I474" s="468"/>
      <c r="J474" s="469"/>
      <c r="K474" s="470"/>
      <c r="L474" s="471"/>
      <c r="M474" s="466"/>
      <c r="N474" s="466"/>
      <c r="O474" s="466" t="s">
        <v>233</v>
      </c>
      <c r="P474" s="466" t="s">
        <v>646</v>
      </c>
      <c r="Q474" s="466" t="s">
        <v>647</v>
      </c>
      <c r="R474" s="472"/>
      <c r="S474" s="472"/>
      <c r="T474" s="472"/>
      <c r="U474" s="472"/>
      <c r="V474" s="472"/>
      <c r="W474" s="472"/>
      <c r="X474" s="472"/>
      <c r="Y474" s="472"/>
      <c r="Z474" s="472"/>
      <c r="AA474" s="472"/>
      <c r="AB474" s="472"/>
      <c r="AC474" s="472"/>
      <c r="AD474" s="472"/>
      <c r="AE474" s="472"/>
      <c r="AF474" s="472"/>
      <c r="AG474" s="472"/>
      <c r="AH474" s="472"/>
      <c r="AI474" s="472"/>
      <c r="AJ474" s="472"/>
      <c r="AK474" s="472"/>
      <c r="AL474" s="472"/>
      <c r="AM474" s="472"/>
      <c r="AN474" s="472"/>
      <c r="AO474" s="472"/>
      <c r="AP474" s="472"/>
      <c r="AQ474" s="472"/>
      <c r="AR474" s="472"/>
      <c r="AS474" s="472"/>
      <c r="AT474" s="472"/>
      <c r="AU474" s="472"/>
      <c r="AV474" s="472"/>
      <c r="AW474" s="472"/>
      <c r="AX474" s="472"/>
      <c r="AY474" s="472"/>
      <c r="AZ474" s="472"/>
      <c r="BA474" s="472"/>
      <c r="BB474" s="472"/>
      <c r="BC474" s="472"/>
      <c r="BD474" s="472"/>
      <c r="BE474" s="472"/>
      <c r="BF474" s="472"/>
      <c r="BG474" s="472"/>
      <c r="BH474" s="472"/>
      <c r="BI474" s="472"/>
      <c r="BJ474" s="472"/>
      <c r="BK474" s="472"/>
      <c r="BL474" s="472"/>
      <c r="BM474" s="472"/>
      <c r="BN474" s="472"/>
      <c r="BO474" s="472"/>
      <c r="BP474" s="472"/>
      <c r="BQ474" s="472"/>
      <c r="BR474" s="472"/>
      <c r="BS474" s="472"/>
      <c r="BT474" s="472"/>
      <c r="BU474" s="472"/>
      <c r="BV474" s="472"/>
      <c r="BW474" s="472"/>
      <c r="BX474" s="472"/>
      <c r="BY474" s="472"/>
      <c r="BZ474" s="472"/>
      <c r="CA474" s="472"/>
      <c r="CB474" s="472"/>
      <c r="CC474" s="472"/>
      <c r="CD474" s="472"/>
      <c r="CE474" s="472"/>
      <c r="CF474" s="472"/>
      <c r="CG474" s="472"/>
      <c r="CH474" s="472"/>
      <c r="CI474" s="472"/>
      <c r="CJ474" s="472"/>
      <c r="CK474" s="472"/>
      <c r="CL474" s="472"/>
      <c r="CM474" s="472"/>
      <c r="CN474" s="472"/>
      <c r="CO474" s="472"/>
      <c r="CP474" s="472"/>
      <c r="CQ474" s="472"/>
      <c r="CR474" s="472"/>
      <c r="CS474" s="472"/>
      <c r="CT474" s="472"/>
      <c r="CU474" s="472"/>
      <c r="CV474" s="472"/>
      <c r="CW474" s="472"/>
      <c r="CX474" s="472"/>
      <c r="CY474" s="472"/>
      <c r="CZ474" s="472"/>
      <c r="DA474" s="472"/>
      <c r="DB474" s="472"/>
      <c r="DC474" s="472"/>
      <c r="DD474" s="472"/>
      <c r="DE474" s="472"/>
      <c r="DF474" s="472"/>
      <c r="DG474" s="472"/>
      <c r="DH474" s="472"/>
      <c r="DI474" s="472"/>
      <c r="DJ474" s="472"/>
      <c r="DK474" s="472"/>
      <c r="DL474" s="472"/>
      <c r="DM474" s="472"/>
      <c r="DN474" s="472"/>
      <c r="DO474" s="472"/>
      <c r="DP474" s="472"/>
      <c r="DQ474" s="472"/>
      <c r="DR474" s="472"/>
      <c r="DS474" s="472"/>
      <c r="DT474" s="472"/>
      <c r="DU474" s="472"/>
      <c r="DV474" s="472"/>
      <c r="DW474" s="472"/>
      <c r="DX474" s="472"/>
      <c r="DY474" s="472"/>
      <c r="DZ474" s="472"/>
      <c r="EA474" s="472"/>
      <c r="EB474" s="472"/>
      <c r="EC474" s="472"/>
      <c r="ED474" s="472"/>
      <c r="EE474" s="472"/>
      <c r="EF474" s="472"/>
      <c r="EG474" s="472"/>
      <c r="EH474" s="472"/>
      <c r="EI474" s="472"/>
      <c r="EJ474" s="472"/>
      <c r="EK474" s="472"/>
      <c r="EL474" s="472"/>
      <c r="EM474" s="472"/>
      <c r="EN474" s="472"/>
      <c r="EO474" s="472"/>
      <c r="EP474" s="472"/>
      <c r="EQ474" s="472"/>
      <c r="ER474" s="472"/>
      <c r="ES474" s="472"/>
      <c r="ET474" s="472"/>
      <c r="EU474" s="472"/>
      <c r="EV474" s="472"/>
      <c r="EW474" s="472"/>
      <c r="EX474" s="472"/>
      <c r="EY474" s="472"/>
      <c r="EZ474" s="472"/>
      <c r="FA474" s="472"/>
      <c r="FB474" s="472"/>
      <c r="FC474" s="472"/>
      <c r="FD474" s="472"/>
      <c r="FE474" s="472"/>
      <c r="FF474" s="472"/>
      <c r="FG474" s="472"/>
      <c r="FH474" s="472"/>
      <c r="FI474" s="472"/>
      <c r="FJ474" s="472"/>
      <c r="FK474" s="472"/>
      <c r="FL474" s="472"/>
      <c r="FM474" s="472"/>
      <c r="FN474" s="472"/>
      <c r="FO474" s="472"/>
      <c r="FP474" s="472"/>
      <c r="FQ474" s="472"/>
      <c r="FR474" s="472"/>
      <c r="FS474" s="472"/>
      <c r="FT474" s="472"/>
      <c r="FU474" s="472"/>
      <c r="FV474" s="472"/>
      <c r="FW474" s="472"/>
      <c r="FX474" s="472"/>
      <c r="FY474" s="472"/>
      <c r="FZ474" s="472"/>
      <c r="GA474" s="472"/>
      <c r="GB474" s="472"/>
      <c r="GC474" s="472"/>
      <c r="GD474" s="472"/>
      <c r="GE474" s="472"/>
      <c r="GF474" s="472"/>
      <c r="GG474" s="472"/>
      <c r="GH474" s="472"/>
      <c r="GI474" s="472"/>
      <c r="GJ474" s="472"/>
      <c r="GK474" s="472"/>
      <c r="GL474" s="472"/>
      <c r="GM474" s="472"/>
      <c r="GN474" s="472"/>
      <c r="GO474" s="472"/>
      <c r="GP474" s="472"/>
      <c r="GQ474" s="472"/>
      <c r="GR474" s="472"/>
      <c r="GS474" s="472"/>
      <c r="GT474" s="472"/>
      <c r="GU474" s="472"/>
      <c r="GV474" s="472"/>
      <c r="GW474" s="472"/>
      <c r="GX474" s="472"/>
      <c r="GY474" s="472"/>
      <c r="GZ474" s="472"/>
      <c r="HA474" s="472"/>
      <c r="HB474" s="472"/>
      <c r="HC474" s="472"/>
      <c r="HD474" s="472"/>
      <c r="HE474" s="472"/>
      <c r="HF474" s="472"/>
      <c r="HG474" s="472"/>
      <c r="HH474" s="472"/>
      <c r="HI474" s="472"/>
      <c r="HJ474" s="472"/>
      <c r="HK474" s="472"/>
      <c r="HL474" s="472"/>
      <c r="HM474" s="472"/>
      <c r="HN474" s="472"/>
      <c r="HO474" s="472"/>
      <c r="HP474" s="472"/>
      <c r="HQ474" s="472"/>
      <c r="HR474" s="472"/>
      <c r="HS474" s="472"/>
      <c r="HT474" s="472"/>
      <c r="HU474" s="472"/>
      <c r="HV474" s="472"/>
      <c r="HW474" s="472"/>
      <c r="HX474" s="472"/>
      <c r="HY474" s="472"/>
      <c r="HZ474" s="472"/>
      <c r="IA474" s="472"/>
      <c r="IB474" s="472"/>
      <c r="IC474" s="472"/>
      <c r="ID474" s="472"/>
      <c r="IE474" s="472"/>
      <c r="IF474" s="472"/>
      <c r="IG474" s="472"/>
      <c r="IH474" s="472"/>
      <c r="II474" s="472"/>
      <c r="IJ474" s="472"/>
      <c r="IK474" s="472"/>
      <c r="IL474" s="472"/>
      <c r="IM474" s="472"/>
      <c r="IN474" s="472"/>
      <c r="IO474" s="472"/>
      <c r="IP474" s="472"/>
      <c r="IQ474" s="472"/>
      <c r="IR474" s="472"/>
      <c r="IS474" s="472"/>
      <c r="IT474" s="472"/>
      <c r="IU474" s="472"/>
      <c r="IV474" s="472"/>
    </row>
    <row r="475" spans="1:256" hidden="1">
      <c r="A475" s="473" t="s">
        <v>1780</v>
      </c>
      <c r="B475" s="473" t="s">
        <v>989</v>
      </c>
      <c r="C475" s="473" t="s">
        <v>138</v>
      </c>
      <c r="D475" s="473" t="s">
        <v>990</v>
      </c>
      <c r="E475" s="473" t="s">
        <v>1429</v>
      </c>
      <c r="F475" s="474" t="s">
        <v>1781</v>
      </c>
      <c r="G475" s="475" t="s">
        <v>1782</v>
      </c>
      <c r="H475" s="474" t="s">
        <v>1452</v>
      </c>
      <c r="I475" s="474" t="s">
        <v>1453</v>
      </c>
      <c r="J475" s="475" t="s">
        <v>217</v>
      </c>
      <c r="K475" s="476">
        <v>500000</v>
      </c>
      <c r="L475" s="477" t="s">
        <v>1426</v>
      </c>
      <c r="M475" s="478" t="s">
        <v>882</v>
      </c>
      <c r="N475" s="473" t="s">
        <v>885</v>
      </c>
      <c r="O475" s="473" t="s">
        <v>233</v>
      </c>
      <c r="P475" s="473" t="s">
        <v>646</v>
      </c>
      <c r="Q475" s="473" t="s">
        <v>647</v>
      </c>
      <c r="R475" s="479"/>
      <c r="S475" s="479"/>
      <c r="T475" s="479"/>
      <c r="U475" s="479"/>
      <c r="V475" s="479"/>
      <c r="W475" s="479"/>
      <c r="X475" s="479"/>
      <c r="Y475" s="479"/>
      <c r="Z475" s="479"/>
      <c r="AA475" s="479"/>
      <c r="AB475" s="479"/>
      <c r="AC475" s="479"/>
      <c r="AD475" s="479"/>
      <c r="AE475" s="479"/>
      <c r="AF475" s="479"/>
      <c r="AG475" s="479"/>
      <c r="AH475" s="479"/>
      <c r="AI475" s="479"/>
      <c r="AJ475" s="479"/>
      <c r="AK475" s="479"/>
      <c r="AL475" s="479"/>
      <c r="AM475" s="479"/>
      <c r="AN475" s="479"/>
      <c r="AO475" s="479"/>
      <c r="AP475" s="479"/>
      <c r="AQ475" s="479"/>
      <c r="AR475" s="479"/>
      <c r="AS475" s="479"/>
      <c r="AT475" s="479"/>
      <c r="AU475" s="479"/>
      <c r="AV475" s="479"/>
      <c r="AW475" s="479"/>
      <c r="AX475" s="479"/>
      <c r="AY475" s="479"/>
      <c r="AZ475" s="479"/>
      <c r="BA475" s="479"/>
      <c r="BB475" s="479"/>
      <c r="BC475" s="479"/>
      <c r="BD475" s="479"/>
      <c r="BE475" s="479"/>
      <c r="BF475" s="479"/>
      <c r="BG475" s="479"/>
      <c r="BH475" s="479"/>
      <c r="BI475" s="479"/>
      <c r="BJ475" s="479"/>
      <c r="BK475" s="479"/>
      <c r="BL475" s="479"/>
      <c r="BM475" s="479"/>
      <c r="BN475" s="479"/>
      <c r="BO475" s="479"/>
      <c r="BP475" s="479"/>
      <c r="BQ475" s="479"/>
      <c r="BR475" s="479"/>
      <c r="BS475" s="479"/>
      <c r="BT475" s="479"/>
      <c r="BU475" s="479"/>
      <c r="BV475" s="479"/>
      <c r="BW475" s="479"/>
      <c r="BX475" s="479"/>
      <c r="BY475" s="479"/>
      <c r="BZ475" s="479"/>
      <c r="CA475" s="479"/>
      <c r="CB475" s="479"/>
      <c r="CC475" s="479"/>
      <c r="CD475" s="479"/>
      <c r="CE475" s="479"/>
      <c r="CF475" s="479"/>
      <c r="CG475" s="479"/>
      <c r="CH475" s="479"/>
      <c r="CI475" s="479"/>
      <c r="CJ475" s="479"/>
      <c r="CK475" s="479"/>
      <c r="CL475" s="479"/>
      <c r="CM475" s="479"/>
      <c r="CN475" s="479"/>
      <c r="CO475" s="479"/>
      <c r="CP475" s="479"/>
      <c r="CQ475" s="479"/>
      <c r="CR475" s="479"/>
      <c r="CS475" s="479"/>
      <c r="CT475" s="479"/>
      <c r="CU475" s="479"/>
      <c r="CV475" s="479"/>
      <c r="CW475" s="479"/>
      <c r="CX475" s="479"/>
      <c r="CY475" s="479"/>
      <c r="CZ475" s="479"/>
      <c r="DA475" s="479"/>
      <c r="DB475" s="479"/>
      <c r="DC475" s="479"/>
      <c r="DD475" s="479"/>
      <c r="DE475" s="479"/>
      <c r="DF475" s="479"/>
      <c r="DG475" s="479"/>
      <c r="DH475" s="479"/>
      <c r="DI475" s="479"/>
      <c r="DJ475" s="479"/>
      <c r="DK475" s="479"/>
      <c r="DL475" s="479"/>
      <c r="DM475" s="479"/>
      <c r="DN475" s="479"/>
      <c r="DO475" s="479"/>
      <c r="DP475" s="479"/>
      <c r="DQ475" s="479"/>
      <c r="DR475" s="479"/>
      <c r="DS475" s="479"/>
      <c r="DT475" s="479"/>
      <c r="DU475" s="479"/>
      <c r="DV475" s="479"/>
      <c r="DW475" s="479"/>
      <c r="DX475" s="479"/>
      <c r="DY475" s="479"/>
      <c r="DZ475" s="479"/>
      <c r="EA475" s="479"/>
      <c r="EB475" s="479"/>
      <c r="EC475" s="479"/>
      <c r="ED475" s="479"/>
      <c r="EE475" s="479"/>
      <c r="EF475" s="479"/>
      <c r="EG475" s="479"/>
      <c r="EH475" s="479"/>
      <c r="EI475" s="479"/>
      <c r="EJ475" s="479"/>
      <c r="EK475" s="479"/>
      <c r="EL475" s="479"/>
      <c r="EM475" s="479"/>
      <c r="EN475" s="479"/>
      <c r="EO475" s="479"/>
      <c r="EP475" s="479"/>
      <c r="EQ475" s="479"/>
      <c r="ER475" s="479"/>
      <c r="ES475" s="479"/>
      <c r="ET475" s="479"/>
      <c r="EU475" s="479"/>
      <c r="EV475" s="479"/>
      <c r="EW475" s="479"/>
      <c r="EX475" s="479"/>
      <c r="EY475" s="479"/>
      <c r="EZ475" s="479"/>
      <c r="FA475" s="479"/>
      <c r="FB475" s="479"/>
      <c r="FC475" s="479"/>
      <c r="FD475" s="479"/>
      <c r="FE475" s="479"/>
      <c r="FF475" s="479"/>
      <c r="FG475" s="479"/>
      <c r="FH475" s="479"/>
      <c r="FI475" s="479"/>
      <c r="FJ475" s="479"/>
      <c r="FK475" s="479"/>
      <c r="FL475" s="479"/>
      <c r="FM475" s="479"/>
      <c r="FN475" s="479"/>
      <c r="FO475" s="479"/>
      <c r="FP475" s="479"/>
      <c r="FQ475" s="479"/>
      <c r="FR475" s="479"/>
      <c r="FS475" s="479"/>
      <c r="FT475" s="479"/>
      <c r="FU475" s="479"/>
      <c r="FV475" s="479"/>
      <c r="FW475" s="479"/>
      <c r="FX475" s="479"/>
      <c r="FY475" s="479"/>
      <c r="FZ475" s="479"/>
      <c r="GA475" s="479"/>
      <c r="GB475" s="479"/>
      <c r="GC475" s="479"/>
      <c r="GD475" s="479"/>
      <c r="GE475" s="479"/>
      <c r="GF475" s="479"/>
      <c r="GG475" s="479"/>
      <c r="GH475" s="479"/>
      <c r="GI475" s="479"/>
      <c r="GJ475" s="479"/>
      <c r="GK475" s="479"/>
      <c r="GL475" s="479"/>
      <c r="GM475" s="479"/>
      <c r="GN475" s="479"/>
      <c r="GO475" s="479"/>
      <c r="GP475" s="479"/>
      <c r="GQ475" s="479"/>
      <c r="GR475" s="479"/>
      <c r="GS475" s="479"/>
      <c r="GT475" s="479"/>
      <c r="GU475" s="479"/>
      <c r="GV475" s="479"/>
      <c r="GW475" s="479"/>
      <c r="GX475" s="479"/>
      <c r="GY475" s="479"/>
      <c r="GZ475" s="479"/>
      <c r="HA475" s="479"/>
      <c r="HB475" s="479"/>
      <c r="HC475" s="479"/>
      <c r="HD475" s="479"/>
      <c r="HE475" s="479"/>
      <c r="HF475" s="479"/>
      <c r="HG475" s="479"/>
      <c r="HH475" s="479"/>
      <c r="HI475" s="479"/>
      <c r="HJ475" s="479"/>
      <c r="HK475" s="479"/>
      <c r="HL475" s="479"/>
      <c r="HM475" s="479"/>
      <c r="HN475" s="479"/>
      <c r="HO475" s="479"/>
      <c r="HP475" s="479"/>
      <c r="HQ475" s="479"/>
      <c r="HR475" s="479"/>
      <c r="HS475" s="479"/>
      <c r="HT475" s="479"/>
      <c r="HU475" s="479"/>
      <c r="HV475" s="479"/>
      <c r="HW475" s="479"/>
      <c r="HX475" s="479"/>
      <c r="HY475" s="479"/>
      <c r="HZ475" s="479"/>
      <c r="IA475" s="479"/>
      <c r="IB475" s="479"/>
      <c r="IC475" s="479"/>
      <c r="ID475" s="479"/>
      <c r="IE475" s="479"/>
      <c r="IF475" s="479"/>
      <c r="IG475" s="479"/>
      <c r="IH475" s="479"/>
      <c r="II475" s="479"/>
      <c r="IJ475" s="479"/>
      <c r="IK475" s="479"/>
      <c r="IL475" s="479"/>
      <c r="IM475" s="479"/>
      <c r="IN475" s="479"/>
      <c r="IO475" s="479"/>
      <c r="IP475" s="479"/>
      <c r="IQ475" s="479"/>
      <c r="IR475" s="479"/>
      <c r="IS475" s="479"/>
      <c r="IT475" s="479"/>
      <c r="IU475" s="479"/>
      <c r="IV475" s="479"/>
    </row>
    <row r="476" spans="1:256" hidden="1">
      <c r="A476" s="473" t="s">
        <v>1783</v>
      </c>
      <c r="B476" s="316" t="s">
        <v>989</v>
      </c>
      <c r="C476" s="316" t="s">
        <v>223</v>
      </c>
      <c r="D476" s="473" t="s">
        <v>991</v>
      </c>
      <c r="E476" s="316" t="s">
        <v>1429</v>
      </c>
      <c r="F476" s="474" t="s">
        <v>1781</v>
      </c>
      <c r="G476" s="480" t="s">
        <v>1784</v>
      </c>
      <c r="H476" s="474" t="s">
        <v>1510</v>
      </c>
      <c r="I476" s="474" t="s">
        <v>1453</v>
      </c>
      <c r="J476" s="481" t="s">
        <v>212</v>
      </c>
      <c r="K476" s="476">
        <v>12000000</v>
      </c>
      <c r="L476" s="477" t="s">
        <v>1259</v>
      </c>
      <c r="M476" s="316" t="s">
        <v>980</v>
      </c>
      <c r="N476" s="316" t="s">
        <v>1155</v>
      </c>
      <c r="O476" s="316" t="s">
        <v>233</v>
      </c>
      <c r="P476" s="316" t="s">
        <v>646</v>
      </c>
      <c r="Q476" s="316" t="s">
        <v>647</v>
      </c>
    </row>
    <row r="477" spans="1:256" s="482" customFormat="1" hidden="1">
      <c r="A477" s="473" t="s">
        <v>1785</v>
      </c>
      <c r="B477" s="316" t="s">
        <v>989</v>
      </c>
      <c r="C477" s="316" t="s">
        <v>223</v>
      </c>
      <c r="D477" s="473" t="s">
        <v>992</v>
      </c>
      <c r="E477" s="316" t="s">
        <v>1262</v>
      </c>
      <c r="F477" s="474" t="s">
        <v>1786</v>
      </c>
      <c r="G477" s="480" t="s">
        <v>1787</v>
      </c>
      <c r="H477" s="474" t="s">
        <v>1291</v>
      </c>
      <c r="I477" s="474" t="s">
        <v>1776</v>
      </c>
      <c r="J477" s="481" t="s">
        <v>212</v>
      </c>
      <c r="K477" s="476">
        <v>785000</v>
      </c>
      <c r="L477" s="477" t="s">
        <v>1259</v>
      </c>
      <c r="M477" s="316" t="s">
        <v>626</v>
      </c>
      <c r="N477" s="316" t="s">
        <v>1305</v>
      </c>
      <c r="O477" s="316" t="s">
        <v>233</v>
      </c>
      <c r="P477" s="316" t="s">
        <v>646</v>
      </c>
      <c r="Q477" s="316" t="s">
        <v>647</v>
      </c>
      <c r="R477" s="317"/>
      <c r="S477" s="317"/>
      <c r="T477" s="317"/>
      <c r="U477" s="317"/>
      <c r="V477" s="317"/>
      <c r="W477" s="317"/>
      <c r="X477" s="317"/>
      <c r="Y477" s="317"/>
      <c r="Z477" s="317"/>
      <c r="AA477" s="317"/>
      <c r="AB477" s="317"/>
      <c r="AC477" s="317"/>
      <c r="AD477" s="317"/>
      <c r="AE477" s="317"/>
      <c r="AF477" s="317"/>
      <c r="AG477" s="317"/>
      <c r="AH477" s="317"/>
      <c r="AI477" s="317"/>
      <c r="AJ477" s="317"/>
      <c r="AK477" s="317"/>
      <c r="AL477" s="317"/>
      <c r="AM477" s="317"/>
      <c r="AN477" s="317"/>
      <c r="AO477" s="317"/>
      <c r="AP477" s="317"/>
      <c r="AQ477" s="317"/>
      <c r="AR477" s="317"/>
      <c r="AS477" s="317"/>
      <c r="AT477" s="317"/>
      <c r="AU477" s="317"/>
      <c r="AV477" s="317"/>
      <c r="AW477" s="317"/>
      <c r="AX477" s="317"/>
      <c r="AY477" s="317"/>
      <c r="AZ477" s="317"/>
      <c r="BA477" s="317"/>
      <c r="BB477" s="317"/>
      <c r="BC477" s="317"/>
      <c r="BD477" s="317"/>
      <c r="BE477" s="317"/>
      <c r="BF477" s="317"/>
      <c r="BG477" s="317"/>
      <c r="BH477" s="317"/>
      <c r="BI477" s="317"/>
      <c r="BJ477" s="317"/>
      <c r="BK477" s="317"/>
      <c r="BL477" s="317"/>
      <c r="BM477" s="317"/>
      <c r="BN477" s="317"/>
      <c r="BO477" s="317"/>
      <c r="BP477" s="317"/>
      <c r="BQ477" s="317"/>
      <c r="BR477" s="317"/>
      <c r="BS477" s="317"/>
      <c r="BT477" s="317"/>
      <c r="BU477" s="317"/>
      <c r="BV477" s="317"/>
      <c r="BW477" s="317"/>
      <c r="BX477" s="317"/>
      <c r="BY477" s="317"/>
      <c r="BZ477" s="317"/>
      <c r="CA477" s="317"/>
      <c r="CB477" s="317"/>
      <c r="CC477" s="317"/>
      <c r="CD477" s="317"/>
      <c r="CE477" s="317"/>
      <c r="CF477" s="317"/>
      <c r="CG477" s="317"/>
      <c r="CH477" s="317"/>
      <c r="CI477" s="317"/>
      <c r="CJ477" s="317"/>
      <c r="CK477" s="317"/>
      <c r="CL477" s="317"/>
      <c r="CM477" s="317"/>
      <c r="CN477" s="317"/>
      <c r="CO477" s="317"/>
      <c r="CP477" s="317"/>
      <c r="CQ477" s="317"/>
      <c r="CR477" s="317"/>
      <c r="CS477" s="317"/>
      <c r="CT477" s="317"/>
      <c r="CU477" s="317"/>
      <c r="CV477" s="317"/>
      <c r="CW477" s="317"/>
      <c r="CX477" s="317"/>
      <c r="CY477" s="317"/>
      <c r="CZ477" s="317"/>
      <c r="DA477" s="317"/>
      <c r="DB477" s="317"/>
      <c r="DC477" s="317"/>
      <c r="DD477" s="317"/>
      <c r="DE477" s="317"/>
      <c r="DF477" s="317"/>
      <c r="DG477" s="317"/>
      <c r="DH477" s="317"/>
      <c r="DI477" s="317"/>
      <c r="DJ477" s="317"/>
      <c r="DK477" s="317"/>
      <c r="DL477" s="317"/>
      <c r="DM477" s="317"/>
      <c r="DN477" s="317"/>
      <c r="DO477" s="317"/>
      <c r="DP477" s="317"/>
      <c r="DQ477" s="317"/>
      <c r="DR477" s="317"/>
      <c r="DS477" s="317"/>
      <c r="DT477" s="317"/>
      <c r="DU477" s="317"/>
      <c r="DV477" s="317"/>
      <c r="DW477" s="317"/>
      <c r="DX477" s="317"/>
      <c r="DY477" s="317"/>
      <c r="DZ477" s="317"/>
      <c r="EA477" s="317"/>
      <c r="EB477" s="317"/>
      <c r="EC477" s="317"/>
      <c r="ED477" s="317"/>
      <c r="EE477" s="317"/>
      <c r="EF477" s="317"/>
      <c r="EG477" s="317"/>
      <c r="EH477" s="317"/>
      <c r="EI477" s="317"/>
      <c r="EJ477" s="317"/>
      <c r="EK477" s="317"/>
      <c r="EL477" s="317"/>
      <c r="EM477" s="317"/>
      <c r="EN477" s="317"/>
      <c r="EO477" s="317"/>
      <c r="EP477" s="317"/>
      <c r="EQ477" s="317"/>
      <c r="ER477" s="317"/>
      <c r="ES477" s="317"/>
      <c r="ET477" s="317"/>
      <c r="EU477" s="317"/>
      <c r="EV477" s="317"/>
      <c r="EW477" s="317"/>
      <c r="EX477" s="317"/>
      <c r="EY477" s="317"/>
      <c r="EZ477" s="317"/>
      <c r="FA477" s="317"/>
      <c r="FB477" s="317"/>
      <c r="FC477" s="317"/>
      <c r="FD477" s="317"/>
      <c r="FE477" s="317"/>
      <c r="FF477" s="317"/>
      <c r="FG477" s="317"/>
      <c r="FH477" s="317"/>
      <c r="FI477" s="317"/>
      <c r="FJ477" s="317"/>
      <c r="FK477" s="317"/>
      <c r="FL477" s="317"/>
      <c r="FM477" s="317"/>
      <c r="FN477" s="317"/>
      <c r="FO477" s="317"/>
      <c r="FP477" s="317"/>
      <c r="FQ477" s="317"/>
      <c r="FR477" s="317"/>
      <c r="FS477" s="317"/>
      <c r="FT477" s="317"/>
      <c r="FU477" s="317"/>
      <c r="FV477" s="317"/>
      <c r="FW477" s="317"/>
      <c r="FX477" s="317"/>
      <c r="FY477" s="317"/>
      <c r="FZ477" s="317"/>
      <c r="GA477" s="317"/>
      <c r="GB477" s="317"/>
      <c r="GC477" s="317"/>
      <c r="GD477" s="317"/>
      <c r="GE477" s="317"/>
      <c r="GF477" s="317"/>
      <c r="GG477" s="317"/>
      <c r="GH477" s="317"/>
      <c r="GI477" s="317"/>
      <c r="GJ477" s="317"/>
      <c r="GK477" s="317"/>
      <c r="GL477" s="317"/>
      <c r="GM477" s="317"/>
      <c r="GN477" s="317"/>
      <c r="GO477" s="317"/>
      <c r="GP477" s="317"/>
      <c r="GQ477" s="317"/>
      <c r="GR477" s="317"/>
      <c r="GS477" s="317"/>
      <c r="GT477" s="317"/>
      <c r="GU477" s="317"/>
      <c r="GV477" s="317"/>
      <c r="GW477" s="317"/>
      <c r="GX477" s="317"/>
      <c r="GY477" s="317"/>
      <c r="GZ477" s="317"/>
      <c r="HA477" s="317"/>
      <c r="HB477" s="317"/>
      <c r="HC477" s="317"/>
      <c r="HD477" s="317"/>
      <c r="HE477" s="317"/>
      <c r="HF477" s="317"/>
      <c r="HG477" s="317"/>
      <c r="HH477" s="317"/>
      <c r="HI477" s="317"/>
      <c r="HJ477" s="317"/>
      <c r="HK477" s="317"/>
      <c r="HL477" s="317"/>
      <c r="HM477" s="317"/>
      <c r="HN477" s="317"/>
      <c r="HO477" s="317"/>
      <c r="HP477" s="317"/>
      <c r="HQ477" s="317"/>
      <c r="HR477" s="317"/>
      <c r="HS477" s="317"/>
      <c r="HT477" s="317"/>
      <c r="HU477" s="317"/>
      <c r="HV477" s="317"/>
      <c r="HW477" s="317"/>
      <c r="HX477" s="317"/>
      <c r="HY477" s="317"/>
      <c r="HZ477" s="317"/>
      <c r="IA477" s="317"/>
      <c r="IB477" s="317"/>
      <c r="IC477" s="317"/>
      <c r="ID477" s="317"/>
      <c r="IE477" s="317"/>
      <c r="IF477" s="317"/>
      <c r="IG477" s="317"/>
      <c r="IH477" s="317"/>
      <c r="II477" s="317"/>
      <c r="IJ477" s="317"/>
      <c r="IK477" s="317"/>
      <c r="IL477" s="317"/>
      <c r="IM477" s="317"/>
      <c r="IN477" s="317"/>
      <c r="IO477" s="317"/>
      <c r="IP477" s="317"/>
      <c r="IQ477" s="317"/>
      <c r="IR477" s="317"/>
      <c r="IS477" s="317"/>
      <c r="IT477" s="317"/>
      <c r="IU477" s="317"/>
      <c r="IV477" s="317"/>
    </row>
    <row r="478" spans="1:256" s="482" customFormat="1" ht="27.75" hidden="1" customHeight="1">
      <c r="A478" s="433" t="s">
        <v>1833</v>
      </c>
      <c r="B478" s="434"/>
      <c r="C478" s="360"/>
      <c r="D478" s="401"/>
      <c r="E478" s="604"/>
      <c r="F478" s="605"/>
      <c r="G478" s="606"/>
      <c r="H478" s="605"/>
      <c r="I478" s="605"/>
      <c r="J478" s="607"/>
      <c r="K478" s="358"/>
      <c r="L478" s="608"/>
      <c r="M478" s="604"/>
      <c r="N478" s="360"/>
      <c r="O478" s="604"/>
      <c r="P478" s="604"/>
      <c r="Q478" s="604"/>
      <c r="R478" s="317"/>
      <c r="S478" s="317"/>
      <c r="T478" s="317"/>
      <c r="U478" s="317"/>
      <c r="V478" s="317"/>
      <c r="W478" s="317"/>
      <c r="X478" s="317"/>
      <c r="Y478" s="317"/>
      <c r="Z478" s="317"/>
      <c r="AA478" s="317"/>
      <c r="AB478" s="317"/>
      <c r="AC478" s="317"/>
      <c r="AD478" s="317"/>
      <c r="AE478" s="317"/>
      <c r="AF478" s="317"/>
      <c r="AG478" s="317"/>
      <c r="AH478" s="317"/>
      <c r="AI478" s="317"/>
      <c r="AJ478" s="317"/>
      <c r="AK478" s="317"/>
      <c r="AL478" s="317"/>
      <c r="AM478" s="317"/>
      <c r="AN478" s="317"/>
      <c r="AO478" s="317"/>
      <c r="AP478" s="317"/>
      <c r="AQ478" s="317"/>
      <c r="AR478" s="317"/>
      <c r="AS478" s="317"/>
      <c r="AT478" s="317"/>
      <c r="AU478" s="317"/>
      <c r="AV478" s="317"/>
      <c r="AW478" s="317"/>
      <c r="AX478" s="317"/>
      <c r="AY478" s="317"/>
      <c r="AZ478" s="317"/>
      <c r="BA478" s="317"/>
      <c r="BB478" s="317"/>
      <c r="BC478" s="317"/>
      <c r="BD478" s="317"/>
      <c r="BE478" s="317"/>
      <c r="BF478" s="317"/>
      <c r="BG478" s="317"/>
      <c r="BH478" s="317"/>
      <c r="BI478" s="317"/>
      <c r="BJ478" s="317"/>
      <c r="BK478" s="317"/>
      <c r="BL478" s="317"/>
      <c r="BM478" s="317"/>
      <c r="BN478" s="317"/>
      <c r="BO478" s="317"/>
      <c r="BP478" s="317"/>
      <c r="BQ478" s="317"/>
      <c r="BR478" s="317"/>
      <c r="BS478" s="317"/>
      <c r="BT478" s="317"/>
      <c r="BU478" s="317"/>
      <c r="BV478" s="317"/>
      <c r="BW478" s="317"/>
      <c r="BX478" s="317"/>
      <c r="BY478" s="317"/>
      <c r="BZ478" s="317"/>
      <c r="CA478" s="317"/>
      <c r="CB478" s="317"/>
      <c r="CC478" s="317"/>
      <c r="CD478" s="317"/>
      <c r="CE478" s="317"/>
      <c r="CF478" s="317"/>
      <c r="CG478" s="317"/>
      <c r="CH478" s="317"/>
      <c r="CI478" s="317"/>
      <c r="CJ478" s="317"/>
      <c r="CK478" s="317"/>
      <c r="CL478" s="317"/>
      <c r="CM478" s="317"/>
      <c r="CN478" s="317"/>
      <c r="CO478" s="317"/>
      <c r="CP478" s="317"/>
      <c r="CQ478" s="317"/>
      <c r="CR478" s="317"/>
      <c r="CS478" s="317"/>
      <c r="CT478" s="317"/>
      <c r="CU478" s="317"/>
      <c r="CV478" s="317"/>
      <c r="CW478" s="317"/>
      <c r="CX478" s="317"/>
      <c r="CY478" s="317"/>
      <c r="CZ478" s="317"/>
      <c r="DA478" s="317"/>
      <c r="DB478" s="317"/>
      <c r="DC478" s="317"/>
      <c r="DD478" s="317"/>
      <c r="DE478" s="317"/>
      <c r="DF478" s="317"/>
      <c r="DG478" s="317"/>
      <c r="DH478" s="317"/>
      <c r="DI478" s="317"/>
      <c r="DJ478" s="317"/>
      <c r="DK478" s="317"/>
      <c r="DL478" s="317"/>
      <c r="DM478" s="317"/>
      <c r="DN478" s="317"/>
      <c r="DO478" s="317"/>
      <c r="DP478" s="317"/>
      <c r="DQ478" s="317"/>
      <c r="DR478" s="317"/>
      <c r="DS478" s="317"/>
      <c r="DT478" s="317"/>
      <c r="DU478" s="317"/>
      <c r="DV478" s="317"/>
      <c r="DW478" s="317"/>
      <c r="DX478" s="317"/>
      <c r="DY478" s="317"/>
      <c r="DZ478" s="317"/>
      <c r="EA478" s="317"/>
      <c r="EB478" s="317"/>
      <c r="EC478" s="317"/>
      <c r="ED478" s="317"/>
      <c r="EE478" s="317"/>
      <c r="EF478" s="317"/>
      <c r="EG478" s="317"/>
      <c r="EH478" s="317"/>
      <c r="EI478" s="317"/>
      <c r="EJ478" s="317"/>
      <c r="EK478" s="317"/>
      <c r="EL478" s="317"/>
      <c r="EM478" s="317"/>
      <c r="EN478" s="317"/>
      <c r="EO478" s="317"/>
      <c r="EP478" s="317"/>
      <c r="EQ478" s="317"/>
      <c r="ER478" s="317"/>
      <c r="ES478" s="317"/>
      <c r="ET478" s="317"/>
      <c r="EU478" s="317"/>
      <c r="EV478" s="317"/>
      <c r="EW478" s="317"/>
      <c r="EX478" s="317"/>
      <c r="EY478" s="317"/>
      <c r="EZ478" s="317"/>
      <c r="FA478" s="317"/>
      <c r="FB478" s="317"/>
      <c r="FC478" s="317"/>
      <c r="FD478" s="317"/>
      <c r="FE478" s="317"/>
      <c r="FF478" s="317"/>
      <c r="FG478" s="317"/>
      <c r="FH478" s="317"/>
      <c r="FI478" s="317"/>
      <c r="FJ478" s="317"/>
      <c r="FK478" s="317"/>
      <c r="FL478" s="317"/>
      <c r="FM478" s="317"/>
      <c r="FN478" s="317"/>
      <c r="FO478" s="317"/>
      <c r="FP478" s="317"/>
      <c r="FQ478" s="317"/>
      <c r="FR478" s="317"/>
      <c r="FS478" s="317"/>
      <c r="FT478" s="317"/>
      <c r="FU478" s="317"/>
      <c r="FV478" s="317"/>
      <c r="FW478" s="317"/>
      <c r="FX478" s="317"/>
      <c r="FY478" s="317"/>
      <c r="FZ478" s="317"/>
      <c r="GA478" s="317"/>
      <c r="GB478" s="317"/>
      <c r="GC478" s="317"/>
      <c r="GD478" s="317"/>
      <c r="GE478" s="317"/>
      <c r="GF478" s="317"/>
      <c r="GG478" s="317"/>
      <c r="GH478" s="317"/>
      <c r="GI478" s="317"/>
      <c r="GJ478" s="317"/>
      <c r="GK478" s="317"/>
      <c r="GL478" s="317"/>
      <c r="GM478" s="317"/>
      <c r="GN478" s="317"/>
      <c r="GO478" s="317"/>
      <c r="GP478" s="317"/>
      <c r="GQ478" s="317"/>
      <c r="GR478" s="317"/>
      <c r="GS478" s="317"/>
      <c r="GT478" s="317"/>
      <c r="GU478" s="317"/>
      <c r="GV478" s="317"/>
      <c r="GW478" s="317"/>
      <c r="GX478" s="317"/>
      <c r="GY478" s="317"/>
      <c r="GZ478" s="317"/>
      <c r="HA478" s="317"/>
      <c r="HB478" s="317"/>
      <c r="HC478" s="317"/>
      <c r="HD478" s="317"/>
      <c r="HE478" s="317"/>
      <c r="HF478" s="317"/>
      <c r="HG478" s="317"/>
      <c r="HH478" s="317"/>
      <c r="HI478" s="317"/>
      <c r="HJ478" s="317"/>
      <c r="HK478" s="317"/>
      <c r="HL478" s="317"/>
      <c r="HM478" s="317"/>
      <c r="HN478" s="317"/>
      <c r="HO478" s="317"/>
      <c r="HP478" s="317"/>
      <c r="HQ478" s="317"/>
      <c r="HR478" s="317"/>
      <c r="HS478" s="317"/>
      <c r="HT478" s="317"/>
      <c r="HU478" s="317"/>
      <c r="HV478" s="317"/>
      <c r="HW478" s="317"/>
      <c r="HX478" s="317"/>
      <c r="HY478" s="317"/>
      <c r="HZ478" s="317"/>
      <c r="IA478" s="317"/>
      <c r="IB478" s="317"/>
      <c r="IC478" s="317"/>
      <c r="ID478" s="317"/>
      <c r="IE478" s="317"/>
      <c r="IF478" s="317"/>
      <c r="IG478" s="317"/>
      <c r="IH478" s="317"/>
      <c r="II478" s="317"/>
      <c r="IJ478" s="317"/>
      <c r="IK478" s="317"/>
      <c r="IL478" s="317"/>
      <c r="IM478" s="317"/>
      <c r="IN478" s="317"/>
      <c r="IO478" s="317"/>
      <c r="IP478" s="317"/>
      <c r="IQ478" s="317"/>
      <c r="IR478" s="317"/>
      <c r="IS478" s="317"/>
      <c r="IT478" s="317"/>
      <c r="IU478" s="317"/>
      <c r="IV478" s="317"/>
    </row>
    <row r="479" spans="1:256" s="482" customFormat="1" hidden="1">
      <c r="A479" s="493" t="s">
        <v>1834</v>
      </c>
      <c r="B479" s="494" t="s">
        <v>1156</v>
      </c>
      <c r="C479" s="494" t="s">
        <v>1156</v>
      </c>
      <c r="D479" s="495" t="s">
        <v>998</v>
      </c>
      <c r="E479" s="496" t="s">
        <v>1262</v>
      </c>
      <c r="F479" s="497" t="s">
        <v>257</v>
      </c>
      <c r="G479" s="497" t="s">
        <v>999</v>
      </c>
      <c r="H479" s="497" t="s">
        <v>1788</v>
      </c>
      <c r="I479" s="497">
        <v>13</v>
      </c>
      <c r="J479" s="497" t="s">
        <v>217</v>
      </c>
      <c r="K479" s="516">
        <v>1</v>
      </c>
      <c r="L479" s="498" t="s">
        <v>910</v>
      </c>
      <c r="M479" s="496" t="s">
        <v>626</v>
      </c>
      <c r="N479" s="493" t="s">
        <v>833</v>
      </c>
      <c r="O479" s="496" t="s">
        <v>241</v>
      </c>
      <c r="P479" s="496" t="s">
        <v>241</v>
      </c>
      <c r="Q479" s="496" t="s">
        <v>242</v>
      </c>
    </row>
    <row r="480" spans="1:256" s="482" customFormat="1" hidden="1">
      <c r="A480" s="493" t="s">
        <v>1000</v>
      </c>
      <c r="B480" s="494" t="s">
        <v>1001</v>
      </c>
      <c r="C480" s="494" t="s">
        <v>1001</v>
      </c>
      <c r="D480" s="495" t="s">
        <v>1002</v>
      </c>
      <c r="E480" s="496" t="s">
        <v>1835</v>
      </c>
      <c r="F480" s="497" t="s">
        <v>250</v>
      </c>
      <c r="G480" s="497" t="s">
        <v>1003</v>
      </c>
      <c r="H480" s="497" t="s">
        <v>1788</v>
      </c>
      <c r="I480" s="497">
        <v>13</v>
      </c>
      <c r="J480" s="497" t="s">
        <v>217</v>
      </c>
      <c r="K480" s="516">
        <v>1</v>
      </c>
      <c r="L480" s="498" t="s">
        <v>910</v>
      </c>
      <c r="M480" s="496" t="s">
        <v>626</v>
      </c>
      <c r="N480" s="493" t="s">
        <v>833</v>
      </c>
      <c r="O480" s="496" t="s">
        <v>241</v>
      </c>
      <c r="P480" s="496" t="s">
        <v>241</v>
      </c>
      <c r="Q480" s="496" t="s">
        <v>242</v>
      </c>
    </row>
    <row r="481" spans="1:256" s="482" customFormat="1" hidden="1">
      <c r="A481" s="493" t="s">
        <v>1004</v>
      </c>
      <c r="B481" s="494" t="s">
        <v>1157</v>
      </c>
      <c r="C481" s="494" t="s">
        <v>1157</v>
      </c>
      <c r="D481" s="495" t="s">
        <v>1005</v>
      </c>
      <c r="E481" s="496" t="s">
        <v>1262</v>
      </c>
      <c r="F481" s="497" t="s">
        <v>253</v>
      </c>
      <c r="G481" s="497" t="s">
        <v>1006</v>
      </c>
      <c r="H481" s="497" t="s">
        <v>1836</v>
      </c>
      <c r="I481" s="497">
        <v>13</v>
      </c>
      <c r="J481" s="497" t="s">
        <v>217</v>
      </c>
      <c r="K481" s="516">
        <v>1</v>
      </c>
      <c r="L481" s="498" t="s">
        <v>910</v>
      </c>
      <c r="M481" s="496" t="s">
        <v>626</v>
      </c>
      <c r="N481" s="493" t="s">
        <v>833</v>
      </c>
      <c r="O481" s="496" t="s">
        <v>241</v>
      </c>
      <c r="P481" s="496" t="s">
        <v>241</v>
      </c>
      <c r="Q481" s="496" t="s">
        <v>242</v>
      </c>
    </row>
    <row r="482" spans="1:256" s="482" customFormat="1" hidden="1">
      <c r="A482" s="493" t="s">
        <v>1007</v>
      </c>
      <c r="B482" s="494" t="s">
        <v>1008</v>
      </c>
      <c r="C482" s="494" t="s">
        <v>1008</v>
      </c>
      <c r="D482" s="495" t="s">
        <v>1009</v>
      </c>
      <c r="E482" s="496" t="s">
        <v>895</v>
      </c>
      <c r="F482" s="497" t="s">
        <v>1010</v>
      </c>
      <c r="G482" s="497" t="s">
        <v>1011</v>
      </c>
      <c r="H482" s="497" t="s">
        <v>240</v>
      </c>
      <c r="I482" s="497">
        <v>13</v>
      </c>
      <c r="J482" s="497" t="s">
        <v>217</v>
      </c>
      <c r="K482" s="516">
        <v>1</v>
      </c>
      <c r="L482" s="498" t="s">
        <v>910</v>
      </c>
      <c r="M482" s="496" t="s">
        <v>626</v>
      </c>
      <c r="N482" s="493" t="s">
        <v>833</v>
      </c>
      <c r="O482" s="496" t="s">
        <v>241</v>
      </c>
      <c r="P482" s="496" t="s">
        <v>241</v>
      </c>
      <c r="Q482" s="496" t="s">
        <v>242</v>
      </c>
    </row>
    <row r="483" spans="1:256" s="482" customFormat="1" hidden="1">
      <c r="A483" s="493" t="s">
        <v>1012</v>
      </c>
      <c r="B483" s="494" t="s">
        <v>994</v>
      </c>
      <c r="C483" s="494" t="s">
        <v>994</v>
      </c>
      <c r="D483" s="494" t="s">
        <v>1013</v>
      </c>
      <c r="E483" s="496" t="s">
        <v>1262</v>
      </c>
      <c r="F483" s="497" t="s">
        <v>995</v>
      </c>
      <c r="G483" s="497" t="s">
        <v>1014</v>
      </c>
      <c r="H483" s="497" t="s">
        <v>1788</v>
      </c>
      <c r="I483" s="497">
        <v>13</v>
      </c>
      <c r="J483" s="497" t="s">
        <v>217</v>
      </c>
      <c r="K483" s="516">
        <v>1</v>
      </c>
      <c r="L483" s="498" t="s">
        <v>910</v>
      </c>
      <c r="M483" s="496" t="s">
        <v>626</v>
      </c>
      <c r="N483" s="493" t="s">
        <v>833</v>
      </c>
      <c r="O483" s="496" t="s">
        <v>241</v>
      </c>
      <c r="P483" s="496" t="s">
        <v>241</v>
      </c>
      <c r="Q483" s="496" t="s">
        <v>242</v>
      </c>
    </row>
    <row r="484" spans="1:256" s="482" customFormat="1" hidden="1">
      <c r="A484" s="493" t="s">
        <v>1015</v>
      </c>
      <c r="B484" s="494" t="s">
        <v>238</v>
      </c>
      <c r="C484" s="494" t="s">
        <v>238</v>
      </c>
      <c r="D484" s="495" t="s">
        <v>1016</v>
      </c>
      <c r="E484" s="496" t="s">
        <v>1837</v>
      </c>
      <c r="F484" s="497" t="s">
        <v>239</v>
      </c>
      <c r="G484" s="497" t="s">
        <v>1017</v>
      </c>
      <c r="H484" s="497" t="s">
        <v>1838</v>
      </c>
      <c r="I484" s="497">
        <v>13</v>
      </c>
      <c r="J484" s="497" t="s">
        <v>217</v>
      </c>
      <c r="K484" s="517">
        <v>1</v>
      </c>
      <c r="L484" s="498" t="s">
        <v>910</v>
      </c>
      <c r="M484" s="496" t="s">
        <v>626</v>
      </c>
      <c r="N484" s="493" t="s">
        <v>833</v>
      </c>
      <c r="O484" s="496" t="s">
        <v>241</v>
      </c>
      <c r="P484" s="496" t="s">
        <v>241</v>
      </c>
      <c r="Q484" s="496" t="s">
        <v>242</v>
      </c>
    </row>
    <row r="485" spans="1:256" s="482" customFormat="1" hidden="1">
      <c r="A485" s="493" t="s">
        <v>1018</v>
      </c>
      <c r="B485" s="494" t="s">
        <v>1019</v>
      </c>
      <c r="C485" s="494" t="s">
        <v>1019</v>
      </c>
      <c r="D485" s="494" t="s">
        <v>1020</v>
      </c>
      <c r="E485" s="496" t="s">
        <v>1837</v>
      </c>
      <c r="F485" s="497" t="s">
        <v>248</v>
      </c>
      <c r="G485" s="497" t="s">
        <v>1021</v>
      </c>
      <c r="H485" s="497" t="s">
        <v>1838</v>
      </c>
      <c r="I485" s="497">
        <v>13</v>
      </c>
      <c r="J485" s="497" t="s">
        <v>217</v>
      </c>
      <c r="K485" s="517">
        <v>1</v>
      </c>
      <c r="L485" s="498" t="s">
        <v>910</v>
      </c>
      <c r="M485" s="496" t="s">
        <v>626</v>
      </c>
      <c r="N485" s="493" t="s">
        <v>833</v>
      </c>
      <c r="O485" s="496" t="s">
        <v>241</v>
      </c>
      <c r="P485" s="496" t="s">
        <v>241</v>
      </c>
      <c r="Q485" s="496" t="s">
        <v>242</v>
      </c>
    </row>
    <row r="486" spans="1:256" s="482" customFormat="1" hidden="1">
      <c r="A486" s="493" t="s">
        <v>1022</v>
      </c>
      <c r="B486" s="494" t="s">
        <v>255</v>
      </c>
      <c r="C486" s="494" t="s">
        <v>255</v>
      </c>
      <c r="D486" s="495" t="s">
        <v>1023</v>
      </c>
      <c r="E486" s="496" t="s">
        <v>1837</v>
      </c>
      <c r="F486" s="497" t="s">
        <v>244</v>
      </c>
      <c r="G486" s="497" t="s">
        <v>1024</v>
      </c>
      <c r="H486" s="497" t="s">
        <v>1838</v>
      </c>
      <c r="I486" s="497">
        <v>13</v>
      </c>
      <c r="J486" s="497" t="s">
        <v>217</v>
      </c>
      <c r="K486" s="517">
        <v>1</v>
      </c>
      <c r="L486" s="498" t="s">
        <v>910</v>
      </c>
      <c r="M486" s="496" t="s">
        <v>626</v>
      </c>
      <c r="N486" s="493" t="s">
        <v>833</v>
      </c>
      <c r="O486" s="496" t="s">
        <v>241</v>
      </c>
      <c r="P486" s="496" t="s">
        <v>241</v>
      </c>
      <c r="Q486" s="496" t="s">
        <v>242</v>
      </c>
    </row>
    <row r="487" spans="1:256" s="482" customFormat="1" hidden="1">
      <c r="A487" s="493" t="s">
        <v>1025</v>
      </c>
      <c r="B487" s="494" t="s">
        <v>254</v>
      </c>
      <c r="C487" s="494" t="s">
        <v>254</v>
      </c>
      <c r="D487" s="495" t="s">
        <v>1026</v>
      </c>
      <c r="E487" s="496" t="s">
        <v>1837</v>
      </c>
      <c r="F487" s="497" t="s">
        <v>246</v>
      </c>
      <c r="G487" s="497" t="s">
        <v>1027</v>
      </c>
      <c r="H487" s="497" t="s">
        <v>1838</v>
      </c>
      <c r="I487" s="497">
        <v>13</v>
      </c>
      <c r="J487" s="497" t="s">
        <v>217</v>
      </c>
      <c r="K487" s="516">
        <v>1</v>
      </c>
      <c r="L487" s="498" t="s">
        <v>910</v>
      </c>
      <c r="M487" s="496" t="s">
        <v>626</v>
      </c>
      <c r="N487" s="493" t="s">
        <v>833</v>
      </c>
      <c r="O487" s="496" t="s">
        <v>241</v>
      </c>
      <c r="P487" s="496" t="s">
        <v>241</v>
      </c>
      <c r="Q487" s="496" t="s">
        <v>242</v>
      </c>
    </row>
    <row r="488" spans="1:256" s="482" customFormat="1" hidden="1">
      <c r="A488" s="493" t="s">
        <v>1028</v>
      </c>
      <c r="B488" s="494" t="s">
        <v>256</v>
      </c>
      <c r="C488" s="494" t="s">
        <v>256</v>
      </c>
      <c r="D488" s="495" t="s">
        <v>1029</v>
      </c>
      <c r="E488" s="496" t="s">
        <v>1262</v>
      </c>
      <c r="F488" s="497" t="s">
        <v>252</v>
      </c>
      <c r="G488" s="497" t="s">
        <v>1030</v>
      </c>
      <c r="H488" s="497" t="s">
        <v>1788</v>
      </c>
      <c r="I488" s="497">
        <v>13</v>
      </c>
      <c r="J488" s="497" t="s">
        <v>217</v>
      </c>
      <c r="K488" s="516">
        <v>1</v>
      </c>
      <c r="L488" s="498" t="s">
        <v>910</v>
      </c>
      <c r="M488" s="496" t="s">
        <v>626</v>
      </c>
      <c r="N488" s="493" t="s">
        <v>833</v>
      </c>
      <c r="O488" s="496" t="s">
        <v>241</v>
      </c>
      <c r="P488" s="496" t="s">
        <v>241</v>
      </c>
      <c r="Q488" s="496" t="s">
        <v>242</v>
      </c>
    </row>
    <row r="489" spans="1:256" s="482" customFormat="1" ht="27.75" hidden="1" customHeight="1">
      <c r="A489" s="433" t="s">
        <v>1839</v>
      </c>
      <c r="B489" s="434"/>
      <c r="C489" s="360"/>
      <c r="D489" s="401"/>
      <c r="E489" s="604"/>
      <c r="F489" s="605"/>
      <c r="G489" s="606"/>
      <c r="H489" s="605"/>
      <c r="I489" s="605"/>
      <c r="J489" s="607"/>
      <c r="K489" s="358"/>
      <c r="L489" s="608"/>
      <c r="M489" s="604"/>
      <c r="N489" s="360"/>
      <c r="O489" s="604"/>
      <c r="P489" s="604"/>
      <c r="Q489" s="604"/>
      <c r="R489" s="317"/>
      <c r="S489" s="317"/>
      <c r="T489" s="317"/>
      <c r="U489" s="317"/>
      <c r="V489" s="317"/>
      <c r="W489" s="317"/>
      <c r="X489" s="317"/>
      <c r="Y489" s="317"/>
      <c r="Z489" s="317"/>
      <c r="AA489" s="317"/>
      <c r="AB489" s="317"/>
      <c r="AC489" s="317"/>
      <c r="AD489" s="317"/>
      <c r="AE489" s="317"/>
      <c r="AF489" s="317"/>
      <c r="AG489" s="317"/>
      <c r="AH489" s="317"/>
      <c r="AI489" s="317"/>
      <c r="AJ489" s="317"/>
      <c r="AK489" s="317"/>
      <c r="AL489" s="317"/>
      <c r="AM489" s="317"/>
      <c r="AN489" s="317"/>
      <c r="AO489" s="317"/>
      <c r="AP489" s="317"/>
      <c r="AQ489" s="317"/>
      <c r="AR489" s="317"/>
      <c r="AS489" s="317"/>
      <c r="AT489" s="317"/>
      <c r="AU489" s="317"/>
      <c r="AV489" s="317"/>
      <c r="AW489" s="317"/>
      <c r="AX489" s="317"/>
      <c r="AY489" s="317"/>
      <c r="AZ489" s="317"/>
      <c r="BA489" s="317"/>
      <c r="BB489" s="317"/>
      <c r="BC489" s="317"/>
      <c r="BD489" s="317"/>
      <c r="BE489" s="317"/>
      <c r="BF489" s="317"/>
      <c r="BG489" s="317"/>
      <c r="BH489" s="317"/>
      <c r="BI489" s="317"/>
      <c r="BJ489" s="317"/>
      <c r="BK489" s="317"/>
      <c r="BL489" s="317"/>
      <c r="BM489" s="317"/>
      <c r="BN489" s="317"/>
      <c r="BO489" s="317"/>
      <c r="BP489" s="317"/>
      <c r="BQ489" s="317"/>
      <c r="BR489" s="317"/>
      <c r="BS489" s="317"/>
      <c r="BT489" s="317"/>
      <c r="BU489" s="317"/>
      <c r="BV489" s="317"/>
      <c r="BW489" s="317"/>
      <c r="BX489" s="317"/>
      <c r="BY489" s="317"/>
      <c r="BZ489" s="317"/>
      <c r="CA489" s="317"/>
      <c r="CB489" s="317"/>
      <c r="CC489" s="317"/>
      <c r="CD489" s="317"/>
      <c r="CE489" s="317"/>
      <c r="CF489" s="317"/>
      <c r="CG489" s="317"/>
      <c r="CH489" s="317"/>
      <c r="CI489" s="317"/>
      <c r="CJ489" s="317"/>
      <c r="CK489" s="317"/>
      <c r="CL489" s="317"/>
      <c r="CM489" s="317"/>
      <c r="CN489" s="317"/>
      <c r="CO489" s="317"/>
      <c r="CP489" s="317"/>
      <c r="CQ489" s="317"/>
      <c r="CR489" s="317"/>
      <c r="CS489" s="317"/>
      <c r="CT489" s="317"/>
      <c r="CU489" s="317"/>
      <c r="CV489" s="317"/>
      <c r="CW489" s="317"/>
      <c r="CX489" s="317"/>
      <c r="CY489" s="317"/>
      <c r="CZ489" s="317"/>
      <c r="DA489" s="317"/>
      <c r="DB489" s="317"/>
      <c r="DC489" s="317"/>
      <c r="DD489" s="317"/>
      <c r="DE489" s="317"/>
      <c r="DF489" s="317"/>
      <c r="DG489" s="317"/>
      <c r="DH489" s="317"/>
      <c r="DI489" s="317"/>
      <c r="DJ489" s="317"/>
      <c r="DK489" s="317"/>
      <c r="DL489" s="317"/>
      <c r="DM489" s="317"/>
      <c r="DN489" s="317"/>
      <c r="DO489" s="317"/>
      <c r="DP489" s="317"/>
      <c r="DQ489" s="317"/>
      <c r="DR489" s="317"/>
      <c r="DS489" s="317"/>
      <c r="DT489" s="317"/>
      <c r="DU489" s="317"/>
      <c r="DV489" s="317"/>
      <c r="DW489" s="317"/>
      <c r="DX489" s="317"/>
      <c r="DY489" s="317"/>
      <c r="DZ489" s="317"/>
      <c r="EA489" s="317"/>
      <c r="EB489" s="317"/>
      <c r="EC489" s="317"/>
      <c r="ED489" s="317"/>
      <c r="EE489" s="317"/>
      <c r="EF489" s="317"/>
      <c r="EG489" s="317"/>
      <c r="EH489" s="317"/>
      <c r="EI489" s="317"/>
      <c r="EJ489" s="317"/>
      <c r="EK489" s="317"/>
      <c r="EL489" s="317"/>
      <c r="EM489" s="317"/>
      <c r="EN489" s="317"/>
      <c r="EO489" s="317"/>
      <c r="EP489" s="317"/>
      <c r="EQ489" s="317"/>
      <c r="ER489" s="317"/>
      <c r="ES489" s="317"/>
      <c r="ET489" s="317"/>
      <c r="EU489" s="317"/>
      <c r="EV489" s="317"/>
      <c r="EW489" s="317"/>
      <c r="EX489" s="317"/>
      <c r="EY489" s="317"/>
      <c r="EZ489" s="317"/>
      <c r="FA489" s="317"/>
      <c r="FB489" s="317"/>
      <c r="FC489" s="317"/>
      <c r="FD489" s="317"/>
      <c r="FE489" s="317"/>
      <c r="FF489" s="317"/>
      <c r="FG489" s="317"/>
      <c r="FH489" s="317"/>
      <c r="FI489" s="317"/>
      <c r="FJ489" s="317"/>
      <c r="FK489" s="317"/>
      <c r="FL489" s="317"/>
      <c r="FM489" s="317"/>
      <c r="FN489" s="317"/>
      <c r="FO489" s="317"/>
      <c r="FP489" s="317"/>
      <c r="FQ489" s="317"/>
      <c r="FR489" s="317"/>
      <c r="FS489" s="317"/>
      <c r="FT489" s="317"/>
      <c r="FU489" s="317"/>
      <c r="FV489" s="317"/>
      <c r="FW489" s="317"/>
      <c r="FX489" s="317"/>
      <c r="FY489" s="317"/>
      <c r="FZ489" s="317"/>
      <c r="GA489" s="317"/>
      <c r="GB489" s="317"/>
      <c r="GC489" s="317"/>
      <c r="GD489" s="317"/>
      <c r="GE489" s="317"/>
      <c r="GF489" s="317"/>
      <c r="GG489" s="317"/>
      <c r="GH489" s="317"/>
      <c r="GI489" s="317"/>
      <c r="GJ489" s="317"/>
      <c r="GK489" s="317"/>
      <c r="GL489" s="317"/>
      <c r="GM489" s="317"/>
      <c r="GN489" s="317"/>
      <c r="GO489" s="317"/>
      <c r="GP489" s="317"/>
      <c r="GQ489" s="317"/>
      <c r="GR489" s="317"/>
      <c r="GS489" s="317"/>
      <c r="GT489" s="317"/>
      <c r="GU489" s="317"/>
      <c r="GV489" s="317"/>
      <c r="GW489" s="317"/>
      <c r="GX489" s="317"/>
      <c r="GY489" s="317"/>
      <c r="GZ489" s="317"/>
      <c r="HA489" s="317"/>
      <c r="HB489" s="317"/>
      <c r="HC489" s="317"/>
      <c r="HD489" s="317"/>
      <c r="HE489" s="317"/>
      <c r="HF489" s="317"/>
      <c r="HG489" s="317"/>
      <c r="HH489" s="317"/>
      <c r="HI489" s="317"/>
      <c r="HJ489" s="317"/>
      <c r="HK489" s="317"/>
      <c r="HL489" s="317"/>
      <c r="HM489" s="317"/>
      <c r="HN489" s="317"/>
      <c r="HO489" s="317"/>
      <c r="HP489" s="317"/>
      <c r="HQ489" s="317"/>
      <c r="HR489" s="317"/>
      <c r="HS489" s="317"/>
      <c r="HT489" s="317"/>
      <c r="HU489" s="317"/>
      <c r="HV489" s="317"/>
      <c r="HW489" s="317"/>
      <c r="HX489" s="317"/>
      <c r="HY489" s="317"/>
      <c r="HZ489" s="317"/>
      <c r="IA489" s="317"/>
      <c r="IB489" s="317"/>
      <c r="IC489" s="317"/>
      <c r="ID489" s="317"/>
      <c r="IE489" s="317"/>
      <c r="IF489" s="317"/>
      <c r="IG489" s="317"/>
      <c r="IH489" s="317"/>
      <c r="II489" s="317"/>
      <c r="IJ489" s="317"/>
      <c r="IK489" s="317"/>
      <c r="IL489" s="317"/>
      <c r="IM489" s="317"/>
      <c r="IN489" s="317"/>
      <c r="IO489" s="317"/>
      <c r="IP489" s="317"/>
      <c r="IQ489" s="317"/>
      <c r="IR489" s="317"/>
      <c r="IS489" s="317"/>
      <c r="IT489" s="317"/>
      <c r="IU489" s="317"/>
      <c r="IV489" s="317"/>
    </row>
    <row r="490" spans="1:256" s="482" customFormat="1" hidden="1">
      <c r="A490" s="609" t="s">
        <v>1840</v>
      </c>
      <c r="B490" s="610" t="s">
        <v>1841</v>
      </c>
      <c r="C490" s="610" t="s">
        <v>1841</v>
      </c>
      <c r="D490" s="611" t="s">
        <v>1842</v>
      </c>
      <c r="E490" s="612" t="s">
        <v>895</v>
      </c>
      <c r="F490" s="613" t="s">
        <v>239</v>
      </c>
      <c r="G490" s="613" t="s">
        <v>239</v>
      </c>
      <c r="H490" s="613">
        <v>13</v>
      </c>
      <c r="I490" s="613">
        <v>13</v>
      </c>
      <c r="J490" s="613" t="s">
        <v>1843</v>
      </c>
      <c r="K490" s="614">
        <v>1100000</v>
      </c>
      <c r="L490" s="615" t="s">
        <v>1844</v>
      </c>
      <c r="M490" s="612" t="s">
        <v>1845</v>
      </c>
      <c r="N490" s="609" t="s">
        <v>1846</v>
      </c>
      <c r="O490" s="612" t="s">
        <v>1847</v>
      </c>
      <c r="P490" s="612" t="s">
        <v>1847</v>
      </c>
      <c r="Q490" s="612" t="s">
        <v>1848</v>
      </c>
    </row>
    <row r="491" spans="1:256" s="482" customFormat="1" hidden="1">
      <c r="A491" s="609" t="s">
        <v>1849</v>
      </c>
      <c r="B491" s="610" t="s">
        <v>238</v>
      </c>
      <c r="C491" s="610" t="s">
        <v>238</v>
      </c>
      <c r="D491" s="611" t="s">
        <v>1850</v>
      </c>
      <c r="E491" s="612" t="s">
        <v>895</v>
      </c>
      <c r="F491" s="613" t="s">
        <v>239</v>
      </c>
      <c r="G491" s="613" t="s">
        <v>239</v>
      </c>
      <c r="H491" s="613">
        <v>13</v>
      </c>
      <c r="I491" s="613">
        <v>13</v>
      </c>
      <c r="J491" s="613" t="s">
        <v>1843</v>
      </c>
      <c r="K491" s="614">
        <v>2600000</v>
      </c>
      <c r="L491" s="615" t="s">
        <v>1844</v>
      </c>
      <c r="M491" s="612" t="s">
        <v>980</v>
      </c>
      <c r="N491" s="609" t="s">
        <v>1851</v>
      </c>
      <c r="O491" s="612" t="s">
        <v>1847</v>
      </c>
      <c r="P491" s="612" t="s">
        <v>1847</v>
      </c>
      <c r="Q491" s="612" t="s">
        <v>1848</v>
      </c>
    </row>
    <row r="492" spans="1:256" s="482" customFormat="1" hidden="1">
      <c r="A492" s="609" t="s">
        <v>1852</v>
      </c>
      <c r="B492" s="610" t="s">
        <v>238</v>
      </c>
      <c r="C492" s="610" t="s">
        <v>238</v>
      </c>
      <c r="D492" s="611" t="s">
        <v>1853</v>
      </c>
      <c r="E492" s="612" t="s">
        <v>895</v>
      </c>
      <c r="F492" s="613" t="s">
        <v>239</v>
      </c>
      <c r="G492" s="613" t="s">
        <v>239</v>
      </c>
      <c r="H492" s="613">
        <v>13</v>
      </c>
      <c r="I492" s="613">
        <v>13</v>
      </c>
      <c r="J492" s="613" t="s">
        <v>1843</v>
      </c>
      <c r="K492" s="614">
        <v>4200000</v>
      </c>
      <c r="L492" s="615" t="s">
        <v>1844</v>
      </c>
      <c r="M492" s="612" t="s">
        <v>980</v>
      </c>
      <c r="N492" s="609" t="s">
        <v>1854</v>
      </c>
      <c r="O492" s="612" t="s">
        <v>1847</v>
      </c>
      <c r="P492" s="612" t="s">
        <v>1847</v>
      </c>
      <c r="Q492" s="612" t="s">
        <v>1848</v>
      </c>
    </row>
    <row r="493" spans="1:256" s="482" customFormat="1" hidden="1">
      <c r="A493" s="609" t="s">
        <v>1855</v>
      </c>
      <c r="B493" s="610" t="s">
        <v>238</v>
      </c>
      <c r="C493" s="610" t="s">
        <v>238</v>
      </c>
      <c r="D493" s="611" t="s">
        <v>1856</v>
      </c>
      <c r="E493" s="612" t="s">
        <v>895</v>
      </c>
      <c r="F493" s="613" t="s">
        <v>239</v>
      </c>
      <c r="G493" s="613" t="s">
        <v>239</v>
      </c>
      <c r="H493" s="613">
        <v>13</v>
      </c>
      <c r="I493" s="613">
        <v>13</v>
      </c>
      <c r="J493" s="613" t="s">
        <v>1843</v>
      </c>
      <c r="K493" s="614">
        <v>3300000</v>
      </c>
      <c r="L493" s="615" t="s">
        <v>1844</v>
      </c>
      <c r="M493" s="612" t="s">
        <v>980</v>
      </c>
      <c r="N493" s="609" t="s">
        <v>1857</v>
      </c>
      <c r="O493" s="612" t="s">
        <v>1847</v>
      </c>
      <c r="P493" s="612" t="s">
        <v>1847</v>
      </c>
      <c r="Q493" s="612" t="s">
        <v>1848</v>
      </c>
    </row>
    <row r="494" spans="1:256" s="482" customFormat="1" hidden="1">
      <c r="A494" s="609" t="s">
        <v>1858</v>
      </c>
      <c r="B494" s="610" t="s">
        <v>238</v>
      </c>
      <c r="C494" s="610" t="s">
        <v>238</v>
      </c>
      <c r="D494" s="611" t="s">
        <v>1859</v>
      </c>
      <c r="E494" s="612" t="s">
        <v>895</v>
      </c>
      <c r="F494" s="613" t="s">
        <v>239</v>
      </c>
      <c r="G494" s="613" t="s">
        <v>239</v>
      </c>
      <c r="H494" s="613">
        <v>13</v>
      </c>
      <c r="I494" s="613">
        <v>13</v>
      </c>
      <c r="J494" s="613" t="s">
        <v>1843</v>
      </c>
      <c r="K494" s="614">
        <v>1800000</v>
      </c>
      <c r="L494" s="615" t="s">
        <v>1844</v>
      </c>
      <c r="M494" s="612" t="s">
        <v>980</v>
      </c>
      <c r="N494" s="609" t="s">
        <v>1851</v>
      </c>
      <c r="O494" s="612" t="s">
        <v>1847</v>
      </c>
      <c r="P494" s="612" t="s">
        <v>1847</v>
      </c>
      <c r="Q494" s="612" t="s">
        <v>1848</v>
      </c>
    </row>
    <row r="495" spans="1:256" s="482" customFormat="1" hidden="1">
      <c r="A495" s="609" t="s">
        <v>1860</v>
      </c>
      <c r="B495" s="610" t="s">
        <v>238</v>
      </c>
      <c r="C495" s="610" t="s">
        <v>238</v>
      </c>
      <c r="D495" s="611" t="s">
        <v>1861</v>
      </c>
      <c r="E495" s="612" t="s">
        <v>895</v>
      </c>
      <c r="F495" s="613" t="s">
        <v>239</v>
      </c>
      <c r="G495" s="613" t="s">
        <v>239</v>
      </c>
      <c r="H495" s="613">
        <v>13</v>
      </c>
      <c r="I495" s="613">
        <v>13</v>
      </c>
      <c r="J495" s="613" t="s">
        <v>1843</v>
      </c>
      <c r="K495" s="614">
        <v>3100000</v>
      </c>
      <c r="L495" s="615" t="s">
        <v>1844</v>
      </c>
      <c r="M495" s="612" t="s">
        <v>980</v>
      </c>
      <c r="N495" s="609" t="s">
        <v>1862</v>
      </c>
      <c r="O495" s="612" t="s">
        <v>1847</v>
      </c>
      <c r="P495" s="612" t="s">
        <v>1847</v>
      </c>
      <c r="Q495" s="612" t="s">
        <v>1848</v>
      </c>
    </row>
    <row r="496" spans="1:256" s="482" customFormat="1" hidden="1">
      <c r="A496" s="609" t="s">
        <v>1863</v>
      </c>
      <c r="B496" s="610" t="s">
        <v>247</v>
      </c>
      <c r="C496" s="610" t="s">
        <v>247</v>
      </c>
      <c r="D496" s="611" t="s">
        <v>1864</v>
      </c>
      <c r="E496" s="612" t="s">
        <v>895</v>
      </c>
      <c r="F496" s="613" t="s">
        <v>248</v>
      </c>
      <c r="G496" s="613" t="s">
        <v>248</v>
      </c>
      <c r="H496" s="613">
        <v>13</v>
      </c>
      <c r="I496" s="613">
        <v>13</v>
      </c>
      <c r="J496" s="613" t="s">
        <v>1843</v>
      </c>
      <c r="K496" s="614">
        <v>380000</v>
      </c>
      <c r="L496" s="615" t="s">
        <v>1844</v>
      </c>
      <c r="M496" s="612" t="s">
        <v>1845</v>
      </c>
      <c r="N496" s="609" t="s">
        <v>1865</v>
      </c>
      <c r="O496" s="612" t="s">
        <v>1847</v>
      </c>
      <c r="P496" s="612" t="s">
        <v>1847</v>
      </c>
      <c r="Q496" s="612" t="s">
        <v>1848</v>
      </c>
    </row>
    <row r="497" spans="1:17" s="482" customFormat="1" hidden="1">
      <c r="A497" s="609" t="s">
        <v>1866</v>
      </c>
      <c r="B497" s="610" t="s">
        <v>243</v>
      </c>
      <c r="C497" s="610" t="s">
        <v>243</v>
      </c>
      <c r="D497" s="611" t="s">
        <v>1867</v>
      </c>
      <c r="E497" s="612" t="s">
        <v>895</v>
      </c>
      <c r="F497" s="613" t="s">
        <v>244</v>
      </c>
      <c r="G497" s="613" t="s">
        <v>244</v>
      </c>
      <c r="H497" s="613">
        <v>13</v>
      </c>
      <c r="I497" s="613">
        <v>13</v>
      </c>
      <c r="J497" s="613" t="s">
        <v>1843</v>
      </c>
      <c r="K497" s="614">
        <v>6200000</v>
      </c>
      <c r="L497" s="615" t="s">
        <v>1844</v>
      </c>
      <c r="M497" s="612" t="s">
        <v>1845</v>
      </c>
      <c r="N497" s="609" t="s">
        <v>1868</v>
      </c>
      <c r="O497" s="612" t="s">
        <v>1847</v>
      </c>
      <c r="P497" s="612" t="s">
        <v>1847</v>
      </c>
      <c r="Q497" s="612" t="s">
        <v>1848</v>
      </c>
    </row>
    <row r="498" spans="1:17" s="482" customFormat="1" hidden="1">
      <c r="A498" s="609" t="s">
        <v>1869</v>
      </c>
      <c r="B498" s="610" t="s">
        <v>243</v>
      </c>
      <c r="C498" s="610" t="s">
        <v>243</v>
      </c>
      <c r="D498" s="611" t="s">
        <v>1870</v>
      </c>
      <c r="E498" s="612" t="s">
        <v>895</v>
      </c>
      <c r="F498" s="613" t="s">
        <v>244</v>
      </c>
      <c r="G498" s="613" t="s">
        <v>244</v>
      </c>
      <c r="H498" s="613">
        <v>13</v>
      </c>
      <c r="I498" s="613">
        <v>13</v>
      </c>
      <c r="J498" s="613" t="s">
        <v>1843</v>
      </c>
      <c r="K498" s="614">
        <v>500000</v>
      </c>
      <c r="L498" s="615" t="s">
        <v>1844</v>
      </c>
      <c r="M498" s="612" t="s">
        <v>1845</v>
      </c>
      <c r="N498" s="609" t="s">
        <v>1871</v>
      </c>
      <c r="O498" s="612" t="s">
        <v>1847</v>
      </c>
      <c r="P498" s="612" t="s">
        <v>1847</v>
      </c>
      <c r="Q498" s="612" t="s">
        <v>1848</v>
      </c>
    </row>
    <row r="499" spans="1:17" s="482" customFormat="1" hidden="1">
      <c r="A499" s="609" t="s">
        <v>1872</v>
      </c>
      <c r="B499" s="610" t="s">
        <v>243</v>
      </c>
      <c r="C499" s="610" t="s">
        <v>243</v>
      </c>
      <c r="D499" s="611" t="s">
        <v>1873</v>
      </c>
      <c r="E499" s="612" t="s">
        <v>895</v>
      </c>
      <c r="F499" s="613" t="s">
        <v>244</v>
      </c>
      <c r="G499" s="613" t="s">
        <v>244</v>
      </c>
      <c r="H499" s="613">
        <v>13</v>
      </c>
      <c r="I499" s="613">
        <v>13</v>
      </c>
      <c r="J499" s="613" t="s">
        <v>1843</v>
      </c>
      <c r="K499" s="614">
        <v>7100000</v>
      </c>
      <c r="L499" s="615" t="s">
        <v>1844</v>
      </c>
      <c r="M499" s="612" t="s">
        <v>980</v>
      </c>
      <c r="N499" s="609" t="s">
        <v>511</v>
      </c>
      <c r="O499" s="612" t="s">
        <v>1847</v>
      </c>
      <c r="P499" s="612" t="s">
        <v>1847</v>
      </c>
      <c r="Q499" s="612" t="s">
        <v>1848</v>
      </c>
    </row>
    <row r="500" spans="1:17" s="482" customFormat="1" hidden="1">
      <c r="A500" s="609" t="s">
        <v>1874</v>
      </c>
      <c r="B500" s="610" t="s">
        <v>243</v>
      </c>
      <c r="C500" s="610" t="s">
        <v>243</v>
      </c>
      <c r="D500" s="611" t="s">
        <v>1875</v>
      </c>
      <c r="E500" s="612" t="s">
        <v>895</v>
      </c>
      <c r="F500" s="613" t="s">
        <v>244</v>
      </c>
      <c r="G500" s="613" t="s">
        <v>244</v>
      </c>
      <c r="H500" s="613">
        <v>13</v>
      </c>
      <c r="I500" s="613">
        <v>13</v>
      </c>
      <c r="J500" s="613" t="s">
        <v>1843</v>
      </c>
      <c r="K500" s="614">
        <v>500000</v>
      </c>
      <c r="L500" s="615" t="s">
        <v>1844</v>
      </c>
      <c r="M500" s="612" t="s">
        <v>980</v>
      </c>
      <c r="N500" s="609" t="s">
        <v>1876</v>
      </c>
      <c r="O500" s="612" t="s">
        <v>1847</v>
      </c>
      <c r="P500" s="612" t="s">
        <v>1847</v>
      </c>
      <c r="Q500" s="612" t="s">
        <v>1848</v>
      </c>
    </row>
    <row r="501" spans="1:17" s="482" customFormat="1" hidden="1">
      <c r="A501" s="609" t="s">
        <v>1877</v>
      </c>
      <c r="B501" s="610" t="s">
        <v>243</v>
      </c>
      <c r="C501" s="610" t="s">
        <v>243</v>
      </c>
      <c r="D501" s="611" t="s">
        <v>1878</v>
      </c>
      <c r="E501" s="612" t="s">
        <v>895</v>
      </c>
      <c r="F501" s="613" t="s">
        <v>244</v>
      </c>
      <c r="G501" s="613" t="s">
        <v>244</v>
      </c>
      <c r="H501" s="613">
        <v>13</v>
      </c>
      <c r="I501" s="613">
        <v>13</v>
      </c>
      <c r="J501" s="613" t="s">
        <v>1843</v>
      </c>
      <c r="K501" s="614">
        <v>5400000</v>
      </c>
      <c r="L501" s="615" t="s">
        <v>1844</v>
      </c>
      <c r="M501" s="612" t="s">
        <v>1879</v>
      </c>
      <c r="N501" s="609" t="s">
        <v>1880</v>
      </c>
      <c r="O501" s="612" t="s">
        <v>1847</v>
      </c>
      <c r="P501" s="612" t="s">
        <v>1847</v>
      </c>
      <c r="Q501" s="612" t="s">
        <v>1848</v>
      </c>
    </row>
    <row r="502" spans="1:17" s="482" customFormat="1" hidden="1">
      <c r="A502" s="609" t="s">
        <v>1881</v>
      </c>
      <c r="B502" s="610" t="s">
        <v>243</v>
      </c>
      <c r="C502" s="610" t="s">
        <v>243</v>
      </c>
      <c r="D502" s="611" t="s">
        <v>1882</v>
      </c>
      <c r="E502" s="612" t="s">
        <v>895</v>
      </c>
      <c r="F502" s="613" t="s">
        <v>244</v>
      </c>
      <c r="G502" s="613" t="s">
        <v>244</v>
      </c>
      <c r="H502" s="613">
        <v>13</v>
      </c>
      <c r="I502" s="613">
        <v>13</v>
      </c>
      <c r="J502" s="613" t="s">
        <v>1843</v>
      </c>
      <c r="K502" s="614">
        <v>4900000</v>
      </c>
      <c r="L502" s="615" t="s">
        <v>1844</v>
      </c>
      <c r="M502" s="612" t="s">
        <v>1879</v>
      </c>
      <c r="N502" s="609" t="s">
        <v>788</v>
      </c>
      <c r="O502" s="612" t="s">
        <v>1847</v>
      </c>
      <c r="P502" s="612" t="s">
        <v>1847</v>
      </c>
      <c r="Q502" s="612" t="s">
        <v>1848</v>
      </c>
    </row>
    <row r="503" spans="1:17" s="482" customFormat="1" hidden="1">
      <c r="A503" s="609" t="s">
        <v>1883</v>
      </c>
      <c r="B503" s="610" t="s">
        <v>243</v>
      </c>
      <c r="C503" s="610" t="s">
        <v>243</v>
      </c>
      <c r="D503" s="611" t="s">
        <v>1884</v>
      </c>
      <c r="E503" s="612" t="s">
        <v>895</v>
      </c>
      <c r="F503" s="613" t="s">
        <v>244</v>
      </c>
      <c r="G503" s="613" t="s">
        <v>244</v>
      </c>
      <c r="H503" s="613">
        <v>13</v>
      </c>
      <c r="I503" s="613">
        <v>13</v>
      </c>
      <c r="J503" s="613" t="s">
        <v>1843</v>
      </c>
      <c r="K503" s="614">
        <v>500000</v>
      </c>
      <c r="L503" s="615" t="s">
        <v>1844</v>
      </c>
      <c r="M503" s="612" t="s">
        <v>1879</v>
      </c>
      <c r="N503" s="609" t="s">
        <v>801</v>
      </c>
      <c r="O503" s="612" t="s">
        <v>1847</v>
      </c>
      <c r="P503" s="612" t="s">
        <v>1847</v>
      </c>
      <c r="Q503" s="612" t="s">
        <v>1848</v>
      </c>
    </row>
    <row r="504" spans="1:17" s="482" customFormat="1" hidden="1">
      <c r="A504" s="609" t="s">
        <v>1885</v>
      </c>
      <c r="B504" s="610" t="s">
        <v>243</v>
      </c>
      <c r="C504" s="610" t="s">
        <v>243</v>
      </c>
      <c r="D504" s="611" t="s">
        <v>1886</v>
      </c>
      <c r="E504" s="612" t="s">
        <v>895</v>
      </c>
      <c r="F504" s="613" t="s">
        <v>244</v>
      </c>
      <c r="G504" s="613" t="s">
        <v>244</v>
      </c>
      <c r="H504" s="613">
        <v>13</v>
      </c>
      <c r="I504" s="613">
        <v>13</v>
      </c>
      <c r="J504" s="613" t="s">
        <v>1843</v>
      </c>
      <c r="K504" s="614">
        <v>500000</v>
      </c>
      <c r="L504" s="615" t="s">
        <v>1844</v>
      </c>
      <c r="M504" s="612" t="s">
        <v>1879</v>
      </c>
      <c r="N504" s="609" t="s">
        <v>792</v>
      </c>
      <c r="O504" s="612" t="s">
        <v>1847</v>
      </c>
      <c r="P504" s="612" t="s">
        <v>1847</v>
      </c>
      <c r="Q504" s="612" t="s">
        <v>1848</v>
      </c>
    </row>
    <row r="505" spans="1:17" s="482" customFormat="1" hidden="1">
      <c r="A505" s="609" t="s">
        <v>1887</v>
      </c>
      <c r="B505" s="610" t="s">
        <v>245</v>
      </c>
      <c r="C505" s="610" t="s">
        <v>245</v>
      </c>
      <c r="D505" s="611" t="s">
        <v>1888</v>
      </c>
      <c r="E505" s="612" t="s">
        <v>895</v>
      </c>
      <c r="F505" s="613" t="s">
        <v>246</v>
      </c>
      <c r="G505" s="613" t="s">
        <v>246</v>
      </c>
      <c r="H505" s="613">
        <v>13</v>
      </c>
      <c r="I505" s="613">
        <v>13</v>
      </c>
      <c r="J505" s="613" t="s">
        <v>1843</v>
      </c>
      <c r="K505" s="614">
        <v>3400000</v>
      </c>
      <c r="L505" s="615" t="s">
        <v>1844</v>
      </c>
      <c r="M505" s="612" t="s">
        <v>1845</v>
      </c>
      <c r="N505" s="609" t="s">
        <v>1889</v>
      </c>
      <c r="O505" s="612" t="s">
        <v>1847</v>
      </c>
      <c r="P505" s="612" t="s">
        <v>1847</v>
      </c>
      <c r="Q505" s="612" t="s">
        <v>1848</v>
      </c>
    </row>
    <row r="506" spans="1:17" s="482" customFormat="1" hidden="1">
      <c r="A506" s="609" t="s">
        <v>1890</v>
      </c>
      <c r="B506" s="610" t="s">
        <v>245</v>
      </c>
      <c r="C506" s="610" t="s">
        <v>245</v>
      </c>
      <c r="D506" s="611" t="s">
        <v>1891</v>
      </c>
      <c r="E506" s="612" t="s">
        <v>895</v>
      </c>
      <c r="F506" s="613" t="s">
        <v>246</v>
      </c>
      <c r="G506" s="613" t="s">
        <v>246</v>
      </c>
      <c r="H506" s="613">
        <v>13</v>
      </c>
      <c r="I506" s="613">
        <v>13</v>
      </c>
      <c r="J506" s="613" t="s">
        <v>1843</v>
      </c>
      <c r="K506" s="614">
        <v>200000</v>
      </c>
      <c r="L506" s="615" t="s">
        <v>1844</v>
      </c>
      <c r="M506" s="612" t="s">
        <v>1845</v>
      </c>
      <c r="N506" s="609" t="s">
        <v>1892</v>
      </c>
      <c r="O506" s="612" t="s">
        <v>1847</v>
      </c>
      <c r="P506" s="612" t="s">
        <v>1847</v>
      </c>
      <c r="Q506" s="612" t="s">
        <v>1848</v>
      </c>
    </row>
    <row r="507" spans="1:17" s="482" customFormat="1" hidden="1">
      <c r="A507" s="609" t="s">
        <v>1893</v>
      </c>
      <c r="B507" s="610" t="s">
        <v>245</v>
      </c>
      <c r="C507" s="610" t="s">
        <v>245</v>
      </c>
      <c r="D507" s="611" t="s">
        <v>1894</v>
      </c>
      <c r="E507" s="612" t="s">
        <v>895</v>
      </c>
      <c r="F507" s="613" t="s">
        <v>246</v>
      </c>
      <c r="G507" s="613" t="s">
        <v>246</v>
      </c>
      <c r="H507" s="613">
        <v>13</v>
      </c>
      <c r="I507" s="613">
        <v>13</v>
      </c>
      <c r="J507" s="613" t="s">
        <v>1843</v>
      </c>
      <c r="K507" s="614">
        <v>1400000</v>
      </c>
      <c r="L507" s="615" t="s">
        <v>1844</v>
      </c>
      <c r="M507" s="612" t="s">
        <v>1845</v>
      </c>
      <c r="N507" s="609" t="s">
        <v>1895</v>
      </c>
      <c r="O507" s="612" t="s">
        <v>1847</v>
      </c>
      <c r="P507" s="612" t="s">
        <v>1847</v>
      </c>
      <c r="Q507" s="612" t="s">
        <v>1848</v>
      </c>
    </row>
    <row r="508" spans="1:17" s="482" customFormat="1" hidden="1">
      <c r="A508" s="609" t="s">
        <v>1896</v>
      </c>
      <c r="B508" s="610" t="s">
        <v>245</v>
      </c>
      <c r="C508" s="610" t="s">
        <v>245</v>
      </c>
      <c r="D508" s="611" t="s">
        <v>1897</v>
      </c>
      <c r="E508" s="612" t="s">
        <v>895</v>
      </c>
      <c r="F508" s="613" t="s">
        <v>246</v>
      </c>
      <c r="G508" s="613" t="s">
        <v>246</v>
      </c>
      <c r="H508" s="613">
        <v>13</v>
      </c>
      <c r="I508" s="613">
        <v>13</v>
      </c>
      <c r="J508" s="613" t="s">
        <v>1843</v>
      </c>
      <c r="K508" s="614">
        <v>1600000</v>
      </c>
      <c r="L508" s="615" t="s">
        <v>1844</v>
      </c>
      <c r="M508" s="612" t="s">
        <v>1845</v>
      </c>
      <c r="N508" s="609" t="s">
        <v>1898</v>
      </c>
      <c r="O508" s="612" t="s">
        <v>1847</v>
      </c>
      <c r="P508" s="612" t="s">
        <v>1847</v>
      </c>
      <c r="Q508" s="612" t="s">
        <v>1848</v>
      </c>
    </row>
    <row r="509" spans="1:17" s="482" customFormat="1" hidden="1">
      <c r="A509" s="609" t="s">
        <v>1899</v>
      </c>
      <c r="B509" s="610" t="s">
        <v>245</v>
      </c>
      <c r="C509" s="610" t="s">
        <v>245</v>
      </c>
      <c r="D509" s="611" t="s">
        <v>1900</v>
      </c>
      <c r="E509" s="612" t="s">
        <v>895</v>
      </c>
      <c r="F509" s="613" t="s">
        <v>246</v>
      </c>
      <c r="G509" s="613" t="s">
        <v>246</v>
      </c>
      <c r="H509" s="613">
        <v>13</v>
      </c>
      <c r="I509" s="613">
        <v>13</v>
      </c>
      <c r="J509" s="613" t="s">
        <v>1843</v>
      </c>
      <c r="K509" s="614">
        <v>7800000</v>
      </c>
      <c r="L509" s="615" t="s">
        <v>1844</v>
      </c>
      <c r="M509" s="612" t="s">
        <v>1845</v>
      </c>
      <c r="N509" s="609" t="s">
        <v>1901</v>
      </c>
      <c r="O509" s="612" t="s">
        <v>1847</v>
      </c>
      <c r="P509" s="612" t="s">
        <v>1847</v>
      </c>
      <c r="Q509" s="612" t="s">
        <v>1848</v>
      </c>
    </row>
    <row r="510" spans="1:17" s="482" customFormat="1" hidden="1">
      <c r="A510" s="609" t="s">
        <v>1902</v>
      </c>
      <c r="B510" s="610" t="s">
        <v>245</v>
      </c>
      <c r="C510" s="610" t="s">
        <v>245</v>
      </c>
      <c r="D510" s="611" t="s">
        <v>1903</v>
      </c>
      <c r="E510" s="612" t="s">
        <v>895</v>
      </c>
      <c r="F510" s="613" t="s">
        <v>246</v>
      </c>
      <c r="G510" s="613" t="s">
        <v>246</v>
      </c>
      <c r="H510" s="613">
        <v>13</v>
      </c>
      <c r="I510" s="613">
        <v>13</v>
      </c>
      <c r="J510" s="613" t="s">
        <v>1843</v>
      </c>
      <c r="K510" s="614">
        <v>2000000</v>
      </c>
      <c r="L510" s="615" t="s">
        <v>1844</v>
      </c>
      <c r="M510" s="612" t="s">
        <v>941</v>
      </c>
      <c r="N510" s="609" t="s">
        <v>1904</v>
      </c>
      <c r="O510" s="612" t="s">
        <v>1847</v>
      </c>
      <c r="P510" s="612" t="s">
        <v>1847</v>
      </c>
      <c r="Q510" s="612" t="s">
        <v>1848</v>
      </c>
    </row>
    <row r="511" spans="1:17" s="482" customFormat="1" hidden="1">
      <c r="A511" s="609" t="s">
        <v>1905</v>
      </c>
      <c r="B511" s="610" t="s">
        <v>245</v>
      </c>
      <c r="C511" s="610" t="s">
        <v>245</v>
      </c>
      <c r="D511" s="611" t="s">
        <v>1906</v>
      </c>
      <c r="E511" s="612" t="s">
        <v>895</v>
      </c>
      <c r="F511" s="613" t="s">
        <v>246</v>
      </c>
      <c r="G511" s="613" t="s">
        <v>246</v>
      </c>
      <c r="H511" s="613">
        <v>13</v>
      </c>
      <c r="I511" s="613">
        <v>13</v>
      </c>
      <c r="J511" s="613" t="s">
        <v>1843</v>
      </c>
      <c r="K511" s="614">
        <v>1400000</v>
      </c>
      <c r="L511" s="615" t="s">
        <v>1844</v>
      </c>
      <c r="M511" s="612" t="s">
        <v>941</v>
      </c>
      <c r="N511" s="609" t="s">
        <v>1907</v>
      </c>
      <c r="O511" s="612" t="s">
        <v>1847</v>
      </c>
      <c r="P511" s="612" t="s">
        <v>1847</v>
      </c>
      <c r="Q511" s="612" t="s">
        <v>1848</v>
      </c>
    </row>
    <row r="512" spans="1:17" s="482" customFormat="1" hidden="1">
      <c r="A512" s="609" t="s">
        <v>1908</v>
      </c>
      <c r="B512" s="610" t="s">
        <v>245</v>
      </c>
      <c r="C512" s="610" t="s">
        <v>245</v>
      </c>
      <c r="D512" s="611" t="s">
        <v>1909</v>
      </c>
      <c r="E512" s="612" t="s">
        <v>895</v>
      </c>
      <c r="F512" s="613" t="s">
        <v>246</v>
      </c>
      <c r="G512" s="613" t="s">
        <v>246</v>
      </c>
      <c r="H512" s="613">
        <v>13</v>
      </c>
      <c r="I512" s="613">
        <v>13</v>
      </c>
      <c r="J512" s="613" t="s">
        <v>1843</v>
      </c>
      <c r="K512" s="614">
        <v>200000</v>
      </c>
      <c r="L512" s="615" t="s">
        <v>1844</v>
      </c>
      <c r="M512" s="612" t="s">
        <v>941</v>
      </c>
      <c r="N512" s="609" t="s">
        <v>1910</v>
      </c>
      <c r="O512" s="612" t="s">
        <v>1847</v>
      </c>
      <c r="P512" s="612" t="s">
        <v>1847</v>
      </c>
      <c r="Q512" s="612" t="s">
        <v>1848</v>
      </c>
    </row>
    <row r="513" spans="1:17" s="482" customFormat="1" hidden="1">
      <c r="A513" s="609" t="s">
        <v>1911</v>
      </c>
      <c r="B513" s="610" t="s">
        <v>245</v>
      </c>
      <c r="C513" s="610" t="s">
        <v>245</v>
      </c>
      <c r="D513" s="611" t="s">
        <v>1912</v>
      </c>
      <c r="E513" s="612" t="s">
        <v>895</v>
      </c>
      <c r="F513" s="613" t="s">
        <v>246</v>
      </c>
      <c r="G513" s="613" t="s">
        <v>246</v>
      </c>
      <c r="H513" s="613">
        <v>13</v>
      </c>
      <c r="I513" s="613">
        <v>13</v>
      </c>
      <c r="J513" s="613" t="s">
        <v>1843</v>
      </c>
      <c r="K513" s="614">
        <v>2800000</v>
      </c>
      <c r="L513" s="615" t="s">
        <v>1844</v>
      </c>
      <c r="M513" s="612" t="s">
        <v>941</v>
      </c>
      <c r="N513" s="609" t="s">
        <v>1913</v>
      </c>
      <c r="O513" s="612" t="s">
        <v>1847</v>
      </c>
      <c r="P513" s="612" t="s">
        <v>1847</v>
      </c>
      <c r="Q513" s="612" t="s">
        <v>1848</v>
      </c>
    </row>
    <row r="514" spans="1:17" s="482" customFormat="1" hidden="1">
      <c r="A514" s="609" t="s">
        <v>1914</v>
      </c>
      <c r="B514" s="610" t="s">
        <v>245</v>
      </c>
      <c r="C514" s="610" t="s">
        <v>245</v>
      </c>
      <c r="D514" s="611" t="s">
        <v>1915</v>
      </c>
      <c r="E514" s="612" t="s">
        <v>895</v>
      </c>
      <c r="F514" s="613" t="s">
        <v>246</v>
      </c>
      <c r="G514" s="613" t="s">
        <v>246</v>
      </c>
      <c r="H514" s="613">
        <v>13</v>
      </c>
      <c r="I514" s="613">
        <v>13</v>
      </c>
      <c r="J514" s="613" t="s">
        <v>1843</v>
      </c>
      <c r="K514" s="614">
        <v>300000</v>
      </c>
      <c r="L514" s="615" t="s">
        <v>1844</v>
      </c>
      <c r="M514" s="612" t="s">
        <v>941</v>
      </c>
      <c r="N514" s="609" t="s">
        <v>1916</v>
      </c>
      <c r="O514" s="612" t="s">
        <v>1847</v>
      </c>
      <c r="P514" s="612" t="s">
        <v>1847</v>
      </c>
      <c r="Q514" s="612" t="s">
        <v>1848</v>
      </c>
    </row>
    <row r="515" spans="1:17" s="482" customFormat="1" hidden="1">
      <c r="A515" s="609" t="s">
        <v>1917</v>
      </c>
      <c r="B515" s="610" t="s">
        <v>245</v>
      </c>
      <c r="C515" s="610" t="s">
        <v>245</v>
      </c>
      <c r="D515" s="611" t="s">
        <v>1918</v>
      </c>
      <c r="E515" s="612" t="s">
        <v>895</v>
      </c>
      <c r="F515" s="613" t="s">
        <v>246</v>
      </c>
      <c r="G515" s="613" t="s">
        <v>246</v>
      </c>
      <c r="H515" s="613">
        <v>13</v>
      </c>
      <c r="I515" s="613">
        <v>13</v>
      </c>
      <c r="J515" s="613" t="s">
        <v>1843</v>
      </c>
      <c r="K515" s="614">
        <v>2200000</v>
      </c>
      <c r="L515" s="615" t="s">
        <v>1844</v>
      </c>
      <c r="M515" s="612" t="s">
        <v>941</v>
      </c>
      <c r="N515" s="609" t="s">
        <v>1919</v>
      </c>
      <c r="O515" s="612" t="s">
        <v>1847</v>
      </c>
      <c r="P515" s="612" t="s">
        <v>1847</v>
      </c>
      <c r="Q515" s="612" t="s">
        <v>1848</v>
      </c>
    </row>
    <row r="516" spans="1:17" s="482" customFormat="1" hidden="1">
      <c r="A516" s="609" t="s">
        <v>1920</v>
      </c>
      <c r="B516" s="610" t="s">
        <v>245</v>
      </c>
      <c r="C516" s="610" t="s">
        <v>245</v>
      </c>
      <c r="D516" s="611" t="s">
        <v>1921</v>
      </c>
      <c r="E516" s="612" t="s">
        <v>895</v>
      </c>
      <c r="F516" s="613" t="s">
        <v>246</v>
      </c>
      <c r="G516" s="613" t="s">
        <v>246</v>
      </c>
      <c r="H516" s="613">
        <v>13</v>
      </c>
      <c r="I516" s="613">
        <v>13</v>
      </c>
      <c r="J516" s="613" t="s">
        <v>1843</v>
      </c>
      <c r="K516" s="614">
        <v>2800000</v>
      </c>
      <c r="L516" s="615" t="s">
        <v>1844</v>
      </c>
      <c r="M516" s="612" t="s">
        <v>941</v>
      </c>
      <c r="N516" s="609" t="s">
        <v>1919</v>
      </c>
      <c r="O516" s="612" t="s">
        <v>1847</v>
      </c>
      <c r="P516" s="612" t="s">
        <v>1847</v>
      </c>
      <c r="Q516" s="612" t="s">
        <v>1848</v>
      </c>
    </row>
    <row r="517" spans="1:17" s="482" customFormat="1" hidden="1">
      <c r="A517" s="609" t="s">
        <v>1922</v>
      </c>
      <c r="B517" s="610" t="s">
        <v>245</v>
      </c>
      <c r="C517" s="610" t="s">
        <v>245</v>
      </c>
      <c r="D517" s="611" t="s">
        <v>1923</v>
      </c>
      <c r="E517" s="612" t="s">
        <v>895</v>
      </c>
      <c r="F517" s="613" t="s">
        <v>246</v>
      </c>
      <c r="G517" s="613" t="s">
        <v>246</v>
      </c>
      <c r="H517" s="613">
        <v>13</v>
      </c>
      <c r="I517" s="613">
        <v>13</v>
      </c>
      <c r="J517" s="613" t="s">
        <v>1843</v>
      </c>
      <c r="K517" s="614">
        <v>3900000</v>
      </c>
      <c r="L517" s="615" t="s">
        <v>1844</v>
      </c>
      <c r="M517" s="612" t="s">
        <v>941</v>
      </c>
      <c r="N517" s="609" t="s">
        <v>1924</v>
      </c>
      <c r="O517" s="612" t="s">
        <v>1847</v>
      </c>
      <c r="P517" s="612" t="s">
        <v>1847</v>
      </c>
      <c r="Q517" s="612" t="s">
        <v>1848</v>
      </c>
    </row>
    <row r="518" spans="1:17" s="482" customFormat="1" hidden="1">
      <c r="A518" s="609" t="s">
        <v>1925</v>
      </c>
      <c r="B518" s="610" t="s">
        <v>245</v>
      </c>
      <c r="C518" s="610" t="s">
        <v>245</v>
      </c>
      <c r="D518" s="611" t="s">
        <v>1926</v>
      </c>
      <c r="E518" s="612" t="s">
        <v>895</v>
      </c>
      <c r="F518" s="613" t="s">
        <v>246</v>
      </c>
      <c r="G518" s="613" t="s">
        <v>246</v>
      </c>
      <c r="H518" s="613">
        <v>13</v>
      </c>
      <c r="I518" s="613">
        <v>13</v>
      </c>
      <c r="J518" s="613" t="s">
        <v>1843</v>
      </c>
      <c r="K518" s="614">
        <v>3200000</v>
      </c>
      <c r="L518" s="615" t="s">
        <v>1844</v>
      </c>
      <c r="M518" s="612" t="s">
        <v>941</v>
      </c>
      <c r="N518" s="609" t="s">
        <v>1927</v>
      </c>
      <c r="O518" s="612" t="s">
        <v>1847</v>
      </c>
      <c r="P518" s="612" t="s">
        <v>1847</v>
      </c>
      <c r="Q518" s="612" t="s">
        <v>1848</v>
      </c>
    </row>
    <row r="519" spans="1:17" s="482" customFormat="1" hidden="1">
      <c r="A519" s="609" t="s">
        <v>1928</v>
      </c>
      <c r="B519" s="610" t="s">
        <v>245</v>
      </c>
      <c r="C519" s="610" t="s">
        <v>245</v>
      </c>
      <c r="D519" s="611" t="s">
        <v>1929</v>
      </c>
      <c r="E519" s="612" t="s">
        <v>895</v>
      </c>
      <c r="F519" s="613" t="s">
        <v>246</v>
      </c>
      <c r="G519" s="613" t="s">
        <v>246</v>
      </c>
      <c r="H519" s="613">
        <v>13</v>
      </c>
      <c r="I519" s="613">
        <v>13</v>
      </c>
      <c r="J519" s="613" t="s">
        <v>1843</v>
      </c>
      <c r="K519" s="614">
        <v>100000</v>
      </c>
      <c r="L519" s="615" t="s">
        <v>1844</v>
      </c>
      <c r="M519" s="612" t="s">
        <v>941</v>
      </c>
      <c r="N519" s="609" t="s">
        <v>1919</v>
      </c>
      <c r="O519" s="612" t="s">
        <v>1847</v>
      </c>
      <c r="P519" s="612" t="s">
        <v>1847</v>
      </c>
      <c r="Q519" s="612" t="s">
        <v>1848</v>
      </c>
    </row>
    <row r="520" spans="1:17" s="482" customFormat="1" hidden="1">
      <c r="A520" s="609" t="s">
        <v>1930</v>
      </c>
      <c r="B520" s="610" t="s">
        <v>245</v>
      </c>
      <c r="C520" s="610" t="s">
        <v>245</v>
      </c>
      <c r="D520" s="611" t="s">
        <v>1931</v>
      </c>
      <c r="E520" s="612" t="s">
        <v>895</v>
      </c>
      <c r="F520" s="613" t="s">
        <v>246</v>
      </c>
      <c r="G520" s="613" t="s">
        <v>246</v>
      </c>
      <c r="H520" s="613">
        <v>13</v>
      </c>
      <c r="I520" s="613">
        <v>13</v>
      </c>
      <c r="J520" s="613" t="s">
        <v>1843</v>
      </c>
      <c r="K520" s="614">
        <v>3300000</v>
      </c>
      <c r="L520" s="615" t="s">
        <v>1844</v>
      </c>
      <c r="M520" s="612" t="s">
        <v>980</v>
      </c>
      <c r="N520" s="609" t="s">
        <v>1854</v>
      </c>
      <c r="O520" s="612" t="s">
        <v>1847</v>
      </c>
      <c r="P520" s="612" t="s">
        <v>1847</v>
      </c>
      <c r="Q520" s="612" t="s">
        <v>1848</v>
      </c>
    </row>
    <row r="521" spans="1:17" s="482" customFormat="1" hidden="1">
      <c r="A521" s="609" t="s">
        <v>1932</v>
      </c>
      <c r="B521" s="610" t="s">
        <v>245</v>
      </c>
      <c r="C521" s="610" t="s">
        <v>245</v>
      </c>
      <c r="D521" s="611" t="s">
        <v>1933</v>
      </c>
      <c r="E521" s="612" t="s">
        <v>895</v>
      </c>
      <c r="F521" s="613" t="s">
        <v>246</v>
      </c>
      <c r="G521" s="613" t="s">
        <v>246</v>
      </c>
      <c r="H521" s="613">
        <v>13</v>
      </c>
      <c r="I521" s="613">
        <v>13</v>
      </c>
      <c r="J521" s="613" t="s">
        <v>1843</v>
      </c>
      <c r="K521" s="614">
        <v>200000</v>
      </c>
      <c r="L521" s="615" t="s">
        <v>1844</v>
      </c>
      <c r="M521" s="612" t="s">
        <v>980</v>
      </c>
      <c r="N521" s="609" t="s">
        <v>1934</v>
      </c>
      <c r="O521" s="612" t="s">
        <v>1847</v>
      </c>
      <c r="P521" s="612" t="s">
        <v>1847</v>
      </c>
      <c r="Q521" s="612" t="s">
        <v>1848</v>
      </c>
    </row>
    <row r="522" spans="1:17" s="482" customFormat="1" hidden="1">
      <c r="A522" s="609" t="s">
        <v>1935</v>
      </c>
      <c r="B522" s="610" t="s">
        <v>245</v>
      </c>
      <c r="C522" s="610" t="s">
        <v>245</v>
      </c>
      <c r="D522" s="611" t="s">
        <v>1936</v>
      </c>
      <c r="E522" s="612" t="s">
        <v>895</v>
      </c>
      <c r="F522" s="613" t="s">
        <v>246</v>
      </c>
      <c r="G522" s="613" t="s">
        <v>246</v>
      </c>
      <c r="H522" s="613">
        <v>13</v>
      </c>
      <c r="I522" s="613">
        <v>13</v>
      </c>
      <c r="J522" s="613" t="s">
        <v>1843</v>
      </c>
      <c r="K522" s="614">
        <v>3900000</v>
      </c>
      <c r="L522" s="615" t="s">
        <v>1844</v>
      </c>
      <c r="M522" s="612" t="s">
        <v>980</v>
      </c>
      <c r="N522" s="609" t="s">
        <v>1862</v>
      </c>
      <c r="O522" s="612" t="s">
        <v>1847</v>
      </c>
      <c r="P522" s="612" t="s">
        <v>1847</v>
      </c>
      <c r="Q522" s="612" t="s">
        <v>1848</v>
      </c>
    </row>
    <row r="523" spans="1:17" s="482" customFormat="1" hidden="1">
      <c r="A523" s="609" t="s">
        <v>1937</v>
      </c>
      <c r="B523" s="610" t="s">
        <v>245</v>
      </c>
      <c r="C523" s="610" t="s">
        <v>245</v>
      </c>
      <c r="D523" s="611" t="s">
        <v>1938</v>
      </c>
      <c r="E523" s="612" t="s">
        <v>895</v>
      </c>
      <c r="F523" s="613" t="s">
        <v>246</v>
      </c>
      <c r="G523" s="613" t="s">
        <v>246</v>
      </c>
      <c r="H523" s="613">
        <v>13</v>
      </c>
      <c r="I523" s="613">
        <v>13</v>
      </c>
      <c r="J523" s="613" t="s">
        <v>1843</v>
      </c>
      <c r="K523" s="614">
        <v>1300000</v>
      </c>
      <c r="L523" s="615" t="s">
        <v>1844</v>
      </c>
      <c r="M523" s="612" t="s">
        <v>980</v>
      </c>
      <c r="N523" s="609" t="s">
        <v>1939</v>
      </c>
      <c r="O523" s="612" t="s">
        <v>1847</v>
      </c>
      <c r="P523" s="612" t="s">
        <v>1847</v>
      </c>
      <c r="Q523" s="612" t="s">
        <v>1848</v>
      </c>
    </row>
    <row r="524" spans="1:17" s="482" customFormat="1" hidden="1">
      <c r="A524" s="609" t="s">
        <v>1940</v>
      </c>
      <c r="B524" s="610" t="s">
        <v>245</v>
      </c>
      <c r="C524" s="610" t="s">
        <v>245</v>
      </c>
      <c r="D524" s="611" t="s">
        <v>1941</v>
      </c>
      <c r="E524" s="612" t="s">
        <v>895</v>
      </c>
      <c r="F524" s="613" t="s">
        <v>246</v>
      </c>
      <c r="G524" s="613" t="s">
        <v>246</v>
      </c>
      <c r="H524" s="613">
        <v>13</v>
      </c>
      <c r="I524" s="613">
        <v>13</v>
      </c>
      <c r="J524" s="613" t="s">
        <v>1843</v>
      </c>
      <c r="K524" s="614">
        <v>1060000</v>
      </c>
      <c r="L524" s="615" t="s">
        <v>1844</v>
      </c>
      <c r="M524" s="612" t="s">
        <v>980</v>
      </c>
      <c r="N524" s="609" t="s">
        <v>1942</v>
      </c>
      <c r="O524" s="612" t="s">
        <v>1847</v>
      </c>
      <c r="P524" s="612" t="s">
        <v>1847</v>
      </c>
      <c r="Q524" s="612" t="s">
        <v>1848</v>
      </c>
    </row>
    <row r="525" spans="1:17" s="482" customFormat="1" hidden="1">
      <c r="A525" s="609" t="s">
        <v>1943</v>
      </c>
      <c r="B525" s="610" t="s">
        <v>245</v>
      </c>
      <c r="C525" s="610" t="s">
        <v>245</v>
      </c>
      <c r="D525" s="611" t="s">
        <v>1944</v>
      </c>
      <c r="E525" s="612" t="s">
        <v>895</v>
      </c>
      <c r="F525" s="613" t="s">
        <v>246</v>
      </c>
      <c r="G525" s="613" t="s">
        <v>246</v>
      </c>
      <c r="H525" s="613">
        <v>13</v>
      </c>
      <c r="I525" s="613">
        <v>13</v>
      </c>
      <c r="J525" s="613" t="s">
        <v>1843</v>
      </c>
      <c r="K525" s="614">
        <v>5650000</v>
      </c>
      <c r="L525" s="615" t="s">
        <v>1844</v>
      </c>
      <c r="M525" s="612" t="s">
        <v>980</v>
      </c>
      <c r="N525" s="609" t="s">
        <v>1945</v>
      </c>
      <c r="O525" s="612" t="s">
        <v>1847</v>
      </c>
      <c r="P525" s="612" t="s">
        <v>1847</v>
      </c>
      <c r="Q525" s="612" t="s">
        <v>1848</v>
      </c>
    </row>
    <row r="526" spans="1:17" s="482" customFormat="1" hidden="1">
      <c r="A526" s="609" t="s">
        <v>1946</v>
      </c>
      <c r="B526" s="610" t="s">
        <v>245</v>
      </c>
      <c r="C526" s="610" t="s">
        <v>245</v>
      </c>
      <c r="D526" s="611" t="s">
        <v>1947</v>
      </c>
      <c r="E526" s="612" t="s">
        <v>895</v>
      </c>
      <c r="F526" s="613" t="s">
        <v>246</v>
      </c>
      <c r="G526" s="613" t="s">
        <v>246</v>
      </c>
      <c r="H526" s="613">
        <v>13</v>
      </c>
      <c r="I526" s="613">
        <v>13</v>
      </c>
      <c r="J526" s="613" t="s">
        <v>1843</v>
      </c>
      <c r="K526" s="614">
        <v>150000</v>
      </c>
      <c r="L526" s="615" t="s">
        <v>1844</v>
      </c>
      <c r="M526" s="612" t="s">
        <v>980</v>
      </c>
      <c r="N526" s="609" t="s">
        <v>1876</v>
      </c>
      <c r="O526" s="612" t="s">
        <v>1847</v>
      </c>
      <c r="P526" s="612" t="s">
        <v>1847</v>
      </c>
      <c r="Q526" s="612" t="s">
        <v>1848</v>
      </c>
    </row>
    <row r="527" spans="1:17" s="482" customFormat="1" hidden="1">
      <c r="A527" s="609" t="s">
        <v>1948</v>
      </c>
      <c r="B527" s="610" t="s">
        <v>245</v>
      </c>
      <c r="C527" s="610" t="s">
        <v>245</v>
      </c>
      <c r="D527" s="611" t="s">
        <v>1949</v>
      </c>
      <c r="E527" s="612" t="s">
        <v>895</v>
      </c>
      <c r="F527" s="613" t="s">
        <v>246</v>
      </c>
      <c r="G527" s="613" t="s">
        <v>246</v>
      </c>
      <c r="H527" s="613">
        <v>13</v>
      </c>
      <c r="I527" s="613">
        <v>13</v>
      </c>
      <c r="J527" s="613" t="s">
        <v>1843</v>
      </c>
      <c r="K527" s="614">
        <v>2900000</v>
      </c>
      <c r="L527" s="615" t="s">
        <v>1844</v>
      </c>
      <c r="M527" s="612" t="s">
        <v>980</v>
      </c>
      <c r="N527" s="609" t="s">
        <v>1950</v>
      </c>
      <c r="O527" s="612" t="s">
        <v>1847</v>
      </c>
      <c r="P527" s="612" t="s">
        <v>1847</v>
      </c>
      <c r="Q527" s="612" t="s">
        <v>1848</v>
      </c>
    </row>
    <row r="528" spans="1:17" s="482" customFormat="1" hidden="1">
      <c r="A528" s="609" t="s">
        <v>1951</v>
      </c>
      <c r="B528" s="610" t="s">
        <v>245</v>
      </c>
      <c r="C528" s="610" t="s">
        <v>245</v>
      </c>
      <c r="D528" s="611" t="s">
        <v>1952</v>
      </c>
      <c r="E528" s="612" t="s">
        <v>895</v>
      </c>
      <c r="F528" s="613" t="s">
        <v>246</v>
      </c>
      <c r="G528" s="613" t="s">
        <v>246</v>
      </c>
      <c r="H528" s="613">
        <v>13</v>
      </c>
      <c r="I528" s="613">
        <v>13</v>
      </c>
      <c r="J528" s="613" t="s">
        <v>1843</v>
      </c>
      <c r="K528" s="614">
        <v>4400000</v>
      </c>
      <c r="L528" s="615" t="s">
        <v>1844</v>
      </c>
      <c r="M528" s="612" t="s">
        <v>980</v>
      </c>
      <c r="N528" s="609" t="s">
        <v>1939</v>
      </c>
      <c r="O528" s="612" t="s">
        <v>1847</v>
      </c>
      <c r="P528" s="612" t="s">
        <v>1847</v>
      </c>
      <c r="Q528" s="612" t="s">
        <v>1848</v>
      </c>
    </row>
    <row r="529" spans="1:17" s="482" customFormat="1" hidden="1">
      <c r="A529" s="609" t="s">
        <v>1953</v>
      </c>
      <c r="B529" s="610" t="s">
        <v>245</v>
      </c>
      <c r="C529" s="610" t="s">
        <v>245</v>
      </c>
      <c r="D529" s="611" t="s">
        <v>1954</v>
      </c>
      <c r="E529" s="612" t="s">
        <v>895</v>
      </c>
      <c r="F529" s="613" t="s">
        <v>246</v>
      </c>
      <c r="G529" s="613" t="s">
        <v>246</v>
      </c>
      <c r="H529" s="613">
        <v>13</v>
      </c>
      <c r="I529" s="613">
        <v>13</v>
      </c>
      <c r="J529" s="613" t="s">
        <v>1843</v>
      </c>
      <c r="K529" s="614">
        <v>1400000</v>
      </c>
      <c r="L529" s="615" t="s">
        <v>1955</v>
      </c>
      <c r="M529" s="612" t="s">
        <v>1956</v>
      </c>
      <c r="N529" s="609" t="s">
        <v>570</v>
      </c>
      <c r="O529" s="612" t="s">
        <v>1847</v>
      </c>
      <c r="P529" s="612" t="s">
        <v>1847</v>
      </c>
      <c r="Q529" s="612" t="s">
        <v>1848</v>
      </c>
    </row>
    <row r="530" spans="1:17" s="482" customFormat="1" hidden="1">
      <c r="A530" s="609" t="s">
        <v>1957</v>
      </c>
      <c r="B530" s="610" t="s">
        <v>245</v>
      </c>
      <c r="C530" s="610" t="s">
        <v>245</v>
      </c>
      <c r="D530" s="611" t="s">
        <v>1958</v>
      </c>
      <c r="E530" s="612" t="s">
        <v>895</v>
      </c>
      <c r="F530" s="613" t="s">
        <v>246</v>
      </c>
      <c r="G530" s="613" t="s">
        <v>246</v>
      </c>
      <c r="H530" s="613">
        <v>13</v>
      </c>
      <c r="I530" s="613">
        <v>13</v>
      </c>
      <c r="J530" s="613" t="s">
        <v>1843</v>
      </c>
      <c r="K530" s="614">
        <v>400000</v>
      </c>
      <c r="L530" s="615" t="s">
        <v>1955</v>
      </c>
      <c r="M530" s="612" t="s">
        <v>1956</v>
      </c>
      <c r="N530" s="609" t="s">
        <v>1959</v>
      </c>
      <c r="O530" s="612" t="s">
        <v>1847</v>
      </c>
      <c r="P530" s="612" t="s">
        <v>1847</v>
      </c>
      <c r="Q530" s="612" t="s">
        <v>1848</v>
      </c>
    </row>
    <row r="531" spans="1:17" s="482" customFormat="1" hidden="1">
      <c r="A531" s="609" t="s">
        <v>1960</v>
      </c>
      <c r="B531" s="610" t="s">
        <v>245</v>
      </c>
      <c r="C531" s="610" t="s">
        <v>245</v>
      </c>
      <c r="D531" s="611" t="s">
        <v>1961</v>
      </c>
      <c r="E531" s="612" t="s">
        <v>895</v>
      </c>
      <c r="F531" s="613" t="s">
        <v>246</v>
      </c>
      <c r="G531" s="613" t="s">
        <v>246</v>
      </c>
      <c r="H531" s="613">
        <v>13</v>
      </c>
      <c r="I531" s="613">
        <v>13</v>
      </c>
      <c r="J531" s="613" t="s">
        <v>1843</v>
      </c>
      <c r="K531" s="614">
        <v>1500000</v>
      </c>
      <c r="L531" s="615" t="s">
        <v>1955</v>
      </c>
      <c r="M531" s="612" t="s">
        <v>1956</v>
      </c>
      <c r="N531" s="609" t="s">
        <v>740</v>
      </c>
      <c r="O531" s="612" t="s">
        <v>1847</v>
      </c>
      <c r="P531" s="612" t="s">
        <v>1847</v>
      </c>
      <c r="Q531" s="612" t="s">
        <v>1848</v>
      </c>
    </row>
    <row r="532" spans="1:17" s="482" customFormat="1" hidden="1">
      <c r="A532" s="609" t="s">
        <v>1962</v>
      </c>
      <c r="B532" s="610" t="s">
        <v>245</v>
      </c>
      <c r="C532" s="610" t="s">
        <v>245</v>
      </c>
      <c r="D532" s="611" t="s">
        <v>1963</v>
      </c>
      <c r="E532" s="612" t="s">
        <v>895</v>
      </c>
      <c r="F532" s="613" t="s">
        <v>246</v>
      </c>
      <c r="G532" s="613" t="s">
        <v>246</v>
      </c>
      <c r="H532" s="613">
        <v>13</v>
      </c>
      <c r="I532" s="613">
        <v>13</v>
      </c>
      <c r="J532" s="613" t="s">
        <v>1843</v>
      </c>
      <c r="K532" s="614">
        <v>500000</v>
      </c>
      <c r="L532" s="615" t="s">
        <v>1955</v>
      </c>
      <c r="M532" s="612" t="s">
        <v>1956</v>
      </c>
      <c r="N532" s="609" t="s">
        <v>746</v>
      </c>
      <c r="O532" s="612" t="s">
        <v>1847</v>
      </c>
      <c r="P532" s="612" t="s">
        <v>1847</v>
      </c>
      <c r="Q532" s="612" t="s">
        <v>1848</v>
      </c>
    </row>
    <row r="533" spans="1:17" s="482" customFormat="1" hidden="1">
      <c r="A533" s="609" t="s">
        <v>1964</v>
      </c>
      <c r="B533" s="610" t="s">
        <v>245</v>
      </c>
      <c r="C533" s="610" t="s">
        <v>245</v>
      </c>
      <c r="D533" s="611" t="s">
        <v>1965</v>
      </c>
      <c r="E533" s="612" t="s">
        <v>895</v>
      </c>
      <c r="F533" s="613" t="s">
        <v>246</v>
      </c>
      <c r="G533" s="613" t="s">
        <v>246</v>
      </c>
      <c r="H533" s="613">
        <v>13</v>
      </c>
      <c r="I533" s="613">
        <v>13</v>
      </c>
      <c r="J533" s="613" t="s">
        <v>1843</v>
      </c>
      <c r="K533" s="614">
        <v>2000800</v>
      </c>
      <c r="L533" s="615" t="s">
        <v>1844</v>
      </c>
      <c r="M533" s="612" t="s">
        <v>1956</v>
      </c>
      <c r="N533" s="609" t="s">
        <v>740</v>
      </c>
      <c r="O533" s="612" t="s">
        <v>1847</v>
      </c>
      <c r="P533" s="612" t="s">
        <v>1847</v>
      </c>
      <c r="Q533" s="612" t="s">
        <v>1848</v>
      </c>
    </row>
    <row r="534" spans="1:17" s="482" customFormat="1" hidden="1">
      <c r="A534" s="609" t="s">
        <v>1966</v>
      </c>
      <c r="B534" s="610" t="s">
        <v>245</v>
      </c>
      <c r="C534" s="610" t="s">
        <v>245</v>
      </c>
      <c r="D534" s="611" t="s">
        <v>1967</v>
      </c>
      <c r="E534" s="612" t="s">
        <v>895</v>
      </c>
      <c r="F534" s="613" t="s">
        <v>246</v>
      </c>
      <c r="G534" s="613" t="s">
        <v>246</v>
      </c>
      <c r="H534" s="613">
        <v>13</v>
      </c>
      <c r="I534" s="613">
        <v>13</v>
      </c>
      <c r="J534" s="613" t="s">
        <v>1843</v>
      </c>
      <c r="K534" s="614">
        <v>1600000</v>
      </c>
      <c r="L534" s="615" t="s">
        <v>1955</v>
      </c>
      <c r="M534" s="612" t="s">
        <v>1055</v>
      </c>
      <c r="N534" s="609" t="s">
        <v>1968</v>
      </c>
      <c r="O534" s="612" t="s">
        <v>1847</v>
      </c>
      <c r="P534" s="612" t="s">
        <v>1847</v>
      </c>
      <c r="Q534" s="612" t="s">
        <v>1848</v>
      </c>
    </row>
    <row r="535" spans="1:17" s="482" customFormat="1" hidden="1">
      <c r="A535" s="609" t="s">
        <v>1969</v>
      </c>
      <c r="B535" s="610" t="s">
        <v>245</v>
      </c>
      <c r="C535" s="610" t="s">
        <v>245</v>
      </c>
      <c r="D535" s="611" t="s">
        <v>1970</v>
      </c>
      <c r="E535" s="612" t="s">
        <v>895</v>
      </c>
      <c r="F535" s="613" t="s">
        <v>246</v>
      </c>
      <c r="G535" s="613" t="s">
        <v>246</v>
      </c>
      <c r="H535" s="613">
        <v>13</v>
      </c>
      <c r="I535" s="613">
        <v>13</v>
      </c>
      <c r="J535" s="613" t="s">
        <v>1843</v>
      </c>
      <c r="K535" s="614">
        <v>350000</v>
      </c>
      <c r="L535" s="615" t="s">
        <v>1955</v>
      </c>
      <c r="M535" s="612" t="s">
        <v>1055</v>
      </c>
      <c r="N535" s="609" t="s">
        <v>1971</v>
      </c>
      <c r="O535" s="612" t="s">
        <v>1847</v>
      </c>
      <c r="P535" s="612" t="s">
        <v>1847</v>
      </c>
      <c r="Q535" s="612" t="s">
        <v>1848</v>
      </c>
    </row>
    <row r="536" spans="1:17" s="482" customFormat="1" hidden="1">
      <c r="A536" s="609" t="s">
        <v>1972</v>
      </c>
      <c r="B536" s="610" t="s">
        <v>245</v>
      </c>
      <c r="C536" s="610" t="s">
        <v>245</v>
      </c>
      <c r="D536" s="611" t="s">
        <v>1973</v>
      </c>
      <c r="E536" s="612" t="s">
        <v>895</v>
      </c>
      <c r="F536" s="613" t="s">
        <v>246</v>
      </c>
      <c r="G536" s="613" t="s">
        <v>246</v>
      </c>
      <c r="H536" s="613">
        <v>13</v>
      </c>
      <c r="I536" s="613">
        <v>13</v>
      </c>
      <c r="J536" s="613" t="s">
        <v>1843</v>
      </c>
      <c r="K536" s="614">
        <v>350000</v>
      </c>
      <c r="L536" s="615" t="s">
        <v>1955</v>
      </c>
      <c r="M536" s="612" t="s">
        <v>1055</v>
      </c>
      <c r="N536" s="609" t="s">
        <v>1974</v>
      </c>
      <c r="O536" s="612" t="s">
        <v>1847</v>
      </c>
      <c r="P536" s="612" t="s">
        <v>1847</v>
      </c>
      <c r="Q536" s="612" t="s">
        <v>1848</v>
      </c>
    </row>
    <row r="537" spans="1:17" s="482" customFormat="1" hidden="1">
      <c r="A537" s="609" t="s">
        <v>1975</v>
      </c>
      <c r="B537" s="610" t="s">
        <v>245</v>
      </c>
      <c r="C537" s="610" t="s">
        <v>245</v>
      </c>
      <c r="D537" s="611" t="s">
        <v>1976</v>
      </c>
      <c r="E537" s="612" t="s">
        <v>895</v>
      </c>
      <c r="F537" s="613" t="s">
        <v>246</v>
      </c>
      <c r="G537" s="613" t="s">
        <v>246</v>
      </c>
      <c r="H537" s="613">
        <v>13</v>
      </c>
      <c r="I537" s="613">
        <v>13</v>
      </c>
      <c r="J537" s="613" t="s">
        <v>1843</v>
      </c>
      <c r="K537" s="614">
        <v>7500000</v>
      </c>
      <c r="L537" s="615" t="s">
        <v>1977</v>
      </c>
      <c r="M537" s="612" t="s">
        <v>1055</v>
      </c>
      <c r="N537" s="609" t="s">
        <v>1978</v>
      </c>
      <c r="O537" s="612" t="s">
        <v>1847</v>
      </c>
      <c r="P537" s="612" t="s">
        <v>1847</v>
      </c>
      <c r="Q537" s="612" t="s">
        <v>1848</v>
      </c>
    </row>
    <row r="538" spans="1:17" s="482" customFormat="1" hidden="1">
      <c r="A538" s="609" t="s">
        <v>1979</v>
      </c>
      <c r="B538" s="610" t="s">
        <v>245</v>
      </c>
      <c r="C538" s="610" t="s">
        <v>245</v>
      </c>
      <c r="D538" s="611" t="s">
        <v>1980</v>
      </c>
      <c r="E538" s="612" t="s">
        <v>895</v>
      </c>
      <c r="F538" s="613" t="s">
        <v>246</v>
      </c>
      <c r="G538" s="613" t="s">
        <v>246</v>
      </c>
      <c r="H538" s="613">
        <v>13</v>
      </c>
      <c r="I538" s="613">
        <v>13</v>
      </c>
      <c r="J538" s="613" t="s">
        <v>1843</v>
      </c>
      <c r="K538" s="614">
        <v>3500000</v>
      </c>
      <c r="L538" s="615" t="s">
        <v>1844</v>
      </c>
      <c r="M538" s="612" t="s">
        <v>1879</v>
      </c>
      <c r="N538" s="609" t="s">
        <v>792</v>
      </c>
      <c r="O538" s="612" t="s">
        <v>1847</v>
      </c>
      <c r="P538" s="612" t="s">
        <v>1847</v>
      </c>
      <c r="Q538" s="612" t="s">
        <v>1848</v>
      </c>
    </row>
    <row r="539" spans="1:17" s="482" customFormat="1" hidden="1">
      <c r="A539" s="609" t="s">
        <v>1981</v>
      </c>
      <c r="B539" s="610" t="s">
        <v>245</v>
      </c>
      <c r="C539" s="610" t="s">
        <v>245</v>
      </c>
      <c r="D539" s="611" t="s">
        <v>1982</v>
      </c>
      <c r="E539" s="612" t="s">
        <v>895</v>
      </c>
      <c r="F539" s="613" t="s">
        <v>246</v>
      </c>
      <c r="G539" s="613" t="s">
        <v>246</v>
      </c>
      <c r="H539" s="613">
        <v>13</v>
      </c>
      <c r="I539" s="613">
        <v>13</v>
      </c>
      <c r="J539" s="613" t="s">
        <v>1843</v>
      </c>
      <c r="K539" s="614">
        <v>500000</v>
      </c>
      <c r="L539" s="615" t="s">
        <v>1844</v>
      </c>
      <c r="M539" s="612" t="s">
        <v>1879</v>
      </c>
      <c r="N539" s="609" t="s">
        <v>801</v>
      </c>
      <c r="O539" s="612" t="s">
        <v>1847</v>
      </c>
      <c r="P539" s="612" t="s">
        <v>1847</v>
      </c>
      <c r="Q539" s="612" t="s">
        <v>1848</v>
      </c>
    </row>
    <row r="540" spans="1:17" s="482" customFormat="1" hidden="1">
      <c r="A540" s="609" t="s">
        <v>1983</v>
      </c>
      <c r="B540" s="610" t="s">
        <v>245</v>
      </c>
      <c r="C540" s="610" t="s">
        <v>245</v>
      </c>
      <c r="D540" s="611" t="s">
        <v>1984</v>
      </c>
      <c r="E540" s="612" t="s">
        <v>895</v>
      </c>
      <c r="F540" s="613" t="s">
        <v>246</v>
      </c>
      <c r="G540" s="613" t="s">
        <v>246</v>
      </c>
      <c r="H540" s="613">
        <v>13</v>
      </c>
      <c r="I540" s="613">
        <v>13</v>
      </c>
      <c r="J540" s="613" t="s">
        <v>1843</v>
      </c>
      <c r="K540" s="614">
        <v>50000</v>
      </c>
      <c r="L540" s="615" t="s">
        <v>1844</v>
      </c>
      <c r="M540" s="612" t="s">
        <v>1985</v>
      </c>
      <c r="N540" s="609" t="s">
        <v>1986</v>
      </c>
      <c r="O540" s="612" t="s">
        <v>1847</v>
      </c>
      <c r="P540" s="612" t="s">
        <v>1847</v>
      </c>
      <c r="Q540" s="612" t="s">
        <v>1848</v>
      </c>
    </row>
    <row r="541" spans="1:17" s="482" customFormat="1" hidden="1">
      <c r="A541" s="609" t="s">
        <v>1987</v>
      </c>
      <c r="B541" s="610" t="s">
        <v>245</v>
      </c>
      <c r="C541" s="610" t="s">
        <v>245</v>
      </c>
      <c r="D541" s="611" t="s">
        <v>1988</v>
      </c>
      <c r="E541" s="612" t="s">
        <v>895</v>
      </c>
      <c r="F541" s="613" t="s">
        <v>246</v>
      </c>
      <c r="G541" s="613" t="s">
        <v>246</v>
      </c>
      <c r="H541" s="613">
        <v>13</v>
      </c>
      <c r="I541" s="613">
        <v>13</v>
      </c>
      <c r="J541" s="613" t="s">
        <v>1843</v>
      </c>
      <c r="K541" s="614">
        <v>50000</v>
      </c>
      <c r="L541" s="615" t="s">
        <v>1844</v>
      </c>
      <c r="M541" s="612" t="s">
        <v>1985</v>
      </c>
      <c r="N541" s="609" t="s">
        <v>1989</v>
      </c>
      <c r="O541" s="612" t="s">
        <v>1847</v>
      </c>
      <c r="P541" s="612" t="s">
        <v>1847</v>
      </c>
      <c r="Q541" s="612" t="s">
        <v>1848</v>
      </c>
    </row>
    <row r="542" spans="1:17" s="482" customFormat="1" hidden="1">
      <c r="A542" s="609" t="s">
        <v>1990</v>
      </c>
      <c r="B542" s="610" t="s">
        <v>251</v>
      </c>
      <c r="C542" s="610" t="s">
        <v>251</v>
      </c>
      <c r="D542" s="611" t="s">
        <v>1991</v>
      </c>
      <c r="E542" s="612" t="s">
        <v>895</v>
      </c>
      <c r="F542" s="613" t="s">
        <v>252</v>
      </c>
      <c r="G542" s="613" t="s">
        <v>252</v>
      </c>
      <c r="H542" s="613">
        <v>13</v>
      </c>
      <c r="I542" s="613">
        <v>13</v>
      </c>
      <c r="J542" s="613" t="s">
        <v>1843</v>
      </c>
      <c r="K542" s="614">
        <v>494527</v>
      </c>
      <c r="L542" s="615" t="s">
        <v>1844</v>
      </c>
      <c r="M542" s="612" t="s">
        <v>977</v>
      </c>
      <c r="N542" s="609" t="s">
        <v>430</v>
      </c>
      <c r="O542" s="612" t="s">
        <v>1847</v>
      </c>
      <c r="P542" s="612" t="s">
        <v>1847</v>
      </c>
      <c r="Q542" s="612" t="s">
        <v>1848</v>
      </c>
    </row>
    <row r="543" spans="1:17" s="482" customFormat="1" hidden="1">
      <c r="A543" s="609" t="s">
        <v>1992</v>
      </c>
      <c r="B543" s="610" t="s">
        <v>251</v>
      </c>
      <c r="C543" s="610" t="s">
        <v>251</v>
      </c>
      <c r="D543" s="611" t="s">
        <v>1993</v>
      </c>
      <c r="E543" s="612" t="s">
        <v>895</v>
      </c>
      <c r="F543" s="613" t="s">
        <v>252</v>
      </c>
      <c r="G543" s="613" t="s">
        <v>252</v>
      </c>
      <c r="H543" s="613">
        <v>13</v>
      </c>
      <c r="I543" s="613">
        <v>13</v>
      </c>
      <c r="J543" s="613" t="s">
        <v>1843</v>
      </c>
      <c r="K543" s="614">
        <v>750350</v>
      </c>
      <c r="L543" s="615" t="s">
        <v>1955</v>
      </c>
      <c r="M543" s="612" t="s">
        <v>977</v>
      </c>
      <c r="N543" s="609" t="s">
        <v>702</v>
      </c>
      <c r="O543" s="612" t="s">
        <v>1847</v>
      </c>
      <c r="P543" s="612" t="s">
        <v>1847</v>
      </c>
      <c r="Q543" s="612" t="s">
        <v>1848</v>
      </c>
    </row>
    <row r="544" spans="1:17" s="482" customFormat="1" hidden="1">
      <c r="A544" s="609" t="s">
        <v>1994</v>
      </c>
      <c r="B544" s="610" t="s">
        <v>251</v>
      </c>
      <c r="C544" s="610" t="s">
        <v>251</v>
      </c>
      <c r="D544" s="611" t="s">
        <v>1995</v>
      </c>
      <c r="E544" s="612" t="s">
        <v>895</v>
      </c>
      <c r="F544" s="613" t="s">
        <v>252</v>
      </c>
      <c r="G544" s="613" t="s">
        <v>252</v>
      </c>
      <c r="H544" s="613">
        <v>13</v>
      </c>
      <c r="I544" s="613">
        <v>13</v>
      </c>
      <c r="J544" s="613" t="s">
        <v>1843</v>
      </c>
      <c r="K544" s="614">
        <v>605905</v>
      </c>
      <c r="L544" s="615" t="s">
        <v>1844</v>
      </c>
      <c r="M544" s="612" t="s">
        <v>977</v>
      </c>
      <c r="N544" s="609" t="s">
        <v>718</v>
      </c>
      <c r="O544" s="612" t="s">
        <v>1847</v>
      </c>
      <c r="P544" s="612" t="s">
        <v>1847</v>
      </c>
      <c r="Q544" s="612" t="s">
        <v>1848</v>
      </c>
    </row>
    <row r="545" spans="1:17" s="482" customFormat="1" hidden="1">
      <c r="A545" s="609" t="s">
        <v>1996</v>
      </c>
      <c r="B545" s="610" t="s">
        <v>251</v>
      </c>
      <c r="C545" s="610" t="s">
        <v>251</v>
      </c>
      <c r="D545" s="611" t="s">
        <v>1997</v>
      </c>
      <c r="E545" s="612" t="s">
        <v>895</v>
      </c>
      <c r="F545" s="613" t="s">
        <v>252</v>
      </c>
      <c r="G545" s="613" t="s">
        <v>252</v>
      </c>
      <c r="H545" s="613">
        <v>13</v>
      </c>
      <c r="I545" s="613">
        <v>13</v>
      </c>
      <c r="J545" s="613" t="s">
        <v>1843</v>
      </c>
      <c r="K545" s="614">
        <v>1660349</v>
      </c>
      <c r="L545" s="615" t="s">
        <v>1844</v>
      </c>
      <c r="M545" s="612" t="s">
        <v>977</v>
      </c>
      <c r="N545" s="609" t="s">
        <v>700</v>
      </c>
      <c r="O545" s="612" t="s">
        <v>1847</v>
      </c>
      <c r="P545" s="612" t="s">
        <v>1847</v>
      </c>
      <c r="Q545" s="612" t="s">
        <v>1848</v>
      </c>
    </row>
    <row r="546" spans="1:17" s="482" customFormat="1" hidden="1">
      <c r="A546" s="609" t="s">
        <v>1998</v>
      </c>
      <c r="B546" s="610" t="s">
        <v>251</v>
      </c>
      <c r="C546" s="610" t="s">
        <v>251</v>
      </c>
      <c r="D546" s="611" t="s">
        <v>1999</v>
      </c>
      <c r="E546" s="612" t="s">
        <v>895</v>
      </c>
      <c r="F546" s="613" t="s">
        <v>252</v>
      </c>
      <c r="G546" s="613" t="s">
        <v>252</v>
      </c>
      <c r="H546" s="613">
        <v>13</v>
      </c>
      <c r="I546" s="613">
        <v>13</v>
      </c>
      <c r="J546" s="613" t="s">
        <v>1843</v>
      </c>
      <c r="K546" s="614">
        <v>600000</v>
      </c>
      <c r="L546" s="615" t="s">
        <v>1955</v>
      </c>
      <c r="M546" s="612" t="s">
        <v>977</v>
      </c>
      <c r="N546" s="609" t="s">
        <v>712</v>
      </c>
      <c r="O546" s="612" t="s">
        <v>1847</v>
      </c>
      <c r="P546" s="612" t="s">
        <v>1847</v>
      </c>
      <c r="Q546" s="612" t="s">
        <v>1848</v>
      </c>
    </row>
    <row r="547" spans="1:17" s="482" customFormat="1" hidden="1">
      <c r="A547" s="609" t="s">
        <v>2000</v>
      </c>
      <c r="B547" s="610" t="s">
        <v>251</v>
      </c>
      <c r="C547" s="610" t="s">
        <v>251</v>
      </c>
      <c r="D547" s="611" t="s">
        <v>2001</v>
      </c>
      <c r="E547" s="612" t="s">
        <v>895</v>
      </c>
      <c r="F547" s="613" t="s">
        <v>252</v>
      </c>
      <c r="G547" s="613" t="s">
        <v>252</v>
      </c>
      <c r="H547" s="613">
        <v>13</v>
      </c>
      <c r="I547" s="613">
        <v>13</v>
      </c>
      <c r="J547" s="613" t="s">
        <v>1843</v>
      </c>
      <c r="K547" s="614">
        <v>1588738</v>
      </c>
      <c r="L547" s="615" t="s">
        <v>1844</v>
      </c>
      <c r="M547" s="612" t="s">
        <v>977</v>
      </c>
      <c r="N547" s="609" t="s">
        <v>714</v>
      </c>
      <c r="O547" s="612" t="s">
        <v>1847</v>
      </c>
      <c r="P547" s="612" t="s">
        <v>1847</v>
      </c>
      <c r="Q547" s="612" t="s">
        <v>1848</v>
      </c>
    </row>
    <row r="548" spans="1:17" s="482" customFormat="1" hidden="1">
      <c r="A548" s="609" t="s">
        <v>2002</v>
      </c>
      <c r="B548" s="610" t="s">
        <v>251</v>
      </c>
      <c r="C548" s="610" t="s">
        <v>251</v>
      </c>
      <c r="D548" s="611" t="s">
        <v>2003</v>
      </c>
      <c r="E548" s="612" t="s">
        <v>895</v>
      </c>
      <c r="F548" s="613" t="s">
        <v>252</v>
      </c>
      <c r="G548" s="613" t="s">
        <v>252</v>
      </c>
      <c r="H548" s="613">
        <v>13</v>
      </c>
      <c r="I548" s="613">
        <v>13</v>
      </c>
      <c r="J548" s="613" t="s">
        <v>1843</v>
      </c>
      <c r="K548" s="614">
        <v>1501199</v>
      </c>
      <c r="L548" s="615" t="s">
        <v>1955</v>
      </c>
      <c r="M548" s="612" t="s">
        <v>977</v>
      </c>
      <c r="N548" s="609" t="s">
        <v>698</v>
      </c>
      <c r="O548" s="612" t="s">
        <v>1847</v>
      </c>
      <c r="P548" s="612" t="s">
        <v>1847</v>
      </c>
      <c r="Q548" s="612" t="s">
        <v>1848</v>
      </c>
    </row>
    <row r="549" spans="1:17" s="482" customFormat="1" hidden="1">
      <c r="A549" s="609" t="s">
        <v>2004</v>
      </c>
      <c r="B549" s="610" t="s">
        <v>251</v>
      </c>
      <c r="C549" s="610" t="s">
        <v>251</v>
      </c>
      <c r="D549" s="611" t="s">
        <v>2005</v>
      </c>
      <c r="E549" s="612" t="s">
        <v>895</v>
      </c>
      <c r="F549" s="613" t="s">
        <v>252</v>
      </c>
      <c r="G549" s="613" t="s">
        <v>252</v>
      </c>
      <c r="H549" s="613">
        <v>13</v>
      </c>
      <c r="I549" s="613">
        <v>13</v>
      </c>
      <c r="J549" s="613" t="s">
        <v>1843</v>
      </c>
      <c r="K549" s="614">
        <v>2068897</v>
      </c>
      <c r="L549" s="615" t="s">
        <v>1955</v>
      </c>
      <c r="M549" s="612" t="s">
        <v>977</v>
      </c>
      <c r="N549" s="609" t="s">
        <v>2006</v>
      </c>
      <c r="O549" s="612" t="s">
        <v>1847</v>
      </c>
      <c r="P549" s="612" t="s">
        <v>1847</v>
      </c>
      <c r="Q549" s="612" t="s">
        <v>1848</v>
      </c>
    </row>
    <row r="550" spans="1:17" s="482" customFormat="1" hidden="1">
      <c r="A550" s="609" t="s">
        <v>2007</v>
      </c>
      <c r="B550" s="610" t="s">
        <v>251</v>
      </c>
      <c r="C550" s="610" t="s">
        <v>251</v>
      </c>
      <c r="D550" s="611" t="s">
        <v>2008</v>
      </c>
      <c r="E550" s="612" t="s">
        <v>895</v>
      </c>
      <c r="F550" s="613" t="s">
        <v>252</v>
      </c>
      <c r="G550" s="613" t="s">
        <v>252</v>
      </c>
      <c r="H550" s="613">
        <v>13</v>
      </c>
      <c r="I550" s="613">
        <v>13</v>
      </c>
      <c r="J550" s="613" t="s">
        <v>1843</v>
      </c>
      <c r="K550" s="614">
        <v>700000</v>
      </c>
      <c r="L550" s="615" t="s">
        <v>2009</v>
      </c>
      <c r="M550" s="612" t="s">
        <v>977</v>
      </c>
      <c r="N550" s="609" t="s">
        <v>708</v>
      </c>
      <c r="O550" s="612" t="s">
        <v>1847</v>
      </c>
      <c r="P550" s="612" t="s">
        <v>1847</v>
      </c>
      <c r="Q550" s="612" t="s">
        <v>1848</v>
      </c>
    </row>
    <row r="551" spans="1:17" s="482" customFormat="1" hidden="1">
      <c r="A551" s="609" t="s">
        <v>2010</v>
      </c>
      <c r="B551" s="610" t="s">
        <v>251</v>
      </c>
      <c r="C551" s="610" t="s">
        <v>251</v>
      </c>
      <c r="D551" s="611" t="s">
        <v>2011</v>
      </c>
      <c r="E551" s="612" t="s">
        <v>895</v>
      </c>
      <c r="F551" s="613" t="s">
        <v>252</v>
      </c>
      <c r="G551" s="613" t="s">
        <v>252</v>
      </c>
      <c r="H551" s="613">
        <v>13</v>
      </c>
      <c r="I551" s="613">
        <v>13</v>
      </c>
      <c r="J551" s="613" t="s">
        <v>1843</v>
      </c>
      <c r="K551" s="614">
        <v>840245</v>
      </c>
      <c r="L551" s="615" t="s">
        <v>1977</v>
      </c>
      <c r="M551" s="612" t="s">
        <v>977</v>
      </c>
      <c r="N551" s="609" t="s">
        <v>695</v>
      </c>
      <c r="O551" s="612" t="s">
        <v>1847</v>
      </c>
      <c r="P551" s="612" t="s">
        <v>1847</v>
      </c>
      <c r="Q551" s="612" t="s">
        <v>1848</v>
      </c>
    </row>
    <row r="552" spans="1:17" s="482" customFormat="1" hidden="1">
      <c r="A552" s="609" t="s">
        <v>2012</v>
      </c>
      <c r="B552" s="610" t="s">
        <v>251</v>
      </c>
      <c r="C552" s="610" t="s">
        <v>251</v>
      </c>
      <c r="D552" s="611" t="s">
        <v>2013</v>
      </c>
      <c r="E552" s="612" t="s">
        <v>895</v>
      </c>
      <c r="F552" s="613" t="s">
        <v>252</v>
      </c>
      <c r="G552" s="613" t="s">
        <v>252</v>
      </c>
      <c r="H552" s="613">
        <v>13</v>
      </c>
      <c r="I552" s="613">
        <v>13</v>
      </c>
      <c r="J552" s="613" t="s">
        <v>1843</v>
      </c>
      <c r="K552" s="614">
        <v>500000</v>
      </c>
      <c r="L552" s="615" t="s">
        <v>1977</v>
      </c>
      <c r="M552" s="612" t="s">
        <v>977</v>
      </c>
      <c r="N552" s="609" t="s">
        <v>704</v>
      </c>
      <c r="O552" s="612" t="s">
        <v>1847</v>
      </c>
      <c r="P552" s="612" t="s">
        <v>1847</v>
      </c>
      <c r="Q552" s="612" t="s">
        <v>1848</v>
      </c>
    </row>
    <row r="553" spans="1:17" s="482" customFormat="1" hidden="1">
      <c r="A553" s="609" t="s">
        <v>2014</v>
      </c>
      <c r="B553" s="610" t="s">
        <v>251</v>
      </c>
      <c r="C553" s="610" t="s">
        <v>251</v>
      </c>
      <c r="D553" s="611" t="s">
        <v>2015</v>
      </c>
      <c r="E553" s="612" t="s">
        <v>895</v>
      </c>
      <c r="F553" s="613" t="s">
        <v>252</v>
      </c>
      <c r="G553" s="613" t="s">
        <v>252</v>
      </c>
      <c r="H553" s="613">
        <v>13</v>
      </c>
      <c r="I553" s="613">
        <v>13</v>
      </c>
      <c r="J553" s="613" t="s">
        <v>1843</v>
      </c>
      <c r="K553" s="614">
        <v>900000</v>
      </c>
      <c r="L553" s="615" t="s">
        <v>2016</v>
      </c>
      <c r="M553" s="612" t="s">
        <v>977</v>
      </c>
      <c r="N553" s="609" t="s">
        <v>2017</v>
      </c>
      <c r="O553" s="612" t="s">
        <v>1847</v>
      </c>
      <c r="P553" s="612" t="s">
        <v>1847</v>
      </c>
      <c r="Q553" s="612" t="s">
        <v>1848</v>
      </c>
    </row>
    <row r="554" spans="1:17" s="482" customFormat="1" hidden="1">
      <c r="A554" s="609" t="s">
        <v>2018</v>
      </c>
      <c r="B554" s="610" t="s">
        <v>251</v>
      </c>
      <c r="C554" s="610" t="s">
        <v>251</v>
      </c>
      <c r="D554" s="611" t="s">
        <v>2019</v>
      </c>
      <c r="E554" s="612" t="s">
        <v>895</v>
      </c>
      <c r="F554" s="613" t="s">
        <v>252</v>
      </c>
      <c r="G554" s="613" t="s">
        <v>252</v>
      </c>
      <c r="H554" s="613">
        <v>13</v>
      </c>
      <c r="I554" s="613">
        <v>13</v>
      </c>
      <c r="J554" s="613" t="s">
        <v>1843</v>
      </c>
      <c r="K554" s="614">
        <v>700000</v>
      </c>
      <c r="L554" s="615" t="s">
        <v>2016</v>
      </c>
      <c r="M554" s="612" t="s">
        <v>977</v>
      </c>
      <c r="N554" s="609" t="s">
        <v>719</v>
      </c>
      <c r="O554" s="612" t="s">
        <v>1847</v>
      </c>
      <c r="P554" s="612" t="s">
        <v>1847</v>
      </c>
      <c r="Q554" s="612" t="s">
        <v>1848</v>
      </c>
    </row>
    <row r="555" spans="1:17" s="482" customFormat="1" hidden="1">
      <c r="A555" s="609" t="s">
        <v>2020</v>
      </c>
      <c r="B555" s="610" t="s">
        <v>251</v>
      </c>
      <c r="C555" s="610" t="s">
        <v>251</v>
      </c>
      <c r="D555" s="611" t="s">
        <v>2021</v>
      </c>
      <c r="E555" s="612" t="s">
        <v>895</v>
      </c>
      <c r="F555" s="613" t="s">
        <v>252</v>
      </c>
      <c r="G555" s="613" t="s">
        <v>252</v>
      </c>
      <c r="H555" s="613">
        <v>13</v>
      </c>
      <c r="I555" s="613">
        <v>13</v>
      </c>
      <c r="J555" s="613" t="s">
        <v>1843</v>
      </c>
      <c r="K555" s="614">
        <v>700000</v>
      </c>
      <c r="L555" s="615" t="s">
        <v>2009</v>
      </c>
      <c r="M555" s="612" t="s">
        <v>977</v>
      </c>
      <c r="N555" s="609" t="s">
        <v>430</v>
      </c>
      <c r="O555" s="612" t="s">
        <v>1847</v>
      </c>
      <c r="P555" s="612" t="s">
        <v>1847</v>
      </c>
      <c r="Q555" s="612" t="s">
        <v>1848</v>
      </c>
    </row>
    <row r="556" spans="1:17" s="482" customFormat="1" hidden="1">
      <c r="A556" s="609" t="s">
        <v>2022</v>
      </c>
      <c r="B556" s="610" t="s">
        <v>251</v>
      </c>
      <c r="C556" s="610" t="s">
        <v>251</v>
      </c>
      <c r="D556" s="611" t="s">
        <v>2023</v>
      </c>
      <c r="E556" s="612" t="s">
        <v>895</v>
      </c>
      <c r="F556" s="613" t="s">
        <v>252</v>
      </c>
      <c r="G556" s="613" t="s">
        <v>252</v>
      </c>
      <c r="H556" s="613">
        <v>13</v>
      </c>
      <c r="I556" s="613">
        <v>13</v>
      </c>
      <c r="J556" s="613" t="s">
        <v>1843</v>
      </c>
      <c r="K556" s="614">
        <v>1200000</v>
      </c>
      <c r="L556" s="615" t="s">
        <v>1977</v>
      </c>
      <c r="M556" s="612" t="s">
        <v>977</v>
      </c>
      <c r="N556" s="609" t="s">
        <v>716</v>
      </c>
      <c r="O556" s="612" t="s">
        <v>1847</v>
      </c>
      <c r="P556" s="612" t="s">
        <v>1847</v>
      </c>
      <c r="Q556" s="612" t="s">
        <v>1848</v>
      </c>
    </row>
    <row r="557" spans="1:17" s="482" customFormat="1" hidden="1">
      <c r="A557" s="609" t="s">
        <v>2024</v>
      </c>
      <c r="B557" s="610" t="s">
        <v>251</v>
      </c>
      <c r="C557" s="610" t="s">
        <v>251</v>
      </c>
      <c r="D557" s="611" t="s">
        <v>2025</v>
      </c>
      <c r="E557" s="612" t="s">
        <v>895</v>
      </c>
      <c r="F557" s="613" t="s">
        <v>252</v>
      </c>
      <c r="G557" s="613" t="s">
        <v>252</v>
      </c>
      <c r="H557" s="613">
        <v>13</v>
      </c>
      <c r="I557" s="613">
        <v>13</v>
      </c>
      <c r="J557" s="613" t="s">
        <v>1843</v>
      </c>
      <c r="K557" s="614">
        <v>100000</v>
      </c>
      <c r="L557" s="615" t="s">
        <v>1977</v>
      </c>
      <c r="M557" s="612" t="s">
        <v>977</v>
      </c>
      <c r="N557" s="609" t="s">
        <v>2026</v>
      </c>
      <c r="O557" s="612" t="s">
        <v>1847</v>
      </c>
      <c r="P557" s="612" t="s">
        <v>1847</v>
      </c>
      <c r="Q557" s="612" t="s">
        <v>1848</v>
      </c>
    </row>
    <row r="558" spans="1:17" s="482" customFormat="1" hidden="1">
      <c r="A558" s="609" t="s">
        <v>2027</v>
      </c>
      <c r="B558" s="610" t="s">
        <v>251</v>
      </c>
      <c r="C558" s="610" t="s">
        <v>251</v>
      </c>
      <c r="D558" s="611" t="s">
        <v>2028</v>
      </c>
      <c r="E558" s="612" t="s">
        <v>895</v>
      </c>
      <c r="F558" s="613" t="s">
        <v>252</v>
      </c>
      <c r="G558" s="613" t="s">
        <v>252</v>
      </c>
      <c r="H558" s="613">
        <v>13</v>
      </c>
      <c r="I558" s="613">
        <v>13</v>
      </c>
      <c r="J558" s="613" t="s">
        <v>1843</v>
      </c>
      <c r="K558" s="614">
        <v>700000</v>
      </c>
      <c r="L558" s="615" t="s">
        <v>1977</v>
      </c>
      <c r="M558" s="612" t="s">
        <v>977</v>
      </c>
      <c r="N558" s="609" t="s">
        <v>2029</v>
      </c>
      <c r="O558" s="612" t="s">
        <v>1847</v>
      </c>
      <c r="P558" s="612" t="s">
        <v>1847</v>
      </c>
      <c r="Q558" s="612" t="s">
        <v>1848</v>
      </c>
    </row>
    <row r="559" spans="1:17" s="482" customFormat="1" hidden="1">
      <c r="A559" s="609" t="s">
        <v>2030</v>
      </c>
      <c r="B559" s="610" t="s">
        <v>251</v>
      </c>
      <c r="C559" s="610" t="s">
        <v>251</v>
      </c>
      <c r="D559" s="611" t="s">
        <v>2031</v>
      </c>
      <c r="E559" s="612" t="s">
        <v>895</v>
      </c>
      <c r="F559" s="613" t="s">
        <v>252</v>
      </c>
      <c r="G559" s="613" t="s">
        <v>252</v>
      </c>
      <c r="H559" s="613">
        <v>13</v>
      </c>
      <c r="I559" s="613">
        <v>13</v>
      </c>
      <c r="J559" s="613" t="s">
        <v>1843</v>
      </c>
      <c r="K559" s="614">
        <v>1100000</v>
      </c>
      <c r="L559" s="615" t="s">
        <v>2009</v>
      </c>
      <c r="M559" s="612" t="s">
        <v>977</v>
      </c>
      <c r="N559" s="609" t="s">
        <v>690</v>
      </c>
      <c r="O559" s="612" t="s">
        <v>1847</v>
      </c>
      <c r="P559" s="612" t="s">
        <v>1847</v>
      </c>
      <c r="Q559" s="612" t="s">
        <v>1848</v>
      </c>
    </row>
    <row r="560" spans="1:17" s="482" customFormat="1" hidden="1">
      <c r="A560" s="609" t="s">
        <v>2032</v>
      </c>
      <c r="B560" s="610" t="s">
        <v>251</v>
      </c>
      <c r="C560" s="610" t="s">
        <v>251</v>
      </c>
      <c r="D560" s="611" t="s">
        <v>2033</v>
      </c>
      <c r="E560" s="612" t="s">
        <v>895</v>
      </c>
      <c r="F560" s="613" t="s">
        <v>252</v>
      </c>
      <c r="G560" s="613" t="s">
        <v>252</v>
      </c>
      <c r="H560" s="613">
        <v>13</v>
      </c>
      <c r="I560" s="613">
        <v>13</v>
      </c>
      <c r="J560" s="613" t="s">
        <v>1843</v>
      </c>
      <c r="K560" s="614">
        <v>859185</v>
      </c>
      <c r="L560" s="615" t="s">
        <v>1844</v>
      </c>
      <c r="M560" s="612" t="s">
        <v>1845</v>
      </c>
      <c r="N560" s="609" t="s">
        <v>2034</v>
      </c>
      <c r="O560" s="612" t="s">
        <v>1847</v>
      </c>
      <c r="P560" s="612" t="s">
        <v>1847</v>
      </c>
      <c r="Q560" s="612" t="s">
        <v>1848</v>
      </c>
    </row>
    <row r="561" spans="1:17" s="482" customFormat="1" hidden="1">
      <c r="A561" s="609" t="s">
        <v>2035</v>
      </c>
      <c r="B561" s="610" t="s">
        <v>251</v>
      </c>
      <c r="C561" s="610" t="s">
        <v>251</v>
      </c>
      <c r="D561" s="611" t="s">
        <v>2036</v>
      </c>
      <c r="E561" s="612" t="s">
        <v>895</v>
      </c>
      <c r="F561" s="613" t="s">
        <v>252</v>
      </c>
      <c r="G561" s="613" t="s">
        <v>252</v>
      </c>
      <c r="H561" s="613">
        <v>13</v>
      </c>
      <c r="I561" s="613">
        <v>13</v>
      </c>
      <c r="J561" s="613" t="s">
        <v>1843</v>
      </c>
      <c r="K561" s="614">
        <v>1875606</v>
      </c>
      <c r="L561" s="615" t="s">
        <v>1844</v>
      </c>
      <c r="M561" s="612" t="s">
        <v>1845</v>
      </c>
      <c r="N561" s="609" t="s">
        <v>2037</v>
      </c>
      <c r="O561" s="612" t="s">
        <v>1847</v>
      </c>
      <c r="P561" s="612" t="s">
        <v>1847</v>
      </c>
      <c r="Q561" s="612" t="s">
        <v>1848</v>
      </c>
    </row>
    <row r="562" spans="1:17" s="482" customFormat="1" hidden="1">
      <c r="A562" s="609" t="s">
        <v>2038</v>
      </c>
      <c r="B562" s="610" t="s">
        <v>251</v>
      </c>
      <c r="C562" s="610" t="s">
        <v>251</v>
      </c>
      <c r="D562" s="611" t="s">
        <v>2039</v>
      </c>
      <c r="E562" s="612" t="s">
        <v>895</v>
      </c>
      <c r="F562" s="613" t="s">
        <v>252</v>
      </c>
      <c r="G562" s="613" t="s">
        <v>252</v>
      </c>
      <c r="H562" s="613">
        <v>13</v>
      </c>
      <c r="I562" s="613">
        <v>13</v>
      </c>
      <c r="J562" s="613" t="s">
        <v>1843</v>
      </c>
      <c r="K562" s="614">
        <v>1857914</v>
      </c>
      <c r="L562" s="615" t="s">
        <v>1955</v>
      </c>
      <c r="M562" s="612" t="s">
        <v>1845</v>
      </c>
      <c r="N562" s="609" t="s">
        <v>2040</v>
      </c>
      <c r="O562" s="612" t="s">
        <v>1847</v>
      </c>
      <c r="P562" s="612" t="s">
        <v>1847</v>
      </c>
      <c r="Q562" s="612" t="s">
        <v>1848</v>
      </c>
    </row>
    <row r="563" spans="1:17" s="482" customFormat="1" hidden="1">
      <c r="A563" s="609" t="s">
        <v>2041</v>
      </c>
      <c r="B563" s="610" t="s">
        <v>251</v>
      </c>
      <c r="C563" s="610" t="s">
        <v>251</v>
      </c>
      <c r="D563" s="611" t="s">
        <v>2042</v>
      </c>
      <c r="E563" s="612" t="s">
        <v>895</v>
      </c>
      <c r="F563" s="613" t="s">
        <v>252</v>
      </c>
      <c r="G563" s="613" t="s">
        <v>252</v>
      </c>
      <c r="H563" s="613">
        <v>13</v>
      </c>
      <c r="I563" s="613">
        <v>13</v>
      </c>
      <c r="J563" s="613" t="s">
        <v>1843</v>
      </c>
      <c r="K563" s="614">
        <v>1363353</v>
      </c>
      <c r="L563" s="615" t="s">
        <v>1844</v>
      </c>
      <c r="M563" s="612" t="s">
        <v>1845</v>
      </c>
      <c r="N563" s="609" t="s">
        <v>2043</v>
      </c>
      <c r="O563" s="612" t="s">
        <v>1847</v>
      </c>
      <c r="P563" s="612" t="s">
        <v>1847</v>
      </c>
      <c r="Q563" s="612" t="s">
        <v>1848</v>
      </c>
    </row>
    <row r="564" spans="1:17" s="482" customFormat="1" hidden="1">
      <c r="A564" s="609" t="s">
        <v>2044</v>
      </c>
      <c r="B564" s="610" t="s">
        <v>251</v>
      </c>
      <c r="C564" s="610" t="s">
        <v>251</v>
      </c>
      <c r="D564" s="611" t="s">
        <v>2045</v>
      </c>
      <c r="E564" s="612" t="s">
        <v>895</v>
      </c>
      <c r="F564" s="613" t="s">
        <v>252</v>
      </c>
      <c r="G564" s="613" t="s">
        <v>252</v>
      </c>
      <c r="H564" s="613">
        <v>13</v>
      </c>
      <c r="I564" s="613">
        <v>13</v>
      </c>
      <c r="J564" s="613" t="s">
        <v>1843</v>
      </c>
      <c r="K564" s="614">
        <v>1148522</v>
      </c>
      <c r="L564" s="615" t="s">
        <v>1977</v>
      </c>
      <c r="M564" s="612" t="s">
        <v>1845</v>
      </c>
      <c r="N564" s="609" t="s">
        <v>2046</v>
      </c>
      <c r="O564" s="612" t="s">
        <v>1847</v>
      </c>
      <c r="P564" s="612" t="s">
        <v>1847</v>
      </c>
      <c r="Q564" s="612" t="s">
        <v>1848</v>
      </c>
    </row>
    <row r="565" spans="1:17" s="482" customFormat="1" hidden="1">
      <c r="A565" s="609" t="s">
        <v>2047</v>
      </c>
      <c r="B565" s="610" t="s">
        <v>251</v>
      </c>
      <c r="C565" s="610" t="s">
        <v>251</v>
      </c>
      <c r="D565" s="611" t="s">
        <v>2048</v>
      </c>
      <c r="E565" s="612" t="s">
        <v>895</v>
      </c>
      <c r="F565" s="613" t="s">
        <v>252</v>
      </c>
      <c r="G565" s="613" t="s">
        <v>252</v>
      </c>
      <c r="H565" s="613">
        <v>13</v>
      </c>
      <c r="I565" s="613">
        <v>13</v>
      </c>
      <c r="J565" s="613" t="s">
        <v>1843</v>
      </c>
      <c r="K565" s="614">
        <v>424632</v>
      </c>
      <c r="L565" s="615" t="s">
        <v>1955</v>
      </c>
      <c r="M565" s="612" t="s">
        <v>1845</v>
      </c>
      <c r="N565" s="609" t="s">
        <v>1892</v>
      </c>
      <c r="O565" s="612" t="s">
        <v>1847</v>
      </c>
      <c r="P565" s="612" t="s">
        <v>1847</v>
      </c>
      <c r="Q565" s="612" t="s">
        <v>1848</v>
      </c>
    </row>
    <row r="566" spans="1:17" s="482" customFormat="1" hidden="1">
      <c r="A566" s="609" t="s">
        <v>2049</v>
      </c>
      <c r="B566" s="610" t="s">
        <v>251</v>
      </c>
      <c r="C566" s="610" t="s">
        <v>251</v>
      </c>
      <c r="D566" s="611" t="s">
        <v>2050</v>
      </c>
      <c r="E566" s="612" t="s">
        <v>895</v>
      </c>
      <c r="F566" s="613" t="s">
        <v>252</v>
      </c>
      <c r="G566" s="613" t="s">
        <v>252</v>
      </c>
      <c r="H566" s="613">
        <v>13</v>
      </c>
      <c r="I566" s="613">
        <v>13</v>
      </c>
      <c r="J566" s="613" t="s">
        <v>1843</v>
      </c>
      <c r="K566" s="614">
        <v>1545053</v>
      </c>
      <c r="L566" s="615" t="s">
        <v>1955</v>
      </c>
      <c r="M566" s="612" t="s">
        <v>1845</v>
      </c>
      <c r="N566" s="609" t="s">
        <v>2051</v>
      </c>
      <c r="O566" s="612" t="s">
        <v>1847</v>
      </c>
      <c r="P566" s="612" t="s">
        <v>1847</v>
      </c>
      <c r="Q566" s="612" t="s">
        <v>1848</v>
      </c>
    </row>
    <row r="567" spans="1:17" s="482" customFormat="1" hidden="1">
      <c r="A567" s="609" t="s">
        <v>2052</v>
      </c>
      <c r="B567" s="610" t="s">
        <v>251</v>
      </c>
      <c r="C567" s="610" t="s">
        <v>251</v>
      </c>
      <c r="D567" s="611" t="s">
        <v>2053</v>
      </c>
      <c r="E567" s="612" t="s">
        <v>895</v>
      </c>
      <c r="F567" s="613" t="s">
        <v>252</v>
      </c>
      <c r="G567" s="613" t="s">
        <v>252</v>
      </c>
      <c r="H567" s="613">
        <v>13</v>
      </c>
      <c r="I567" s="613">
        <v>13</v>
      </c>
      <c r="J567" s="613" t="s">
        <v>1843</v>
      </c>
      <c r="K567" s="614">
        <v>800000</v>
      </c>
      <c r="L567" s="615" t="s">
        <v>1977</v>
      </c>
      <c r="M567" s="612" t="s">
        <v>1845</v>
      </c>
      <c r="N567" s="609" t="s">
        <v>2054</v>
      </c>
      <c r="O567" s="612" t="s">
        <v>1847</v>
      </c>
      <c r="P567" s="612" t="s">
        <v>1847</v>
      </c>
      <c r="Q567" s="612" t="s">
        <v>1848</v>
      </c>
    </row>
    <row r="568" spans="1:17" s="482" customFormat="1" hidden="1">
      <c r="A568" s="609" t="s">
        <v>2055</v>
      </c>
      <c r="B568" s="610" t="s">
        <v>251</v>
      </c>
      <c r="C568" s="610" t="s">
        <v>251</v>
      </c>
      <c r="D568" s="611" t="s">
        <v>2056</v>
      </c>
      <c r="E568" s="612" t="s">
        <v>895</v>
      </c>
      <c r="F568" s="613" t="s">
        <v>252</v>
      </c>
      <c r="G568" s="613" t="s">
        <v>252</v>
      </c>
      <c r="H568" s="613">
        <v>13</v>
      </c>
      <c r="I568" s="613">
        <v>13</v>
      </c>
      <c r="J568" s="613" t="s">
        <v>1843</v>
      </c>
      <c r="K568" s="614">
        <v>900000</v>
      </c>
      <c r="L568" s="615" t="s">
        <v>1977</v>
      </c>
      <c r="M568" s="612" t="s">
        <v>1845</v>
      </c>
      <c r="N568" s="609" t="s">
        <v>2057</v>
      </c>
      <c r="O568" s="612" t="s">
        <v>1847</v>
      </c>
      <c r="P568" s="612" t="s">
        <v>1847</v>
      </c>
      <c r="Q568" s="612" t="s">
        <v>1848</v>
      </c>
    </row>
    <row r="569" spans="1:17" s="482" customFormat="1" hidden="1">
      <c r="A569" s="609" t="s">
        <v>2058</v>
      </c>
      <c r="B569" s="610" t="s">
        <v>251</v>
      </c>
      <c r="C569" s="610" t="s">
        <v>251</v>
      </c>
      <c r="D569" s="611" t="s">
        <v>2059</v>
      </c>
      <c r="E569" s="612" t="s">
        <v>895</v>
      </c>
      <c r="F569" s="613" t="s">
        <v>252</v>
      </c>
      <c r="G569" s="613" t="s">
        <v>252</v>
      </c>
      <c r="H569" s="613">
        <v>13</v>
      </c>
      <c r="I569" s="613">
        <v>13</v>
      </c>
      <c r="J569" s="613" t="s">
        <v>1843</v>
      </c>
      <c r="K569" s="614">
        <v>1455478</v>
      </c>
      <c r="L569" s="615" t="s">
        <v>1844</v>
      </c>
      <c r="M569" s="612" t="s">
        <v>941</v>
      </c>
      <c r="N569" s="609" t="s">
        <v>2060</v>
      </c>
      <c r="O569" s="612" t="s">
        <v>1847</v>
      </c>
      <c r="P569" s="612" t="s">
        <v>1847</v>
      </c>
      <c r="Q569" s="612" t="s">
        <v>1848</v>
      </c>
    </row>
    <row r="570" spans="1:17" s="482" customFormat="1" hidden="1">
      <c r="A570" s="609" t="s">
        <v>2061</v>
      </c>
      <c r="B570" s="610" t="s">
        <v>251</v>
      </c>
      <c r="C570" s="610" t="s">
        <v>251</v>
      </c>
      <c r="D570" s="611" t="s">
        <v>2062</v>
      </c>
      <c r="E570" s="612" t="s">
        <v>895</v>
      </c>
      <c r="F570" s="613" t="s">
        <v>252</v>
      </c>
      <c r="G570" s="613" t="s">
        <v>252</v>
      </c>
      <c r="H570" s="613">
        <v>13</v>
      </c>
      <c r="I570" s="613">
        <v>13</v>
      </c>
      <c r="J570" s="613" t="s">
        <v>1843</v>
      </c>
      <c r="K570" s="614">
        <v>1200000</v>
      </c>
      <c r="L570" s="615" t="s">
        <v>1844</v>
      </c>
      <c r="M570" s="612" t="s">
        <v>941</v>
      </c>
      <c r="N570" s="609" t="s">
        <v>2063</v>
      </c>
      <c r="O570" s="612" t="s">
        <v>1847</v>
      </c>
      <c r="P570" s="612" t="s">
        <v>1847</v>
      </c>
      <c r="Q570" s="612" t="s">
        <v>1848</v>
      </c>
    </row>
    <row r="571" spans="1:17" s="482" customFormat="1" hidden="1">
      <c r="A571" s="609" t="s">
        <v>2064</v>
      </c>
      <c r="B571" s="610" t="s">
        <v>251</v>
      </c>
      <c r="C571" s="610" t="s">
        <v>251</v>
      </c>
      <c r="D571" s="611" t="s">
        <v>2065</v>
      </c>
      <c r="E571" s="612" t="s">
        <v>895</v>
      </c>
      <c r="F571" s="613" t="s">
        <v>252</v>
      </c>
      <c r="G571" s="613" t="s">
        <v>252</v>
      </c>
      <c r="H571" s="613">
        <v>13</v>
      </c>
      <c r="I571" s="613">
        <v>13</v>
      </c>
      <c r="J571" s="613" t="s">
        <v>1843</v>
      </c>
      <c r="K571" s="614">
        <v>1762768</v>
      </c>
      <c r="L571" s="615" t="s">
        <v>1844</v>
      </c>
      <c r="M571" s="612" t="s">
        <v>941</v>
      </c>
      <c r="N571" s="609" t="s">
        <v>2066</v>
      </c>
      <c r="O571" s="612" t="s">
        <v>1847</v>
      </c>
      <c r="P571" s="612" t="s">
        <v>1847</v>
      </c>
      <c r="Q571" s="612" t="s">
        <v>1848</v>
      </c>
    </row>
    <row r="572" spans="1:17" s="482" customFormat="1" hidden="1">
      <c r="A572" s="609" t="s">
        <v>2067</v>
      </c>
      <c r="B572" s="610" t="s">
        <v>251</v>
      </c>
      <c r="C572" s="610" t="s">
        <v>251</v>
      </c>
      <c r="D572" s="611" t="s">
        <v>2068</v>
      </c>
      <c r="E572" s="612" t="s">
        <v>895</v>
      </c>
      <c r="F572" s="613" t="s">
        <v>252</v>
      </c>
      <c r="G572" s="613" t="s">
        <v>252</v>
      </c>
      <c r="H572" s="613">
        <v>13</v>
      </c>
      <c r="I572" s="613">
        <v>13</v>
      </c>
      <c r="J572" s="613" t="s">
        <v>1843</v>
      </c>
      <c r="K572" s="614">
        <v>655022</v>
      </c>
      <c r="L572" s="615" t="s">
        <v>1844</v>
      </c>
      <c r="M572" s="612" t="s">
        <v>941</v>
      </c>
      <c r="N572" s="609" t="s">
        <v>2069</v>
      </c>
      <c r="O572" s="612" t="s">
        <v>1847</v>
      </c>
      <c r="P572" s="612" t="s">
        <v>1847</v>
      </c>
      <c r="Q572" s="612" t="s">
        <v>1848</v>
      </c>
    </row>
    <row r="573" spans="1:17" s="482" customFormat="1" hidden="1">
      <c r="A573" s="609" t="s">
        <v>2070</v>
      </c>
      <c r="B573" s="610" t="s">
        <v>251</v>
      </c>
      <c r="C573" s="610" t="s">
        <v>251</v>
      </c>
      <c r="D573" s="611" t="s">
        <v>2071</v>
      </c>
      <c r="E573" s="612" t="s">
        <v>895</v>
      </c>
      <c r="F573" s="613" t="s">
        <v>252</v>
      </c>
      <c r="G573" s="613" t="s">
        <v>252</v>
      </c>
      <c r="H573" s="613">
        <v>13</v>
      </c>
      <c r="I573" s="613">
        <v>13</v>
      </c>
      <c r="J573" s="613" t="s">
        <v>1843</v>
      </c>
      <c r="K573" s="614">
        <v>1298790</v>
      </c>
      <c r="L573" s="615" t="s">
        <v>1955</v>
      </c>
      <c r="M573" s="612" t="s">
        <v>941</v>
      </c>
      <c r="N573" s="609" t="s">
        <v>2072</v>
      </c>
      <c r="O573" s="612" t="s">
        <v>1847</v>
      </c>
      <c r="P573" s="612" t="s">
        <v>1847</v>
      </c>
      <c r="Q573" s="612" t="s">
        <v>1848</v>
      </c>
    </row>
    <row r="574" spans="1:17" s="482" customFormat="1" hidden="1">
      <c r="A574" s="609" t="s">
        <v>2073</v>
      </c>
      <c r="B574" s="610" t="s">
        <v>251</v>
      </c>
      <c r="C574" s="610" t="s">
        <v>251</v>
      </c>
      <c r="D574" s="611" t="s">
        <v>2074</v>
      </c>
      <c r="E574" s="612" t="s">
        <v>895</v>
      </c>
      <c r="F574" s="613" t="s">
        <v>252</v>
      </c>
      <c r="G574" s="613" t="s">
        <v>252</v>
      </c>
      <c r="H574" s="613">
        <v>13</v>
      </c>
      <c r="I574" s="613">
        <v>13</v>
      </c>
      <c r="J574" s="613" t="s">
        <v>1843</v>
      </c>
      <c r="K574" s="614">
        <v>700000</v>
      </c>
      <c r="L574" s="615" t="s">
        <v>1955</v>
      </c>
      <c r="M574" s="612" t="s">
        <v>941</v>
      </c>
      <c r="N574" s="609" t="s">
        <v>2075</v>
      </c>
      <c r="O574" s="612" t="s">
        <v>1847</v>
      </c>
      <c r="P574" s="612" t="s">
        <v>1847</v>
      </c>
      <c r="Q574" s="612" t="s">
        <v>1848</v>
      </c>
    </row>
    <row r="575" spans="1:17" s="482" customFormat="1" hidden="1">
      <c r="A575" s="609" t="s">
        <v>2076</v>
      </c>
      <c r="B575" s="610" t="s">
        <v>251</v>
      </c>
      <c r="C575" s="610" t="s">
        <v>251</v>
      </c>
      <c r="D575" s="611" t="s">
        <v>2077</v>
      </c>
      <c r="E575" s="612" t="s">
        <v>895</v>
      </c>
      <c r="F575" s="613" t="s">
        <v>252</v>
      </c>
      <c r="G575" s="613" t="s">
        <v>252</v>
      </c>
      <c r="H575" s="613">
        <v>13</v>
      </c>
      <c r="I575" s="613">
        <v>13</v>
      </c>
      <c r="J575" s="613" t="s">
        <v>1843</v>
      </c>
      <c r="K575" s="614">
        <v>1981107</v>
      </c>
      <c r="L575" s="615" t="s">
        <v>1955</v>
      </c>
      <c r="M575" s="612" t="s">
        <v>941</v>
      </c>
      <c r="N575" s="609" t="s">
        <v>1916</v>
      </c>
      <c r="O575" s="612" t="s">
        <v>1847</v>
      </c>
      <c r="P575" s="612" t="s">
        <v>1847</v>
      </c>
      <c r="Q575" s="612" t="s">
        <v>1848</v>
      </c>
    </row>
    <row r="576" spans="1:17" s="482" customFormat="1" hidden="1">
      <c r="A576" s="609" t="s">
        <v>2078</v>
      </c>
      <c r="B576" s="610" t="s">
        <v>251</v>
      </c>
      <c r="C576" s="610" t="s">
        <v>251</v>
      </c>
      <c r="D576" s="611" t="s">
        <v>2079</v>
      </c>
      <c r="E576" s="612" t="s">
        <v>895</v>
      </c>
      <c r="F576" s="613" t="s">
        <v>252</v>
      </c>
      <c r="G576" s="613" t="s">
        <v>252</v>
      </c>
      <c r="H576" s="613">
        <v>13</v>
      </c>
      <c r="I576" s="613">
        <v>13</v>
      </c>
      <c r="J576" s="613" t="s">
        <v>1843</v>
      </c>
      <c r="K576" s="614">
        <v>1349056</v>
      </c>
      <c r="L576" s="615" t="s">
        <v>1955</v>
      </c>
      <c r="M576" s="612" t="s">
        <v>941</v>
      </c>
      <c r="N576" s="609" t="s">
        <v>2069</v>
      </c>
      <c r="O576" s="612" t="s">
        <v>1847</v>
      </c>
      <c r="P576" s="612" t="s">
        <v>1847</v>
      </c>
      <c r="Q576" s="612" t="s">
        <v>1848</v>
      </c>
    </row>
    <row r="577" spans="1:17" s="482" customFormat="1" hidden="1">
      <c r="A577" s="609" t="s">
        <v>2080</v>
      </c>
      <c r="B577" s="610" t="s">
        <v>251</v>
      </c>
      <c r="C577" s="610" t="s">
        <v>251</v>
      </c>
      <c r="D577" s="611" t="s">
        <v>2081</v>
      </c>
      <c r="E577" s="612" t="s">
        <v>895</v>
      </c>
      <c r="F577" s="613" t="s">
        <v>252</v>
      </c>
      <c r="G577" s="613" t="s">
        <v>252</v>
      </c>
      <c r="H577" s="613">
        <v>13</v>
      </c>
      <c r="I577" s="613">
        <v>13</v>
      </c>
      <c r="J577" s="613" t="s">
        <v>1843</v>
      </c>
      <c r="K577" s="614">
        <v>600000</v>
      </c>
      <c r="L577" s="615" t="s">
        <v>2009</v>
      </c>
      <c r="M577" s="612" t="s">
        <v>941</v>
      </c>
      <c r="N577" s="609" t="s">
        <v>2082</v>
      </c>
      <c r="O577" s="612" t="s">
        <v>1847</v>
      </c>
      <c r="P577" s="612" t="s">
        <v>1847</v>
      </c>
      <c r="Q577" s="612" t="s">
        <v>1848</v>
      </c>
    </row>
    <row r="578" spans="1:17" s="482" customFormat="1" hidden="1">
      <c r="A578" s="609" t="s">
        <v>2083</v>
      </c>
      <c r="B578" s="610" t="s">
        <v>251</v>
      </c>
      <c r="C578" s="610" t="s">
        <v>251</v>
      </c>
      <c r="D578" s="611" t="s">
        <v>2084</v>
      </c>
      <c r="E578" s="612" t="s">
        <v>895</v>
      </c>
      <c r="F578" s="613" t="s">
        <v>252</v>
      </c>
      <c r="G578" s="613" t="s">
        <v>252</v>
      </c>
      <c r="H578" s="613">
        <v>13</v>
      </c>
      <c r="I578" s="613">
        <v>13</v>
      </c>
      <c r="J578" s="613" t="s">
        <v>1843</v>
      </c>
      <c r="K578" s="614">
        <v>900000</v>
      </c>
      <c r="L578" s="615" t="s">
        <v>1844</v>
      </c>
      <c r="M578" s="612" t="s">
        <v>980</v>
      </c>
      <c r="N578" s="609" t="s">
        <v>2085</v>
      </c>
      <c r="O578" s="612" t="s">
        <v>1847</v>
      </c>
      <c r="P578" s="612" t="s">
        <v>1847</v>
      </c>
      <c r="Q578" s="612" t="s">
        <v>1848</v>
      </c>
    </row>
    <row r="579" spans="1:17" s="482" customFormat="1" hidden="1">
      <c r="A579" s="609" t="s">
        <v>2086</v>
      </c>
      <c r="B579" s="610" t="s">
        <v>251</v>
      </c>
      <c r="C579" s="610" t="s">
        <v>251</v>
      </c>
      <c r="D579" s="611" t="s">
        <v>2087</v>
      </c>
      <c r="E579" s="612" t="s">
        <v>895</v>
      </c>
      <c r="F579" s="613" t="s">
        <v>252</v>
      </c>
      <c r="G579" s="613" t="s">
        <v>252</v>
      </c>
      <c r="H579" s="613">
        <v>13</v>
      </c>
      <c r="I579" s="613">
        <v>13</v>
      </c>
      <c r="J579" s="613" t="s">
        <v>1843</v>
      </c>
      <c r="K579" s="614">
        <v>800218</v>
      </c>
      <c r="L579" s="615" t="s">
        <v>1977</v>
      </c>
      <c r="M579" s="612" t="s">
        <v>980</v>
      </c>
      <c r="N579" s="609" t="s">
        <v>2088</v>
      </c>
      <c r="O579" s="612" t="s">
        <v>1847</v>
      </c>
      <c r="P579" s="612" t="s">
        <v>1847</v>
      </c>
      <c r="Q579" s="612" t="s">
        <v>1848</v>
      </c>
    </row>
    <row r="580" spans="1:17" s="482" customFormat="1" hidden="1">
      <c r="A580" s="609" t="s">
        <v>2089</v>
      </c>
      <c r="B580" s="610" t="s">
        <v>251</v>
      </c>
      <c r="C580" s="610" t="s">
        <v>251</v>
      </c>
      <c r="D580" s="611" t="s">
        <v>2090</v>
      </c>
      <c r="E580" s="612" t="s">
        <v>895</v>
      </c>
      <c r="F580" s="613" t="s">
        <v>252</v>
      </c>
      <c r="G580" s="613" t="s">
        <v>252</v>
      </c>
      <c r="H580" s="613">
        <v>13</v>
      </c>
      <c r="I580" s="613">
        <v>13</v>
      </c>
      <c r="J580" s="613" t="s">
        <v>1843</v>
      </c>
      <c r="K580" s="614">
        <v>529812</v>
      </c>
      <c r="L580" s="615" t="s">
        <v>1955</v>
      </c>
      <c r="M580" s="612" t="s">
        <v>980</v>
      </c>
      <c r="N580" s="609" t="s">
        <v>2091</v>
      </c>
      <c r="O580" s="612" t="s">
        <v>1847</v>
      </c>
      <c r="P580" s="612" t="s">
        <v>1847</v>
      </c>
      <c r="Q580" s="612" t="s">
        <v>1848</v>
      </c>
    </row>
    <row r="581" spans="1:17" s="482" customFormat="1" hidden="1">
      <c r="A581" s="609" t="s">
        <v>2092</v>
      </c>
      <c r="B581" s="610" t="s">
        <v>251</v>
      </c>
      <c r="C581" s="610" t="s">
        <v>251</v>
      </c>
      <c r="D581" s="611" t="s">
        <v>2093</v>
      </c>
      <c r="E581" s="612" t="s">
        <v>895</v>
      </c>
      <c r="F581" s="613" t="s">
        <v>252</v>
      </c>
      <c r="G581" s="613" t="s">
        <v>252</v>
      </c>
      <c r="H581" s="613">
        <v>13</v>
      </c>
      <c r="I581" s="613">
        <v>13</v>
      </c>
      <c r="J581" s="613" t="s">
        <v>1843</v>
      </c>
      <c r="K581" s="614">
        <v>2250000</v>
      </c>
      <c r="L581" s="615" t="s">
        <v>1955</v>
      </c>
      <c r="M581" s="612" t="s">
        <v>980</v>
      </c>
      <c r="N581" s="609" t="s">
        <v>2094</v>
      </c>
      <c r="O581" s="612" t="s">
        <v>1847</v>
      </c>
      <c r="P581" s="612" t="s">
        <v>1847</v>
      </c>
      <c r="Q581" s="612" t="s">
        <v>1848</v>
      </c>
    </row>
    <row r="582" spans="1:17" s="482" customFormat="1" hidden="1">
      <c r="A582" s="609" t="s">
        <v>2095</v>
      </c>
      <c r="B582" s="610" t="s">
        <v>251</v>
      </c>
      <c r="C582" s="610" t="s">
        <v>251</v>
      </c>
      <c r="D582" s="611" t="s">
        <v>2096</v>
      </c>
      <c r="E582" s="612" t="s">
        <v>895</v>
      </c>
      <c r="F582" s="613" t="s">
        <v>252</v>
      </c>
      <c r="G582" s="613" t="s">
        <v>252</v>
      </c>
      <c r="H582" s="613">
        <v>13</v>
      </c>
      <c r="I582" s="613">
        <v>13</v>
      </c>
      <c r="J582" s="613" t="s">
        <v>1843</v>
      </c>
      <c r="K582" s="614">
        <v>950000</v>
      </c>
      <c r="L582" s="615" t="s">
        <v>1977</v>
      </c>
      <c r="M582" s="612" t="s">
        <v>980</v>
      </c>
      <c r="N582" s="609" t="s">
        <v>2097</v>
      </c>
      <c r="O582" s="612" t="s">
        <v>1847</v>
      </c>
      <c r="P582" s="612" t="s">
        <v>1847</v>
      </c>
      <c r="Q582" s="612" t="s">
        <v>1848</v>
      </c>
    </row>
    <row r="583" spans="1:17" s="482" customFormat="1" hidden="1">
      <c r="A583" s="609" t="s">
        <v>2098</v>
      </c>
      <c r="B583" s="610" t="s">
        <v>251</v>
      </c>
      <c r="C583" s="610" t="s">
        <v>251</v>
      </c>
      <c r="D583" s="611" t="s">
        <v>2099</v>
      </c>
      <c r="E583" s="612" t="s">
        <v>895</v>
      </c>
      <c r="F583" s="613" t="s">
        <v>252</v>
      </c>
      <c r="G583" s="613" t="s">
        <v>252</v>
      </c>
      <c r="H583" s="613">
        <v>13</v>
      </c>
      <c r="I583" s="613">
        <v>13</v>
      </c>
      <c r="J583" s="613" t="s">
        <v>1843</v>
      </c>
      <c r="K583" s="614">
        <v>1300000</v>
      </c>
      <c r="L583" s="615" t="s">
        <v>1977</v>
      </c>
      <c r="M583" s="612" t="s">
        <v>980</v>
      </c>
      <c r="N583" s="609" t="s">
        <v>2100</v>
      </c>
      <c r="O583" s="612" t="s">
        <v>1847</v>
      </c>
      <c r="P583" s="612" t="s">
        <v>1847</v>
      </c>
      <c r="Q583" s="612" t="s">
        <v>1848</v>
      </c>
    </row>
    <row r="584" spans="1:17" s="482" customFormat="1" hidden="1">
      <c r="A584" s="609" t="s">
        <v>2101</v>
      </c>
      <c r="B584" s="610" t="s">
        <v>251</v>
      </c>
      <c r="C584" s="610" t="s">
        <v>251</v>
      </c>
      <c r="D584" s="611" t="s">
        <v>2102</v>
      </c>
      <c r="E584" s="612" t="s">
        <v>895</v>
      </c>
      <c r="F584" s="613" t="s">
        <v>252</v>
      </c>
      <c r="G584" s="613" t="s">
        <v>252</v>
      </c>
      <c r="H584" s="613">
        <v>13</v>
      </c>
      <c r="I584" s="613">
        <v>13</v>
      </c>
      <c r="J584" s="613" t="s">
        <v>1843</v>
      </c>
      <c r="K584" s="614">
        <v>1500000</v>
      </c>
      <c r="L584" s="615" t="s">
        <v>1977</v>
      </c>
      <c r="M584" s="612" t="s">
        <v>980</v>
      </c>
      <c r="N584" s="609" t="s">
        <v>2103</v>
      </c>
      <c r="O584" s="612" t="s">
        <v>1847</v>
      </c>
      <c r="P584" s="612" t="s">
        <v>1847</v>
      </c>
      <c r="Q584" s="612" t="s">
        <v>1848</v>
      </c>
    </row>
    <row r="585" spans="1:17" s="482" customFormat="1" hidden="1">
      <c r="A585" s="609" t="s">
        <v>2104</v>
      </c>
      <c r="B585" s="610" t="s">
        <v>251</v>
      </c>
      <c r="C585" s="610" t="s">
        <v>251</v>
      </c>
      <c r="D585" s="611" t="s">
        <v>2105</v>
      </c>
      <c r="E585" s="612" t="s">
        <v>895</v>
      </c>
      <c r="F585" s="613" t="s">
        <v>252</v>
      </c>
      <c r="G585" s="613" t="s">
        <v>252</v>
      </c>
      <c r="H585" s="613">
        <v>13</v>
      </c>
      <c r="I585" s="613">
        <v>13</v>
      </c>
      <c r="J585" s="613" t="s">
        <v>1843</v>
      </c>
      <c r="K585" s="614">
        <v>600000</v>
      </c>
      <c r="L585" s="615" t="s">
        <v>1977</v>
      </c>
      <c r="M585" s="612" t="s">
        <v>980</v>
      </c>
      <c r="N585" s="609" t="s">
        <v>2106</v>
      </c>
      <c r="O585" s="612" t="s">
        <v>1847</v>
      </c>
      <c r="P585" s="612" t="s">
        <v>1847</v>
      </c>
      <c r="Q585" s="612" t="s">
        <v>1848</v>
      </c>
    </row>
    <row r="586" spans="1:17" s="482" customFormat="1" hidden="1">
      <c r="A586" s="609" t="s">
        <v>2107</v>
      </c>
      <c r="B586" s="610" t="s">
        <v>251</v>
      </c>
      <c r="C586" s="610" t="s">
        <v>251</v>
      </c>
      <c r="D586" s="611" t="s">
        <v>2108</v>
      </c>
      <c r="E586" s="612" t="s">
        <v>895</v>
      </c>
      <c r="F586" s="613" t="s">
        <v>252</v>
      </c>
      <c r="G586" s="613" t="s">
        <v>252</v>
      </c>
      <c r="H586" s="613">
        <v>13</v>
      </c>
      <c r="I586" s="613">
        <v>13</v>
      </c>
      <c r="J586" s="613" t="s">
        <v>1843</v>
      </c>
      <c r="K586" s="614">
        <v>1700000</v>
      </c>
      <c r="L586" s="615" t="s">
        <v>1977</v>
      </c>
      <c r="M586" s="612" t="s">
        <v>980</v>
      </c>
      <c r="N586" s="609" t="s">
        <v>2109</v>
      </c>
      <c r="O586" s="612" t="s">
        <v>1847</v>
      </c>
      <c r="P586" s="612" t="s">
        <v>1847</v>
      </c>
      <c r="Q586" s="612" t="s">
        <v>1848</v>
      </c>
    </row>
    <row r="587" spans="1:17" s="482" customFormat="1" hidden="1">
      <c r="A587" s="609" t="s">
        <v>2110</v>
      </c>
      <c r="B587" s="610" t="s">
        <v>251</v>
      </c>
      <c r="C587" s="610" t="s">
        <v>251</v>
      </c>
      <c r="D587" s="611" t="s">
        <v>2111</v>
      </c>
      <c r="E587" s="612" t="s">
        <v>895</v>
      </c>
      <c r="F587" s="613" t="s">
        <v>252</v>
      </c>
      <c r="G587" s="613" t="s">
        <v>252</v>
      </c>
      <c r="H587" s="613">
        <v>13</v>
      </c>
      <c r="I587" s="613">
        <v>13</v>
      </c>
      <c r="J587" s="613" t="s">
        <v>1843</v>
      </c>
      <c r="K587" s="614">
        <v>1200000</v>
      </c>
      <c r="L587" s="615" t="s">
        <v>1977</v>
      </c>
      <c r="M587" s="612" t="s">
        <v>980</v>
      </c>
      <c r="N587" s="609" t="s">
        <v>2112</v>
      </c>
      <c r="O587" s="612" t="s">
        <v>1847</v>
      </c>
      <c r="P587" s="612" t="s">
        <v>1847</v>
      </c>
      <c r="Q587" s="612" t="s">
        <v>1848</v>
      </c>
    </row>
    <row r="588" spans="1:17" s="482" customFormat="1" hidden="1">
      <c r="A588" s="609" t="s">
        <v>2113</v>
      </c>
      <c r="B588" s="610" t="s">
        <v>251</v>
      </c>
      <c r="C588" s="610" t="s">
        <v>251</v>
      </c>
      <c r="D588" s="611" t="s">
        <v>2114</v>
      </c>
      <c r="E588" s="612" t="s">
        <v>895</v>
      </c>
      <c r="F588" s="613" t="s">
        <v>252</v>
      </c>
      <c r="G588" s="613" t="s">
        <v>252</v>
      </c>
      <c r="H588" s="613">
        <v>13</v>
      </c>
      <c r="I588" s="613">
        <v>13</v>
      </c>
      <c r="J588" s="613" t="s">
        <v>1843</v>
      </c>
      <c r="K588" s="614">
        <v>300000</v>
      </c>
      <c r="L588" s="615" t="s">
        <v>1977</v>
      </c>
      <c r="M588" s="612" t="s">
        <v>980</v>
      </c>
      <c r="N588" s="609" t="s">
        <v>2115</v>
      </c>
      <c r="O588" s="612" t="s">
        <v>1847</v>
      </c>
      <c r="P588" s="612" t="s">
        <v>1847</v>
      </c>
      <c r="Q588" s="612" t="s">
        <v>1848</v>
      </c>
    </row>
    <row r="589" spans="1:17" s="482" customFormat="1" hidden="1">
      <c r="A589" s="609" t="s">
        <v>2116</v>
      </c>
      <c r="B589" s="610" t="s">
        <v>251</v>
      </c>
      <c r="C589" s="610" t="s">
        <v>251</v>
      </c>
      <c r="D589" s="611" t="s">
        <v>2117</v>
      </c>
      <c r="E589" s="612" t="s">
        <v>895</v>
      </c>
      <c r="F589" s="613" t="s">
        <v>252</v>
      </c>
      <c r="G589" s="613" t="s">
        <v>252</v>
      </c>
      <c r="H589" s="613">
        <v>13</v>
      </c>
      <c r="I589" s="613">
        <v>13</v>
      </c>
      <c r="J589" s="613" t="s">
        <v>1843</v>
      </c>
      <c r="K589" s="614">
        <v>151454</v>
      </c>
      <c r="L589" s="615" t="s">
        <v>1955</v>
      </c>
      <c r="M589" s="612" t="s">
        <v>1956</v>
      </c>
      <c r="N589" s="609" t="s">
        <v>754</v>
      </c>
      <c r="O589" s="612" t="s">
        <v>1847</v>
      </c>
      <c r="P589" s="612" t="s">
        <v>1847</v>
      </c>
      <c r="Q589" s="612" t="s">
        <v>1848</v>
      </c>
    </row>
    <row r="590" spans="1:17" s="482" customFormat="1" hidden="1">
      <c r="A590" s="609" t="s">
        <v>2118</v>
      </c>
      <c r="B590" s="610" t="s">
        <v>251</v>
      </c>
      <c r="C590" s="610" t="s">
        <v>251</v>
      </c>
      <c r="D590" s="611" t="s">
        <v>2119</v>
      </c>
      <c r="E590" s="612" t="s">
        <v>895</v>
      </c>
      <c r="F590" s="613" t="s">
        <v>252</v>
      </c>
      <c r="G590" s="613" t="s">
        <v>252</v>
      </c>
      <c r="H590" s="613">
        <v>13</v>
      </c>
      <c r="I590" s="613">
        <v>13</v>
      </c>
      <c r="J590" s="613" t="s">
        <v>1843</v>
      </c>
      <c r="K590" s="614">
        <v>501970</v>
      </c>
      <c r="L590" s="615" t="s">
        <v>1955</v>
      </c>
      <c r="M590" s="612" t="s">
        <v>1956</v>
      </c>
      <c r="N590" s="609" t="s">
        <v>2120</v>
      </c>
      <c r="O590" s="612" t="s">
        <v>1847</v>
      </c>
      <c r="P590" s="612" t="s">
        <v>1847</v>
      </c>
      <c r="Q590" s="612" t="s">
        <v>1848</v>
      </c>
    </row>
    <row r="591" spans="1:17" s="482" customFormat="1" hidden="1">
      <c r="A591" s="609" t="s">
        <v>2121</v>
      </c>
      <c r="B591" s="610" t="s">
        <v>251</v>
      </c>
      <c r="C591" s="610" t="s">
        <v>251</v>
      </c>
      <c r="D591" s="611" t="s">
        <v>2122</v>
      </c>
      <c r="E591" s="612" t="s">
        <v>895</v>
      </c>
      <c r="F591" s="613" t="s">
        <v>252</v>
      </c>
      <c r="G591" s="613" t="s">
        <v>252</v>
      </c>
      <c r="H591" s="613">
        <v>13</v>
      </c>
      <c r="I591" s="613">
        <v>13</v>
      </c>
      <c r="J591" s="613" t="s">
        <v>1843</v>
      </c>
      <c r="K591" s="614">
        <v>1846877</v>
      </c>
      <c r="L591" s="615" t="s">
        <v>1955</v>
      </c>
      <c r="M591" s="612" t="s">
        <v>1956</v>
      </c>
      <c r="N591" s="609" t="s">
        <v>738</v>
      </c>
      <c r="O591" s="612" t="s">
        <v>1847</v>
      </c>
      <c r="P591" s="612" t="s">
        <v>1847</v>
      </c>
      <c r="Q591" s="612" t="s">
        <v>1848</v>
      </c>
    </row>
    <row r="592" spans="1:17" s="482" customFormat="1" hidden="1">
      <c r="A592" s="609" t="s">
        <v>2123</v>
      </c>
      <c r="B592" s="610" t="s">
        <v>251</v>
      </c>
      <c r="C592" s="610" t="s">
        <v>251</v>
      </c>
      <c r="D592" s="611" t="s">
        <v>2124</v>
      </c>
      <c r="E592" s="612" t="s">
        <v>895</v>
      </c>
      <c r="F592" s="613" t="s">
        <v>252</v>
      </c>
      <c r="G592" s="613" t="s">
        <v>252</v>
      </c>
      <c r="H592" s="613">
        <v>13</v>
      </c>
      <c r="I592" s="613">
        <v>13</v>
      </c>
      <c r="J592" s="613" t="s">
        <v>1843</v>
      </c>
      <c r="K592" s="614">
        <v>550000</v>
      </c>
      <c r="L592" s="615" t="s">
        <v>2009</v>
      </c>
      <c r="M592" s="612" t="s">
        <v>1956</v>
      </c>
      <c r="N592" s="609" t="s">
        <v>754</v>
      </c>
      <c r="O592" s="612" t="s">
        <v>1847</v>
      </c>
      <c r="P592" s="612" t="s">
        <v>1847</v>
      </c>
      <c r="Q592" s="612" t="s">
        <v>1848</v>
      </c>
    </row>
    <row r="593" spans="1:17" s="482" customFormat="1" hidden="1">
      <c r="A593" s="609" t="s">
        <v>2125</v>
      </c>
      <c r="B593" s="610" t="s">
        <v>251</v>
      </c>
      <c r="C593" s="610" t="s">
        <v>251</v>
      </c>
      <c r="D593" s="611" t="s">
        <v>2126</v>
      </c>
      <c r="E593" s="612" t="s">
        <v>895</v>
      </c>
      <c r="F593" s="613" t="s">
        <v>252</v>
      </c>
      <c r="G593" s="613" t="s">
        <v>252</v>
      </c>
      <c r="H593" s="613">
        <v>13</v>
      </c>
      <c r="I593" s="613">
        <v>13</v>
      </c>
      <c r="J593" s="613" t="s">
        <v>1843</v>
      </c>
      <c r="K593" s="614">
        <v>350000</v>
      </c>
      <c r="L593" s="615" t="s">
        <v>2009</v>
      </c>
      <c r="M593" s="612" t="s">
        <v>1956</v>
      </c>
      <c r="N593" s="609" t="s">
        <v>572</v>
      </c>
      <c r="O593" s="612" t="s">
        <v>1847</v>
      </c>
      <c r="P593" s="612" t="s">
        <v>1847</v>
      </c>
      <c r="Q593" s="612" t="s">
        <v>1848</v>
      </c>
    </row>
    <row r="594" spans="1:17" s="482" customFormat="1" hidden="1">
      <c r="A594" s="609" t="s">
        <v>2127</v>
      </c>
      <c r="B594" s="610" t="s">
        <v>251</v>
      </c>
      <c r="C594" s="610" t="s">
        <v>251</v>
      </c>
      <c r="D594" s="611" t="s">
        <v>2128</v>
      </c>
      <c r="E594" s="612" t="s">
        <v>895</v>
      </c>
      <c r="F594" s="613" t="s">
        <v>252</v>
      </c>
      <c r="G594" s="613" t="s">
        <v>252</v>
      </c>
      <c r="H594" s="613">
        <v>13</v>
      </c>
      <c r="I594" s="613">
        <v>13</v>
      </c>
      <c r="J594" s="613" t="s">
        <v>1843</v>
      </c>
      <c r="K594" s="614">
        <v>1500000</v>
      </c>
      <c r="L594" s="615" t="s">
        <v>1977</v>
      </c>
      <c r="M594" s="612" t="s">
        <v>1956</v>
      </c>
      <c r="N594" s="609" t="s">
        <v>2129</v>
      </c>
      <c r="O594" s="612" t="s">
        <v>1847</v>
      </c>
      <c r="P594" s="612" t="s">
        <v>1847</v>
      </c>
      <c r="Q594" s="612" t="s">
        <v>1848</v>
      </c>
    </row>
    <row r="595" spans="1:17" s="482" customFormat="1" hidden="1">
      <c r="A595" s="609" t="s">
        <v>2130</v>
      </c>
      <c r="B595" s="610" t="s">
        <v>251</v>
      </c>
      <c r="C595" s="610" t="s">
        <v>251</v>
      </c>
      <c r="D595" s="611" t="s">
        <v>2131</v>
      </c>
      <c r="E595" s="612" t="s">
        <v>895</v>
      </c>
      <c r="F595" s="613" t="s">
        <v>252</v>
      </c>
      <c r="G595" s="613" t="s">
        <v>252</v>
      </c>
      <c r="H595" s="613">
        <v>13</v>
      </c>
      <c r="I595" s="613">
        <v>13</v>
      </c>
      <c r="J595" s="613" t="s">
        <v>1843</v>
      </c>
      <c r="K595" s="614">
        <v>908390</v>
      </c>
      <c r="L595" s="615" t="s">
        <v>1844</v>
      </c>
      <c r="M595" s="612" t="s">
        <v>1055</v>
      </c>
      <c r="N595" s="609" t="s">
        <v>2132</v>
      </c>
      <c r="O595" s="612" t="s">
        <v>1847</v>
      </c>
      <c r="P595" s="612" t="s">
        <v>1847</v>
      </c>
      <c r="Q595" s="612" t="s">
        <v>1848</v>
      </c>
    </row>
    <row r="596" spans="1:17" s="482" customFormat="1" hidden="1">
      <c r="A596" s="609" t="s">
        <v>2133</v>
      </c>
      <c r="B596" s="610" t="s">
        <v>251</v>
      </c>
      <c r="C596" s="610" t="s">
        <v>251</v>
      </c>
      <c r="D596" s="611" t="s">
        <v>2134</v>
      </c>
      <c r="E596" s="612" t="s">
        <v>895</v>
      </c>
      <c r="F596" s="613" t="s">
        <v>252</v>
      </c>
      <c r="G596" s="613" t="s">
        <v>252</v>
      </c>
      <c r="H596" s="613">
        <v>13</v>
      </c>
      <c r="I596" s="613">
        <v>13</v>
      </c>
      <c r="J596" s="613" t="s">
        <v>1843</v>
      </c>
      <c r="K596" s="614">
        <v>200000</v>
      </c>
      <c r="L596" s="615" t="s">
        <v>1844</v>
      </c>
      <c r="M596" s="612" t="s">
        <v>1055</v>
      </c>
      <c r="N596" s="609" t="s">
        <v>1978</v>
      </c>
      <c r="O596" s="612" t="s">
        <v>1847</v>
      </c>
      <c r="P596" s="612" t="s">
        <v>1847</v>
      </c>
      <c r="Q596" s="612" t="s">
        <v>1848</v>
      </c>
    </row>
    <row r="597" spans="1:17" s="482" customFormat="1" hidden="1">
      <c r="A597" s="609" t="s">
        <v>2135</v>
      </c>
      <c r="B597" s="610" t="s">
        <v>251</v>
      </c>
      <c r="C597" s="610" t="s">
        <v>251</v>
      </c>
      <c r="D597" s="611" t="s">
        <v>2136</v>
      </c>
      <c r="E597" s="612" t="s">
        <v>895</v>
      </c>
      <c r="F597" s="613" t="s">
        <v>252</v>
      </c>
      <c r="G597" s="613" t="s">
        <v>252</v>
      </c>
      <c r="H597" s="613">
        <v>13</v>
      </c>
      <c r="I597" s="613">
        <v>13</v>
      </c>
      <c r="J597" s="613" t="s">
        <v>1843</v>
      </c>
      <c r="K597" s="614">
        <v>713951</v>
      </c>
      <c r="L597" s="615" t="s">
        <v>1844</v>
      </c>
      <c r="M597" s="612" t="s">
        <v>1055</v>
      </c>
      <c r="N597" s="609" t="s">
        <v>2137</v>
      </c>
      <c r="O597" s="612" t="s">
        <v>1847</v>
      </c>
      <c r="P597" s="612" t="s">
        <v>1847</v>
      </c>
      <c r="Q597" s="612" t="s">
        <v>1848</v>
      </c>
    </row>
    <row r="598" spans="1:17" s="482" customFormat="1" hidden="1">
      <c r="A598" s="609" t="s">
        <v>2138</v>
      </c>
      <c r="B598" s="610" t="s">
        <v>251</v>
      </c>
      <c r="C598" s="610" t="s">
        <v>251</v>
      </c>
      <c r="D598" s="611" t="s">
        <v>2139</v>
      </c>
      <c r="E598" s="612" t="s">
        <v>895</v>
      </c>
      <c r="F598" s="613" t="s">
        <v>252</v>
      </c>
      <c r="G598" s="613" t="s">
        <v>252</v>
      </c>
      <c r="H598" s="613">
        <v>13</v>
      </c>
      <c r="I598" s="613">
        <v>13</v>
      </c>
      <c r="J598" s="613" t="s">
        <v>1843</v>
      </c>
      <c r="K598" s="614">
        <v>900001</v>
      </c>
      <c r="L598" s="615" t="s">
        <v>1955</v>
      </c>
      <c r="M598" s="612" t="s">
        <v>1055</v>
      </c>
      <c r="N598" s="609" t="s">
        <v>2140</v>
      </c>
      <c r="O598" s="612" t="s">
        <v>1847</v>
      </c>
      <c r="P598" s="612" t="s">
        <v>1847</v>
      </c>
      <c r="Q598" s="612" t="s">
        <v>1848</v>
      </c>
    </row>
    <row r="599" spans="1:17" s="482" customFormat="1" hidden="1">
      <c r="A599" s="609" t="s">
        <v>2141</v>
      </c>
      <c r="B599" s="610" t="s">
        <v>251</v>
      </c>
      <c r="C599" s="610" t="s">
        <v>251</v>
      </c>
      <c r="D599" s="611" t="s">
        <v>2142</v>
      </c>
      <c r="E599" s="612" t="s">
        <v>895</v>
      </c>
      <c r="F599" s="613" t="s">
        <v>252</v>
      </c>
      <c r="G599" s="613" t="s">
        <v>252</v>
      </c>
      <c r="H599" s="613">
        <v>13</v>
      </c>
      <c r="I599" s="613">
        <v>13</v>
      </c>
      <c r="J599" s="613" t="s">
        <v>1843</v>
      </c>
      <c r="K599" s="614">
        <v>1377172</v>
      </c>
      <c r="L599" s="615" t="s">
        <v>1955</v>
      </c>
      <c r="M599" s="612" t="s">
        <v>1055</v>
      </c>
      <c r="N599" s="609" t="s">
        <v>2143</v>
      </c>
      <c r="O599" s="612" t="s">
        <v>1847</v>
      </c>
      <c r="P599" s="612" t="s">
        <v>1847</v>
      </c>
      <c r="Q599" s="612" t="s">
        <v>1848</v>
      </c>
    </row>
    <row r="600" spans="1:17" s="482" customFormat="1" hidden="1">
      <c r="A600" s="609" t="s">
        <v>2144</v>
      </c>
      <c r="B600" s="610" t="s">
        <v>251</v>
      </c>
      <c r="C600" s="610" t="s">
        <v>251</v>
      </c>
      <c r="D600" s="611" t="s">
        <v>2145</v>
      </c>
      <c r="E600" s="612" t="s">
        <v>895</v>
      </c>
      <c r="F600" s="613" t="s">
        <v>252</v>
      </c>
      <c r="G600" s="613" t="s">
        <v>252</v>
      </c>
      <c r="H600" s="613">
        <v>13</v>
      </c>
      <c r="I600" s="613">
        <v>13</v>
      </c>
      <c r="J600" s="613" t="s">
        <v>1843</v>
      </c>
      <c r="K600" s="614">
        <v>100000</v>
      </c>
      <c r="L600" s="615" t="s">
        <v>1955</v>
      </c>
      <c r="M600" s="612" t="s">
        <v>1055</v>
      </c>
      <c r="N600" s="609" t="s">
        <v>768</v>
      </c>
      <c r="O600" s="612" t="s">
        <v>1847</v>
      </c>
      <c r="P600" s="612" t="s">
        <v>1847</v>
      </c>
      <c r="Q600" s="612" t="s">
        <v>1848</v>
      </c>
    </row>
    <row r="601" spans="1:17" s="482" customFormat="1" hidden="1">
      <c r="A601" s="609" t="s">
        <v>2146</v>
      </c>
      <c r="B601" s="610" t="s">
        <v>251</v>
      </c>
      <c r="C601" s="610" t="s">
        <v>251</v>
      </c>
      <c r="D601" s="611" t="s">
        <v>2147</v>
      </c>
      <c r="E601" s="612" t="s">
        <v>895</v>
      </c>
      <c r="F601" s="613" t="s">
        <v>252</v>
      </c>
      <c r="G601" s="613" t="s">
        <v>252</v>
      </c>
      <c r="H601" s="613">
        <v>13</v>
      </c>
      <c r="I601" s="613">
        <v>13</v>
      </c>
      <c r="J601" s="613" t="s">
        <v>1843</v>
      </c>
      <c r="K601" s="614">
        <v>866344</v>
      </c>
      <c r="L601" s="615" t="s">
        <v>1955</v>
      </c>
      <c r="M601" s="612" t="s">
        <v>1055</v>
      </c>
      <c r="N601" s="609" t="s">
        <v>2148</v>
      </c>
      <c r="O601" s="612" t="s">
        <v>1847</v>
      </c>
      <c r="P601" s="612" t="s">
        <v>1847</v>
      </c>
      <c r="Q601" s="612" t="s">
        <v>1848</v>
      </c>
    </row>
    <row r="602" spans="1:17" s="482" customFormat="1" hidden="1">
      <c r="A602" s="609" t="s">
        <v>2149</v>
      </c>
      <c r="B602" s="610" t="s">
        <v>251</v>
      </c>
      <c r="C602" s="610" t="s">
        <v>251</v>
      </c>
      <c r="D602" s="611" t="s">
        <v>2134</v>
      </c>
      <c r="E602" s="612" t="s">
        <v>895</v>
      </c>
      <c r="F602" s="613" t="s">
        <v>252</v>
      </c>
      <c r="G602" s="613" t="s">
        <v>252</v>
      </c>
      <c r="H602" s="613">
        <v>13</v>
      </c>
      <c r="I602" s="613">
        <v>13</v>
      </c>
      <c r="J602" s="613" t="s">
        <v>1843</v>
      </c>
      <c r="K602" s="614">
        <v>100000</v>
      </c>
      <c r="L602" s="615" t="s">
        <v>1955</v>
      </c>
      <c r="M602" s="612" t="s">
        <v>1055</v>
      </c>
      <c r="N602" s="609" t="s">
        <v>1978</v>
      </c>
      <c r="O602" s="612" t="s">
        <v>1847</v>
      </c>
      <c r="P602" s="612" t="s">
        <v>1847</v>
      </c>
      <c r="Q602" s="612" t="s">
        <v>1848</v>
      </c>
    </row>
    <row r="603" spans="1:17" s="482" customFormat="1" hidden="1">
      <c r="A603" s="609" t="s">
        <v>2150</v>
      </c>
      <c r="B603" s="610" t="s">
        <v>251</v>
      </c>
      <c r="C603" s="610" t="s">
        <v>251</v>
      </c>
      <c r="D603" s="611" t="s">
        <v>2151</v>
      </c>
      <c r="E603" s="612" t="s">
        <v>895</v>
      </c>
      <c r="F603" s="613" t="s">
        <v>252</v>
      </c>
      <c r="G603" s="613" t="s">
        <v>252</v>
      </c>
      <c r="H603" s="613">
        <v>13</v>
      </c>
      <c r="I603" s="613">
        <v>13</v>
      </c>
      <c r="J603" s="613" t="s">
        <v>1843</v>
      </c>
      <c r="K603" s="614">
        <v>1000000</v>
      </c>
      <c r="L603" s="615" t="s">
        <v>1977</v>
      </c>
      <c r="M603" s="612" t="s">
        <v>1055</v>
      </c>
      <c r="N603" s="609" t="s">
        <v>2152</v>
      </c>
      <c r="O603" s="612" t="s">
        <v>1847</v>
      </c>
      <c r="P603" s="612" t="s">
        <v>1847</v>
      </c>
      <c r="Q603" s="612" t="s">
        <v>1848</v>
      </c>
    </row>
    <row r="604" spans="1:17" s="482" customFormat="1" hidden="1">
      <c r="A604" s="609" t="s">
        <v>2153</v>
      </c>
      <c r="B604" s="610" t="s">
        <v>251</v>
      </c>
      <c r="C604" s="610" t="s">
        <v>251</v>
      </c>
      <c r="D604" s="611" t="s">
        <v>2154</v>
      </c>
      <c r="E604" s="612" t="s">
        <v>895</v>
      </c>
      <c r="F604" s="613" t="s">
        <v>252</v>
      </c>
      <c r="G604" s="613" t="s">
        <v>252</v>
      </c>
      <c r="H604" s="613">
        <v>13</v>
      </c>
      <c r="I604" s="613">
        <v>13</v>
      </c>
      <c r="J604" s="613" t="s">
        <v>1843</v>
      </c>
      <c r="K604" s="614">
        <v>1500000</v>
      </c>
      <c r="L604" s="615" t="s">
        <v>1977</v>
      </c>
      <c r="M604" s="612" t="s">
        <v>1055</v>
      </c>
      <c r="N604" s="609" t="s">
        <v>2155</v>
      </c>
      <c r="O604" s="612" t="s">
        <v>1847</v>
      </c>
      <c r="P604" s="612" t="s">
        <v>1847</v>
      </c>
      <c r="Q604" s="612" t="s">
        <v>1848</v>
      </c>
    </row>
    <row r="605" spans="1:17" s="482" customFormat="1" hidden="1">
      <c r="A605" s="609" t="s">
        <v>2156</v>
      </c>
      <c r="B605" s="610" t="s">
        <v>251</v>
      </c>
      <c r="C605" s="610" t="s">
        <v>251</v>
      </c>
      <c r="D605" s="611" t="s">
        <v>2157</v>
      </c>
      <c r="E605" s="612" t="s">
        <v>895</v>
      </c>
      <c r="F605" s="613" t="s">
        <v>252</v>
      </c>
      <c r="G605" s="613" t="s">
        <v>252</v>
      </c>
      <c r="H605" s="613">
        <v>13</v>
      </c>
      <c r="I605" s="613">
        <v>13</v>
      </c>
      <c r="J605" s="613" t="s">
        <v>1843</v>
      </c>
      <c r="K605" s="614">
        <v>200000</v>
      </c>
      <c r="L605" s="615" t="s">
        <v>1977</v>
      </c>
      <c r="M605" s="612" t="s">
        <v>1055</v>
      </c>
      <c r="N605" s="609" t="s">
        <v>2155</v>
      </c>
      <c r="O605" s="612" t="s">
        <v>1847</v>
      </c>
      <c r="P605" s="612" t="s">
        <v>1847</v>
      </c>
      <c r="Q605" s="612" t="s">
        <v>1848</v>
      </c>
    </row>
    <row r="606" spans="1:17" s="482" customFormat="1" hidden="1">
      <c r="A606" s="609" t="s">
        <v>2158</v>
      </c>
      <c r="B606" s="610" t="s">
        <v>251</v>
      </c>
      <c r="C606" s="610" t="s">
        <v>251</v>
      </c>
      <c r="D606" s="611" t="s">
        <v>2159</v>
      </c>
      <c r="E606" s="612" t="s">
        <v>895</v>
      </c>
      <c r="F606" s="613" t="s">
        <v>252</v>
      </c>
      <c r="G606" s="613" t="s">
        <v>252</v>
      </c>
      <c r="H606" s="613">
        <v>13</v>
      </c>
      <c r="I606" s="613">
        <v>13</v>
      </c>
      <c r="J606" s="613" t="s">
        <v>1843</v>
      </c>
      <c r="K606" s="614">
        <v>308400</v>
      </c>
      <c r="L606" s="615" t="s">
        <v>1955</v>
      </c>
      <c r="M606" s="612" t="s">
        <v>1879</v>
      </c>
      <c r="N606" s="609" t="s">
        <v>2160</v>
      </c>
      <c r="O606" s="612" t="s">
        <v>1847</v>
      </c>
      <c r="P606" s="612" t="s">
        <v>1847</v>
      </c>
      <c r="Q606" s="612" t="s">
        <v>1848</v>
      </c>
    </row>
    <row r="607" spans="1:17" s="482" customFormat="1" hidden="1">
      <c r="A607" s="609" t="s">
        <v>2161</v>
      </c>
      <c r="B607" s="610" t="s">
        <v>251</v>
      </c>
      <c r="C607" s="610" t="s">
        <v>251</v>
      </c>
      <c r="D607" s="611" t="s">
        <v>2162</v>
      </c>
      <c r="E607" s="612" t="s">
        <v>895</v>
      </c>
      <c r="F607" s="613" t="s">
        <v>252</v>
      </c>
      <c r="G607" s="613" t="s">
        <v>252</v>
      </c>
      <c r="H607" s="613">
        <v>13</v>
      </c>
      <c r="I607" s="613">
        <v>13</v>
      </c>
      <c r="J607" s="613" t="s">
        <v>1843</v>
      </c>
      <c r="K607" s="614">
        <v>1722413</v>
      </c>
      <c r="L607" s="615" t="s">
        <v>1955</v>
      </c>
      <c r="M607" s="612" t="s">
        <v>1879</v>
      </c>
      <c r="N607" s="609" t="s">
        <v>2163</v>
      </c>
      <c r="O607" s="612" t="s">
        <v>1847</v>
      </c>
      <c r="P607" s="612" t="s">
        <v>1847</v>
      </c>
      <c r="Q607" s="612" t="s">
        <v>1848</v>
      </c>
    </row>
    <row r="608" spans="1:17" s="482" customFormat="1" hidden="1">
      <c r="A608" s="609" t="s">
        <v>2164</v>
      </c>
      <c r="B608" s="610" t="s">
        <v>251</v>
      </c>
      <c r="C608" s="610" t="s">
        <v>251</v>
      </c>
      <c r="D608" s="611" t="s">
        <v>2165</v>
      </c>
      <c r="E608" s="612" t="s">
        <v>895</v>
      </c>
      <c r="F608" s="613" t="s">
        <v>252</v>
      </c>
      <c r="G608" s="613" t="s">
        <v>252</v>
      </c>
      <c r="H608" s="613">
        <v>13</v>
      </c>
      <c r="I608" s="613">
        <v>13</v>
      </c>
      <c r="J608" s="613" t="s">
        <v>1843</v>
      </c>
      <c r="K608" s="614">
        <v>718170</v>
      </c>
      <c r="L608" s="615" t="s">
        <v>1955</v>
      </c>
      <c r="M608" s="612" t="s">
        <v>1879</v>
      </c>
      <c r="N608" s="609" t="s">
        <v>798</v>
      </c>
      <c r="O608" s="612" t="s">
        <v>1847</v>
      </c>
      <c r="P608" s="612" t="s">
        <v>1847</v>
      </c>
      <c r="Q608" s="612" t="s">
        <v>1848</v>
      </c>
    </row>
    <row r="609" spans="1:17" s="482" customFormat="1" hidden="1">
      <c r="A609" s="609" t="s">
        <v>2166</v>
      </c>
      <c r="B609" s="610" t="s">
        <v>251</v>
      </c>
      <c r="C609" s="610" t="s">
        <v>251</v>
      </c>
      <c r="D609" s="611" t="s">
        <v>2167</v>
      </c>
      <c r="E609" s="612" t="s">
        <v>895</v>
      </c>
      <c r="F609" s="613" t="s">
        <v>252</v>
      </c>
      <c r="G609" s="613" t="s">
        <v>252</v>
      </c>
      <c r="H609" s="613">
        <v>13</v>
      </c>
      <c r="I609" s="613">
        <v>13</v>
      </c>
      <c r="J609" s="613" t="s">
        <v>1843</v>
      </c>
      <c r="K609" s="614">
        <v>1200000</v>
      </c>
      <c r="L609" s="615" t="s">
        <v>1977</v>
      </c>
      <c r="M609" s="612" t="s">
        <v>1879</v>
      </c>
      <c r="N609" s="609" t="s">
        <v>790</v>
      </c>
      <c r="O609" s="612" t="s">
        <v>1847</v>
      </c>
      <c r="P609" s="612" t="s">
        <v>1847</v>
      </c>
      <c r="Q609" s="612" t="s">
        <v>1848</v>
      </c>
    </row>
    <row r="610" spans="1:17" s="482" customFormat="1" hidden="1">
      <c r="A610" s="609" t="s">
        <v>2168</v>
      </c>
      <c r="B610" s="610" t="s">
        <v>251</v>
      </c>
      <c r="C610" s="610" t="s">
        <v>251</v>
      </c>
      <c r="D610" s="611" t="s">
        <v>2169</v>
      </c>
      <c r="E610" s="612" t="s">
        <v>895</v>
      </c>
      <c r="F610" s="613" t="s">
        <v>252</v>
      </c>
      <c r="G610" s="613" t="s">
        <v>252</v>
      </c>
      <c r="H610" s="613">
        <v>13</v>
      </c>
      <c r="I610" s="613">
        <v>13</v>
      </c>
      <c r="J610" s="613" t="s">
        <v>1843</v>
      </c>
      <c r="K610" s="614">
        <v>100000</v>
      </c>
      <c r="L610" s="615" t="s">
        <v>1977</v>
      </c>
      <c r="M610" s="612" t="s">
        <v>1879</v>
      </c>
      <c r="N610" s="609" t="s">
        <v>798</v>
      </c>
      <c r="O610" s="612" t="s">
        <v>1847</v>
      </c>
      <c r="P610" s="612" t="s">
        <v>1847</v>
      </c>
      <c r="Q610" s="612" t="s">
        <v>1848</v>
      </c>
    </row>
    <row r="611" spans="1:17" s="482" customFormat="1" hidden="1">
      <c r="A611" s="609" t="s">
        <v>2170</v>
      </c>
      <c r="B611" s="610" t="s">
        <v>251</v>
      </c>
      <c r="C611" s="610" t="s">
        <v>251</v>
      </c>
      <c r="D611" s="611" t="s">
        <v>2171</v>
      </c>
      <c r="E611" s="612" t="s">
        <v>895</v>
      </c>
      <c r="F611" s="613" t="s">
        <v>252</v>
      </c>
      <c r="G611" s="613" t="s">
        <v>252</v>
      </c>
      <c r="H611" s="613">
        <v>13</v>
      </c>
      <c r="I611" s="613">
        <v>13</v>
      </c>
      <c r="J611" s="613" t="s">
        <v>1843</v>
      </c>
      <c r="K611" s="614">
        <v>450000</v>
      </c>
      <c r="L611" s="615" t="s">
        <v>1977</v>
      </c>
      <c r="M611" s="612" t="s">
        <v>1985</v>
      </c>
      <c r="N611" s="609" t="s">
        <v>1989</v>
      </c>
      <c r="O611" s="612" t="s">
        <v>1847</v>
      </c>
      <c r="P611" s="612" t="s">
        <v>1847</v>
      </c>
      <c r="Q611" s="612" t="s">
        <v>1848</v>
      </c>
    </row>
    <row r="612" spans="1:17" s="482" customFormat="1" hidden="1">
      <c r="A612" s="609" t="s">
        <v>2172</v>
      </c>
      <c r="B612" s="610" t="s">
        <v>993</v>
      </c>
      <c r="C612" s="610" t="s">
        <v>993</v>
      </c>
      <c r="D612" s="611" t="s">
        <v>2173</v>
      </c>
      <c r="E612" s="612" t="s">
        <v>895</v>
      </c>
      <c r="F612" s="613" t="s">
        <v>1031</v>
      </c>
      <c r="G612" s="613" t="s">
        <v>1031</v>
      </c>
      <c r="H612" s="613">
        <v>13</v>
      </c>
      <c r="I612" s="613">
        <v>13</v>
      </c>
      <c r="J612" s="613" t="s">
        <v>1843</v>
      </c>
      <c r="K612" s="614">
        <v>5200000</v>
      </c>
      <c r="L612" s="615" t="s">
        <v>1844</v>
      </c>
      <c r="M612" s="612" t="s">
        <v>980</v>
      </c>
      <c r="N612" s="609" t="s">
        <v>2174</v>
      </c>
      <c r="O612" s="612" t="s">
        <v>1847</v>
      </c>
      <c r="P612" s="612" t="s">
        <v>1847</v>
      </c>
      <c r="Q612" s="612" t="s">
        <v>1848</v>
      </c>
    </row>
    <row r="613" spans="1:17" s="482" customFormat="1" hidden="1">
      <c r="A613" s="609" t="s">
        <v>2175</v>
      </c>
      <c r="B613" s="610" t="s">
        <v>993</v>
      </c>
      <c r="C613" s="610" t="s">
        <v>993</v>
      </c>
      <c r="D613" s="611" t="s">
        <v>2176</v>
      </c>
      <c r="E613" s="612" t="s">
        <v>895</v>
      </c>
      <c r="F613" s="613" t="s">
        <v>1031</v>
      </c>
      <c r="G613" s="613" t="s">
        <v>1031</v>
      </c>
      <c r="H613" s="613">
        <v>13</v>
      </c>
      <c r="I613" s="613">
        <v>13</v>
      </c>
      <c r="J613" s="613" t="s">
        <v>1843</v>
      </c>
      <c r="K613" s="614">
        <v>1300000</v>
      </c>
      <c r="L613" s="615" t="s">
        <v>1844</v>
      </c>
      <c r="M613" s="612" t="s">
        <v>980</v>
      </c>
      <c r="N613" s="609" t="s">
        <v>2174</v>
      </c>
      <c r="O613" s="612" t="s">
        <v>1847</v>
      </c>
      <c r="P613" s="612" t="s">
        <v>1847</v>
      </c>
      <c r="Q613" s="612" t="s">
        <v>1848</v>
      </c>
    </row>
    <row r="614" spans="1:17" s="482" customFormat="1" hidden="1">
      <c r="A614" s="609" t="s">
        <v>2177</v>
      </c>
      <c r="B614" s="610" t="s">
        <v>2178</v>
      </c>
      <c r="C614" s="610" t="s">
        <v>2178</v>
      </c>
      <c r="D614" s="611" t="s">
        <v>2179</v>
      </c>
      <c r="E614" s="612" t="s">
        <v>895</v>
      </c>
      <c r="F614" s="613" t="s">
        <v>2180</v>
      </c>
      <c r="G614" s="613" t="s">
        <v>2180</v>
      </c>
      <c r="H614" s="613">
        <v>13</v>
      </c>
      <c r="I614" s="613">
        <v>13</v>
      </c>
      <c r="J614" s="613" t="s">
        <v>1843</v>
      </c>
      <c r="K614" s="614">
        <v>2800000</v>
      </c>
      <c r="L614" s="615" t="s">
        <v>1844</v>
      </c>
      <c r="M614" s="612" t="s">
        <v>980</v>
      </c>
      <c r="N614" s="609" t="s">
        <v>2181</v>
      </c>
      <c r="O614" s="612" t="s">
        <v>1847</v>
      </c>
      <c r="P614" s="612" t="s">
        <v>1847</v>
      </c>
      <c r="Q614" s="612" t="s">
        <v>1848</v>
      </c>
    </row>
    <row r="615" spans="1:17" s="482" customFormat="1" hidden="1">
      <c r="A615" s="609" t="s">
        <v>2182</v>
      </c>
      <c r="B615" s="610" t="s">
        <v>2183</v>
      </c>
      <c r="C615" s="610" t="s">
        <v>2183</v>
      </c>
      <c r="D615" s="611" t="s">
        <v>2184</v>
      </c>
      <c r="E615" s="612" t="s">
        <v>895</v>
      </c>
      <c r="F615" s="613" t="s">
        <v>2180</v>
      </c>
      <c r="G615" s="613" t="s">
        <v>2180</v>
      </c>
      <c r="H615" s="613">
        <v>13</v>
      </c>
      <c r="I615" s="613">
        <v>13</v>
      </c>
      <c r="J615" s="613" t="s">
        <v>1843</v>
      </c>
      <c r="K615" s="614">
        <v>2244564</v>
      </c>
      <c r="L615" s="615" t="s">
        <v>1844</v>
      </c>
      <c r="M615" s="612" t="s">
        <v>1055</v>
      </c>
      <c r="N615" s="609" t="s">
        <v>1968</v>
      </c>
      <c r="O615" s="612" t="s">
        <v>1847</v>
      </c>
      <c r="P615" s="612" t="s">
        <v>1847</v>
      </c>
      <c r="Q615" s="612" t="s">
        <v>1848</v>
      </c>
    </row>
    <row r="616" spans="1:17" s="482" customFormat="1" hidden="1">
      <c r="A616" s="609" t="s">
        <v>2185</v>
      </c>
      <c r="B616" s="610" t="s">
        <v>2186</v>
      </c>
      <c r="C616" s="610" t="s">
        <v>2186</v>
      </c>
      <c r="D616" s="611" t="s">
        <v>2187</v>
      </c>
      <c r="E616" s="612" t="s">
        <v>895</v>
      </c>
      <c r="F616" s="613" t="s">
        <v>2180</v>
      </c>
      <c r="G616" s="613" t="s">
        <v>2180</v>
      </c>
      <c r="H616" s="613">
        <v>13</v>
      </c>
      <c r="I616" s="613">
        <v>13</v>
      </c>
      <c r="J616" s="613" t="s">
        <v>1843</v>
      </c>
      <c r="K616" s="614">
        <v>1900000</v>
      </c>
      <c r="L616" s="615" t="s">
        <v>1844</v>
      </c>
      <c r="M616" s="612" t="s">
        <v>1845</v>
      </c>
      <c r="N616" s="609" t="s">
        <v>2188</v>
      </c>
      <c r="O616" s="612" t="s">
        <v>1847</v>
      </c>
      <c r="P616" s="612" t="s">
        <v>1847</v>
      </c>
      <c r="Q616" s="612" t="s">
        <v>1848</v>
      </c>
    </row>
    <row r="617" spans="1:17" s="482" customFormat="1" hidden="1">
      <c r="A617" s="609" t="s">
        <v>2189</v>
      </c>
      <c r="B617" s="610" t="s">
        <v>2186</v>
      </c>
      <c r="C617" s="610" t="s">
        <v>2186</v>
      </c>
      <c r="D617" s="611" t="s">
        <v>2190</v>
      </c>
      <c r="E617" s="612" t="s">
        <v>895</v>
      </c>
      <c r="F617" s="613" t="s">
        <v>2180</v>
      </c>
      <c r="G617" s="613" t="s">
        <v>2180</v>
      </c>
      <c r="H617" s="613">
        <v>13</v>
      </c>
      <c r="I617" s="613">
        <v>13</v>
      </c>
      <c r="J617" s="613" t="s">
        <v>1843</v>
      </c>
      <c r="K617" s="614">
        <v>1600000</v>
      </c>
      <c r="L617" s="615" t="s">
        <v>1955</v>
      </c>
      <c r="M617" s="612" t="s">
        <v>941</v>
      </c>
      <c r="N617" s="609" t="s">
        <v>1924</v>
      </c>
      <c r="O617" s="612" t="s">
        <v>1847</v>
      </c>
      <c r="P617" s="612" t="s">
        <v>1847</v>
      </c>
      <c r="Q617" s="612" t="s">
        <v>1848</v>
      </c>
    </row>
    <row r="618" spans="1:17" s="482" customFormat="1" hidden="1">
      <c r="A618" s="609" t="s">
        <v>2191</v>
      </c>
      <c r="B618" s="610" t="s">
        <v>2186</v>
      </c>
      <c r="C618" s="610" t="s">
        <v>2186</v>
      </c>
      <c r="D618" s="611" t="s">
        <v>2192</v>
      </c>
      <c r="E618" s="612" t="s">
        <v>895</v>
      </c>
      <c r="F618" s="613" t="s">
        <v>2180</v>
      </c>
      <c r="G618" s="613" t="s">
        <v>2180</v>
      </c>
      <c r="H618" s="613">
        <v>13</v>
      </c>
      <c r="I618" s="613">
        <v>13</v>
      </c>
      <c r="J618" s="613" t="s">
        <v>1843</v>
      </c>
      <c r="K618" s="614">
        <v>1503860</v>
      </c>
      <c r="L618" s="615" t="s">
        <v>1955</v>
      </c>
      <c r="M618" s="612" t="s">
        <v>941</v>
      </c>
      <c r="N618" s="609" t="s">
        <v>2193</v>
      </c>
      <c r="O618" s="612" t="s">
        <v>1847</v>
      </c>
      <c r="P618" s="612" t="s">
        <v>1847</v>
      </c>
      <c r="Q618" s="612" t="s">
        <v>1848</v>
      </c>
    </row>
    <row r="619" spans="1:17" s="482" customFormat="1" hidden="1">
      <c r="A619" s="609" t="s">
        <v>2194</v>
      </c>
      <c r="B619" s="610" t="s">
        <v>2186</v>
      </c>
      <c r="C619" s="610" t="s">
        <v>2186</v>
      </c>
      <c r="D619" s="611" t="s">
        <v>2195</v>
      </c>
      <c r="E619" s="612" t="s">
        <v>895</v>
      </c>
      <c r="F619" s="613" t="s">
        <v>2180</v>
      </c>
      <c r="G619" s="613" t="s">
        <v>2180</v>
      </c>
      <c r="H619" s="613">
        <v>13</v>
      </c>
      <c r="I619" s="613">
        <v>13</v>
      </c>
      <c r="J619" s="613" t="s">
        <v>1843</v>
      </c>
      <c r="K619" s="614">
        <v>3349318</v>
      </c>
      <c r="L619" s="615" t="s">
        <v>1844</v>
      </c>
      <c r="M619" s="612" t="s">
        <v>980</v>
      </c>
      <c r="N619" s="609" t="s">
        <v>1851</v>
      </c>
      <c r="O619" s="612" t="s">
        <v>1847</v>
      </c>
      <c r="P619" s="612" t="s">
        <v>1847</v>
      </c>
      <c r="Q619" s="612" t="s">
        <v>1848</v>
      </c>
    </row>
    <row r="620" spans="1:17" s="482" customFormat="1" hidden="1">
      <c r="A620" s="609" t="s">
        <v>2196</v>
      </c>
      <c r="B620" s="610" t="s">
        <v>2186</v>
      </c>
      <c r="C620" s="610" t="s">
        <v>2186</v>
      </c>
      <c r="D620" s="611" t="s">
        <v>2197</v>
      </c>
      <c r="E620" s="612" t="s">
        <v>895</v>
      </c>
      <c r="F620" s="613" t="s">
        <v>2180</v>
      </c>
      <c r="G620" s="613" t="s">
        <v>2180</v>
      </c>
      <c r="H620" s="613">
        <v>13</v>
      </c>
      <c r="I620" s="613">
        <v>13</v>
      </c>
      <c r="J620" s="613" t="s">
        <v>1843</v>
      </c>
      <c r="K620" s="614">
        <v>1460267</v>
      </c>
      <c r="L620" s="615" t="s">
        <v>1844</v>
      </c>
      <c r="M620" s="612" t="s">
        <v>980</v>
      </c>
      <c r="N620" s="609" t="s">
        <v>511</v>
      </c>
      <c r="O620" s="612" t="s">
        <v>1847</v>
      </c>
      <c r="P620" s="612" t="s">
        <v>1847</v>
      </c>
      <c r="Q620" s="612" t="s">
        <v>1848</v>
      </c>
    </row>
    <row r="621" spans="1:17" s="482" customFormat="1" hidden="1">
      <c r="A621" s="609" t="s">
        <v>2198</v>
      </c>
      <c r="B621" s="610" t="s">
        <v>2186</v>
      </c>
      <c r="C621" s="610" t="s">
        <v>2186</v>
      </c>
      <c r="D621" s="611" t="s">
        <v>2199</v>
      </c>
      <c r="E621" s="612" t="s">
        <v>895</v>
      </c>
      <c r="F621" s="613" t="s">
        <v>2180</v>
      </c>
      <c r="G621" s="613" t="s">
        <v>2180</v>
      </c>
      <c r="H621" s="613">
        <v>13</v>
      </c>
      <c r="I621" s="613">
        <v>13</v>
      </c>
      <c r="J621" s="613" t="s">
        <v>1843</v>
      </c>
      <c r="K621" s="614">
        <v>2441604</v>
      </c>
      <c r="L621" s="615" t="s">
        <v>1844</v>
      </c>
      <c r="M621" s="612" t="s">
        <v>980</v>
      </c>
      <c r="N621" s="609" t="s">
        <v>2200</v>
      </c>
      <c r="O621" s="612" t="s">
        <v>1847</v>
      </c>
      <c r="P621" s="612" t="s">
        <v>1847</v>
      </c>
      <c r="Q621" s="612" t="s">
        <v>1848</v>
      </c>
    </row>
    <row r="622" spans="1:17" s="482" customFormat="1" hidden="1">
      <c r="A622" s="609" t="s">
        <v>2201</v>
      </c>
      <c r="B622" s="610" t="s">
        <v>2186</v>
      </c>
      <c r="C622" s="610" t="s">
        <v>2186</v>
      </c>
      <c r="D622" s="611" t="s">
        <v>2202</v>
      </c>
      <c r="E622" s="612" t="s">
        <v>895</v>
      </c>
      <c r="F622" s="613" t="s">
        <v>2180</v>
      </c>
      <c r="G622" s="613" t="s">
        <v>2180</v>
      </c>
      <c r="H622" s="613">
        <v>13</v>
      </c>
      <c r="I622" s="613">
        <v>13</v>
      </c>
      <c r="J622" s="613" t="s">
        <v>1843</v>
      </c>
      <c r="K622" s="614">
        <v>2336868</v>
      </c>
      <c r="L622" s="615" t="s">
        <v>1844</v>
      </c>
      <c r="M622" s="612" t="s">
        <v>1879</v>
      </c>
      <c r="N622" s="609" t="s">
        <v>792</v>
      </c>
      <c r="O622" s="612" t="s">
        <v>1847</v>
      </c>
      <c r="P622" s="612" t="s">
        <v>1847</v>
      </c>
      <c r="Q622" s="612" t="s">
        <v>1848</v>
      </c>
    </row>
    <row r="623" spans="1:17" s="482" customFormat="1" hidden="1">
      <c r="A623" s="609" t="s">
        <v>2203</v>
      </c>
      <c r="B623" s="610" t="s">
        <v>2186</v>
      </c>
      <c r="C623" s="610" t="s">
        <v>2186</v>
      </c>
      <c r="D623" s="611" t="s">
        <v>2204</v>
      </c>
      <c r="E623" s="612" t="s">
        <v>895</v>
      </c>
      <c r="F623" s="613" t="s">
        <v>2180</v>
      </c>
      <c r="G623" s="613" t="s">
        <v>2180</v>
      </c>
      <c r="H623" s="613">
        <v>13</v>
      </c>
      <c r="I623" s="613">
        <v>13</v>
      </c>
      <c r="J623" s="613" t="s">
        <v>1843</v>
      </c>
      <c r="K623" s="614">
        <v>1410149</v>
      </c>
      <c r="L623" s="615" t="s">
        <v>1955</v>
      </c>
      <c r="M623" s="612" t="s">
        <v>1879</v>
      </c>
      <c r="N623" s="609" t="s">
        <v>801</v>
      </c>
      <c r="O623" s="612" t="s">
        <v>1847</v>
      </c>
      <c r="P623" s="612" t="s">
        <v>1847</v>
      </c>
      <c r="Q623" s="612" t="s">
        <v>1848</v>
      </c>
    </row>
    <row r="624" spans="1:17" s="482" customFormat="1" hidden="1">
      <c r="A624" s="609" t="s">
        <v>2205</v>
      </c>
      <c r="B624" s="610" t="s">
        <v>2186</v>
      </c>
      <c r="C624" s="610" t="s">
        <v>2186</v>
      </c>
      <c r="D624" s="611" t="s">
        <v>2206</v>
      </c>
      <c r="E624" s="612" t="s">
        <v>895</v>
      </c>
      <c r="F624" s="613" t="s">
        <v>2180</v>
      </c>
      <c r="G624" s="613" t="s">
        <v>2180</v>
      </c>
      <c r="H624" s="613">
        <v>13</v>
      </c>
      <c r="I624" s="613">
        <v>13</v>
      </c>
      <c r="J624" s="613" t="s">
        <v>1843</v>
      </c>
      <c r="K624" s="614">
        <v>3681760</v>
      </c>
      <c r="L624" s="615" t="s">
        <v>1844</v>
      </c>
      <c r="M624" s="612" t="s">
        <v>1879</v>
      </c>
      <c r="N624" s="609" t="s">
        <v>788</v>
      </c>
      <c r="O624" s="612" t="s">
        <v>1847</v>
      </c>
      <c r="P624" s="612" t="s">
        <v>1847</v>
      </c>
      <c r="Q624" s="612" t="s">
        <v>1848</v>
      </c>
    </row>
    <row r="625" spans="1:17" s="482" customFormat="1" hidden="1">
      <c r="A625" s="609" t="s">
        <v>2207</v>
      </c>
      <c r="B625" s="610" t="s">
        <v>2208</v>
      </c>
      <c r="C625" s="610" t="s">
        <v>2208</v>
      </c>
      <c r="D625" s="611" t="s">
        <v>2209</v>
      </c>
      <c r="E625" s="612" t="s">
        <v>895</v>
      </c>
      <c r="F625" s="613" t="s">
        <v>2210</v>
      </c>
      <c r="G625" s="613" t="s">
        <v>2210</v>
      </c>
      <c r="H625" s="613">
        <v>13</v>
      </c>
      <c r="I625" s="613">
        <v>13</v>
      </c>
      <c r="J625" s="613" t="s">
        <v>1843</v>
      </c>
      <c r="K625" s="614">
        <v>1600000</v>
      </c>
      <c r="L625" s="615" t="s">
        <v>1844</v>
      </c>
      <c r="M625" s="612" t="s">
        <v>1845</v>
      </c>
      <c r="N625" s="609" t="s">
        <v>2211</v>
      </c>
      <c r="O625" s="612" t="s">
        <v>1847</v>
      </c>
      <c r="P625" s="612" t="s">
        <v>1847</v>
      </c>
      <c r="Q625" s="612" t="s">
        <v>1848</v>
      </c>
    </row>
    <row r="626" spans="1:17" s="482" customFormat="1" hidden="1">
      <c r="A626" s="609" t="s">
        <v>2212</v>
      </c>
      <c r="B626" s="610" t="s">
        <v>2208</v>
      </c>
      <c r="C626" s="610" t="s">
        <v>2208</v>
      </c>
      <c r="D626" s="611" t="s">
        <v>2213</v>
      </c>
      <c r="E626" s="612" t="s">
        <v>895</v>
      </c>
      <c r="F626" s="613" t="s">
        <v>2210</v>
      </c>
      <c r="G626" s="613" t="s">
        <v>2210</v>
      </c>
      <c r="H626" s="613">
        <v>13</v>
      </c>
      <c r="I626" s="613">
        <v>13</v>
      </c>
      <c r="J626" s="613" t="s">
        <v>1843</v>
      </c>
      <c r="K626" s="614">
        <v>2000000</v>
      </c>
      <c r="L626" s="615" t="s">
        <v>1955</v>
      </c>
      <c r="M626" s="612" t="s">
        <v>1845</v>
      </c>
      <c r="N626" s="609" t="s">
        <v>2214</v>
      </c>
      <c r="O626" s="612" t="s">
        <v>1847</v>
      </c>
      <c r="P626" s="612" t="s">
        <v>1847</v>
      </c>
      <c r="Q626" s="612" t="s">
        <v>1848</v>
      </c>
    </row>
    <row r="627" spans="1:17" s="482" customFormat="1" hidden="1">
      <c r="A627" s="609" t="s">
        <v>2215</v>
      </c>
      <c r="B627" s="610" t="s">
        <v>2208</v>
      </c>
      <c r="C627" s="610" t="s">
        <v>2208</v>
      </c>
      <c r="D627" s="611" t="s">
        <v>2216</v>
      </c>
      <c r="E627" s="612" t="s">
        <v>895</v>
      </c>
      <c r="F627" s="613" t="s">
        <v>2210</v>
      </c>
      <c r="G627" s="613" t="s">
        <v>2210</v>
      </c>
      <c r="H627" s="613">
        <v>13</v>
      </c>
      <c r="I627" s="613">
        <v>13</v>
      </c>
      <c r="J627" s="613" t="s">
        <v>1843</v>
      </c>
      <c r="K627" s="614">
        <v>1600000</v>
      </c>
      <c r="L627" s="615" t="s">
        <v>1977</v>
      </c>
      <c r="M627" s="612" t="s">
        <v>1845</v>
      </c>
      <c r="N627" s="609" t="s">
        <v>2217</v>
      </c>
      <c r="O627" s="612" t="s">
        <v>1847</v>
      </c>
      <c r="P627" s="612" t="s">
        <v>1847</v>
      </c>
      <c r="Q627" s="612" t="s">
        <v>1848</v>
      </c>
    </row>
    <row r="628" spans="1:17" s="482" customFormat="1" hidden="1">
      <c r="A628" s="609" t="s">
        <v>2218</v>
      </c>
      <c r="B628" s="610" t="s">
        <v>2208</v>
      </c>
      <c r="C628" s="610" t="s">
        <v>2208</v>
      </c>
      <c r="D628" s="611" t="s">
        <v>2219</v>
      </c>
      <c r="E628" s="612" t="s">
        <v>895</v>
      </c>
      <c r="F628" s="613" t="s">
        <v>2210</v>
      </c>
      <c r="G628" s="613" t="s">
        <v>2210</v>
      </c>
      <c r="H628" s="613">
        <v>13</v>
      </c>
      <c r="I628" s="613">
        <v>13</v>
      </c>
      <c r="J628" s="613" t="s">
        <v>1843</v>
      </c>
      <c r="K628" s="614">
        <v>1600000</v>
      </c>
      <c r="L628" s="615" t="s">
        <v>1955</v>
      </c>
      <c r="M628" s="612" t="s">
        <v>1845</v>
      </c>
      <c r="N628" s="609" t="s">
        <v>2220</v>
      </c>
      <c r="O628" s="612" t="s">
        <v>1847</v>
      </c>
      <c r="P628" s="612" t="s">
        <v>1847</v>
      </c>
      <c r="Q628" s="612" t="s">
        <v>1848</v>
      </c>
    </row>
    <row r="629" spans="1:17" s="482" customFormat="1" hidden="1">
      <c r="A629" s="609" t="s">
        <v>2221</v>
      </c>
      <c r="B629" s="610" t="s">
        <v>2208</v>
      </c>
      <c r="C629" s="610" t="s">
        <v>2208</v>
      </c>
      <c r="D629" s="611" t="s">
        <v>2222</v>
      </c>
      <c r="E629" s="612" t="s">
        <v>895</v>
      </c>
      <c r="F629" s="613" t="s">
        <v>2210</v>
      </c>
      <c r="G629" s="613" t="s">
        <v>2210</v>
      </c>
      <c r="H629" s="613">
        <v>13</v>
      </c>
      <c r="I629" s="613">
        <v>13</v>
      </c>
      <c r="J629" s="613" t="s">
        <v>1843</v>
      </c>
      <c r="K629" s="614">
        <v>3200000</v>
      </c>
      <c r="L629" s="615" t="s">
        <v>1844</v>
      </c>
      <c r="M629" s="612" t="s">
        <v>941</v>
      </c>
      <c r="N629" s="609" t="s">
        <v>2223</v>
      </c>
      <c r="O629" s="612" t="s">
        <v>1847</v>
      </c>
      <c r="P629" s="612" t="s">
        <v>1847</v>
      </c>
      <c r="Q629" s="612" t="s">
        <v>1848</v>
      </c>
    </row>
    <row r="630" spans="1:17" s="482" customFormat="1" hidden="1">
      <c r="A630" s="609" t="s">
        <v>2224</v>
      </c>
      <c r="B630" s="610" t="s">
        <v>2208</v>
      </c>
      <c r="C630" s="610" t="s">
        <v>2208</v>
      </c>
      <c r="D630" s="611" t="s">
        <v>2225</v>
      </c>
      <c r="E630" s="612" t="s">
        <v>895</v>
      </c>
      <c r="F630" s="613" t="s">
        <v>2210</v>
      </c>
      <c r="G630" s="613" t="s">
        <v>2210</v>
      </c>
      <c r="H630" s="613">
        <v>13</v>
      </c>
      <c r="I630" s="613">
        <v>13</v>
      </c>
      <c r="J630" s="613" t="s">
        <v>1843</v>
      </c>
      <c r="K630" s="614">
        <v>1886458</v>
      </c>
      <c r="L630" s="615" t="s">
        <v>1955</v>
      </c>
      <c r="M630" s="612" t="s">
        <v>980</v>
      </c>
      <c r="N630" s="609" t="s">
        <v>2226</v>
      </c>
      <c r="O630" s="612" t="s">
        <v>1847</v>
      </c>
      <c r="P630" s="612" t="s">
        <v>1847</v>
      </c>
      <c r="Q630" s="612" t="s">
        <v>1848</v>
      </c>
    </row>
    <row r="631" spans="1:17" s="482" customFormat="1" hidden="1">
      <c r="A631" s="609" t="s">
        <v>2227</v>
      </c>
      <c r="B631" s="610" t="s">
        <v>2208</v>
      </c>
      <c r="C631" s="610" t="s">
        <v>2208</v>
      </c>
      <c r="D631" s="611" t="s">
        <v>2228</v>
      </c>
      <c r="E631" s="612" t="s">
        <v>895</v>
      </c>
      <c r="F631" s="613" t="s">
        <v>2210</v>
      </c>
      <c r="G631" s="613" t="s">
        <v>2210</v>
      </c>
      <c r="H631" s="613">
        <v>13</v>
      </c>
      <c r="I631" s="613">
        <v>13</v>
      </c>
      <c r="J631" s="613" t="s">
        <v>1843</v>
      </c>
      <c r="K631" s="614">
        <v>1000000</v>
      </c>
      <c r="L631" s="615" t="s">
        <v>1977</v>
      </c>
      <c r="M631" s="612" t="s">
        <v>980</v>
      </c>
      <c r="N631" s="609" t="s">
        <v>2229</v>
      </c>
      <c r="O631" s="612" t="s">
        <v>1847</v>
      </c>
      <c r="P631" s="612" t="s">
        <v>1847</v>
      </c>
      <c r="Q631" s="612" t="s">
        <v>1848</v>
      </c>
    </row>
    <row r="632" spans="1:17" s="482" customFormat="1" hidden="1">
      <c r="A632" s="609" t="s">
        <v>2230</v>
      </c>
      <c r="B632" s="610" t="s">
        <v>2208</v>
      </c>
      <c r="C632" s="610" t="s">
        <v>2208</v>
      </c>
      <c r="D632" s="611" t="s">
        <v>2231</v>
      </c>
      <c r="E632" s="612" t="s">
        <v>895</v>
      </c>
      <c r="F632" s="613" t="s">
        <v>2210</v>
      </c>
      <c r="G632" s="613" t="s">
        <v>2210</v>
      </c>
      <c r="H632" s="613">
        <v>13</v>
      </c>
      <c r="I632" s="613">
        <v>13</v>
      </c>
      <c r="J632" s="613" t="s">
        <v>1843</v>
      </c>
      <c r="K632" s="614">
        <v>1600000</v>
      </c>
      <c r="L632" s="615" t="s">
        <v>1977</v>
      </c>
      <c r="M632" s="612" t="s">
        <v>1956</v>
      </c>
      <c r="N632" s="609" t="s">
        <v>1959</v>
      </c>
      <c r="O632" s="612" t="s">
        <v>1847</v>
      </c>
      <c r="P632" s="612" t="s">
        <v>1847</v>
      </c>
      <c r="Q632" s="612" t="s">
        <v>1848</v>
      </c>
    </row>
    <row r="633" spans="1:17" s="482" customFormat="1" hidden="1">
      <c r="A633" s="609" t="s">
        <v>2232</v>
      </c>
      <c r="B633" s="610" t="s">
        <v>249</v>
      </c>
      <c r="C633" s="610" t="s">
        <v>249</v>
      </c>
      <c r="D633" s="611" t="s">
        <v>2233</v>
      </c>
      <c r="E633" s="612" t="s">
        <v>895</v>
      </c>
      <c r="F633" s="613" t="s">
        <v>250</v>
      </c>
      <c r="G633" s="613" t="s">
        <v>250</v>
      </c>
      <c r="H633" s="613">
        <v>13</v>
      </c>
      <c r="I633" s="613">
        <v>13</v>
      </c>
      <c r="J633" s="613" t="s">
        <v>1843</v>
      </c>
      <c r="K633" s="614">
        <v>4500000</v>
      </c>
      <c r="L633" s="615" t="s">
        <v>1844</v>
      </c>
      <c r="M633" s="612" t="s">
        <v>980</v>
      </c>
      <c r="N633" s="609" t="s">
        <v>1876</v>
      </c>
      <c r="O633" s="612" t="s">
        <v>1847</v>
      </c>
      <c r="P633" s="612" t="s">
        <v>1847</v>
      </c>
      <c r="Q633" s="612" t="s">
        <v>1848</v>
      </c>
    </row>
    <row r="634" spans="1:17" s="482" customFormat="1" hidden="1">
      <c r="A634" s="609" t="s">
        <v>2234</v>
      </c>
      <c r="B634" s="610" t="s">
        <v>249</v>
      </c>
      <c r="C634" s="610" t="s">
        <v>249</v>
      </c>
      <c r="D634" s="611" t="s">
        <v>2235</v>
      </c>
      <c r="E634" s="612" t="s">
        <v>895</v>
      </c>
      <c r="F634" s="613" t="s">
        <v>250</v>
      </c>
      <c r="G634" s="613" t="s">
        <v>250</v>
      </c>
      <c r="H634" s="613">
        <v>13</v>
      </c>
      <c r="I634" s="613">
        <v>13</v>
      </c>
      <c r="J634" s="613" t="s">
        <v>1843</v>
      </c>
      <c r="K634" s="614">
        <v>1900000</v>
      </c>
      <c r="L634" s="615" t="s">
        <v>1844</v>
      </c>
      <c r="M634" s="612" t="s">
        <v>980</v>
      </c>
      <c r="N634" s="609" t="s">
        <v>1876</v>
      </c>
      <c r="O634" s="612" t="s">
        <v>1847</v>
      </c>
      <c r="P634" s="612" t="s">
        <v>1847</v>
      </c>
      <c r="Q634" s="612" t="s">
        <v>1848</v>
      </c>
    </row>
    <row r="635" spans="1:17" s="482" customFormat="1" hidden="1">
      <c r="A635" s="609" t="s">
        <v>2236</v>
      </c>
      <c r="B635" s="610" t="s">
        <v>249</v>
      </c>
      <c r="C635" s="610" t="s">
        <v>249</v>
      </c>
      <c r="D635" s="611" t="s">
        <v>2237</v>
      </c>
      <c r="E635" s="612" t="s">
        <v>895</v>
      </c>
      <c r="F635" s="613" t="s">
        <v>250</v>
      </c>
      <c r="G635" s="613" t="s">
        <v>250</v>
      </c>
      <c r="H635" s="613">
        <v>13</v>
      </c>
      <c r="I635" s="613">
        <v>13</v>
      </c>
      <c r="J635" s="613" t="s">
        <v>1843</v>
      </c>
      <c r="K635" s="614">
        <v>3800000</v>
      </c>
      <c r="L635" s="615" t="s">
        <v>1844</v>
      </c>
      <c r="M635" s="612" t="s">
        <v>1879</v>
      </c>
      <c r="N635" s="609" t="s">
        <v>796</v>
      </c>
      <c r="O635" s="612" t="s">
        <v>1847</v>
      </c>
      <c r="P635" s="612" t="s">
        <v>1847</v>
      </c>
      <c r="Q635" s="612" t="s">
        <v>1848</v>
      </c>
    </row>
    <row r="636" spans="1:17" s="482" customFormat="1" hidden="1">
      <c r="A636" s="609" t="s">
        <v>2238</v>
      </c>
      <c r="B636" s="610" t="s">
        <v>2239</v>
      </c>
      <c r="C636" s="610" t="s">
        <v>2239</v>
      </c>
      <c r="D636" s="611" t="s">
        <v>2240</v>
      </c>
      <c r="E636" s="612" t="s">
        <v>895</v>
      </c>
      <c r="F636" s="613" t="s">
        <v>253</v>
      </c>
      <c r="G636" s="613" t="s">
        <v>253</v>
      </c>
      <c r="H636" s="613">
        <v>13</v>
      </c>
      <c r="I636" s="613">
        <v>13</v>
      </c>
      <c r="J636" s="613" t="s">
        <v>1843</v>
      </c>
      <c r="K636" s="614">
        <v>703790</v>
      </c>
      <c r="L636" s="615" t="s">
        <v>1955</v>
      </c>
      <c r="M636" s="612" t="s">
        <v>977</v>
      </c>
      <c r="N636" s="609" t="s">
        <v>2241</v>
      </c>
      <c r="O636" s="612" t="s">
        <v>1847</v>
      </c>
      <c r="P636" s="612" t="s">
        <v>1847</v>
      </c>
      <c r="Q636" s="612" t="s">
        <v>1848</v>
      </c>
    </row>
    <row r="637" spans="1:17" s="482" customFormat="1" hidden="1">
      <c r="A637" s="609" t="s">
        <v>2242</v>
      </c>
      <c r="B637" s="610" t="s">
        <v>2239</v>
      </c>
      <c r="C637" s="610" t="s">
        <v>2239</v>
      </c>
      <c r="D637" s="611" t="s">
        <v>2243</v>
      </c>
      <c r="E637" s="612" t="s">
        <v>895</v>
      </c>
      <c r="F637" s="613" t="s">
        <v>253</v>
      </c>
      <c r="G637" s="613" t="s">
        <v>253</v>
      </c>
      <c r="H637" s="613">
        <v>13</v>
      </c>
      <c r="I637" s="613">
        <v>13</v>
      </c>
      <c r="J637" s="613" t="s">
        <v>1843</v>
      </c>
      <c r="K637" s="614">
        <v>800000</v>
      </c>
      <c r="L637" s="615" t="s">
        <v>1844</v>
      </c>
      <c r="M637" s="612" t="s">
        <v>1845</v>
      </c>
      <c r="N637" s="609" t="s">
        <v>1846</v>
      </c>
      <c r="O637" s="612" t="s">
        <v>1847</v>
      </c>
      <c r="P637" s="612" t="s">
        <v>1847</v>
      </c>
      <c r="Q637" s="612" t="s">
        <v>1848</v>
      </c>
    </row>
    <row r="638" spans="1:17" s="482" customFormat="1" hidden="1">
      <c r="A638" s="609" t="s">
        <v>2244</v>
      </c>
      <c r="B638" s="610" t="s">
        <v>2239</v>
      </c>
      <c r="C638" s="610" t="s">
        <v>2239</v>
      </c>
      <c r="D638" s="611" t="s">
        <v>2245</v>
      </c>
      <c r="E638" s="612" t="s">
        <v>895</v>
      </c>
      <c r="F638" s="613" t="s">
        <v>253</v>
      </c>
      <c r="G638" s="613" t="s">
        <v>253</v>
      </c>
      <c r="H638" s="613">
        <v>13</v>
      </c>
      <c r="I638" s="613">
        <v>13</v>
      </c>
      <c r="J638" s="613" t="s">
        <v>1843</v>
      </c>
      <c r="K638" s="614">
        <v>626373</v>
      </c>
      <c r="L638" s="615" t="s">
        <v>1955</v>
      </c>
      <c r="M638" s="612" t="s">
        <v>1845</v>
      </c>
      <c r="N638" s="609" t="s">
        <v>2246</v>
      </c>
      <c r="O638" s="612" t="s">
        <v>1847</v>
      </c>
      <c r="P638" s="612" t="s">
        <v>1847</v>
      </c>
      <c r="Q638" s="612" t="s">
        <v>1848</v>
      </c>
    </row>
    <row r="639" spans="1:17" s="482" customFormat="1" hidden="1">
      <c r="A639" s="609" t="s">
        <v>2247</v>
      </c>
      <c r="B639" s="610" t="s">
        <v>2239</v>
      </c>
      <c r="C639" s="610" t="s">
        <v>2239</v>
      </c>
      <c r="D639" s="611" t="s">
        <v>2248</v>
      </c>
      <c r="E639" s="612" t="s">
        <v>895</v>
      </c>
      <c r="F639" s="613" t="s">
        <v>253</v>
      </c>
      <c r="G639" s="613" t="s">
        <v>253</v>
      </c>
      <c r="H639" s="613">
        <v>13</v>
      </c>
      <c r="I639" s="613">
        <v>13</v>
      </c>
      <c r="J639" s="613" t="s">
        <v>1843</v>
      </c>
      <c r="K639" s="614">
        <v>585345</v>
      </c>
      <c r="L639" s="615" t="s">
        <v>1844</v>
      </c>
      <c r="M639" s="612" t="s">
        <v>941</v>
      </c>
      <c r="N639" s="609" t="s">
        <v>2249</v>
      </c>
      <c r="O639" s="612" t="s">
        <v>1847</v>
      </c>
      <c r="P639" s="612" t="s">
        <v>1847</v>
      </c>
      <c r="Q639" s="612" t="s">
        <v>1848</v>
      </c>
    </row>
    <row r="640" spans="1:17" s="482" customFormat="1" hidden="1">
      <c r="A640" s="609" t="s">
        <v>2250</v>
      </c>
      <c r="B640" s="610" t="s">
        <v>2239</v>
      </c>
      <c r="C640" s="610" t="s">
        <v>2239</v>
      </c>
      <c r="D640" s="611" t="s">
        <v>2251</v>
      </c>
      <c r="E640" s="612" t="s">
        <v>895</v>
      </c>
      <c r="F640" s="613" t="s">
        <v>253</v>
      </c>
      <c r="G640" s="613" t="s">
        <v>253</v>
      </c>
      <c r="H640" s="613">
        <v>13</v>
      </c>
      <c r="I640" s="613">
        <v>13</v>
      </c>
      <c r="J640" s="613" t="s">
        <v>1843</v>
      </c>
      <c r="K640" s="614">
        <v>1357846</v>
      </c>
      <c r="L640" s="615" t="s">
        <v>1844</v>
      </c>
      <c r="M640" s="612" t="s">
        <v>980</v>
      </c>
      <c r="N640" s="609" t="s">
        <v>2252</v>
      </c>
      <c r="O640" s="612" t="s">
        <v>1847</v>
      </c>
      <c r="P640" s="612" t="s">
        <v>1847</v>
      </c>
      <c r="Q640" s="612" t="s">
        <v>1848</v>
      </c>
    </row>
    <row r="641" spans="1:17" s="482" customFormat="1" hidden="1">
      <c r="A641" s="609" t="s">
        <v>2253</v>
      </c>
      <c r="B641" s="610" t="s">
        <v>2239</v>
      </c>
      <c r="C641" s="610" t="s">
        <v>2239</v>
      </c>
      <c r="D641" s="611" t="s">
        <v>2254</v>
      </c>
      <c r="E641" s="612" t="s">
        <v>895</v>
      </c>
      <c r="F641" s="613" t="s">
        <v>253</v>
      </c>
      <c r="G641" s="613" t="s">
        <v>253</v>
      </c>
      <c r="H641" s="613">
        <v>13</v>
      </c>
      <c r="I641" s="613">
        <v>13</v>
      </c>
      <c r="J641" s="613" t="s">
        <v>1843</v>
      </c>
      <c r="K641" s="614">
        <v>969135</v>
      </c>
      <c r="L641" s="615" t="s">
        <v>1844</v>
      </c>
      <c r="M641" s="612" t="s">
        <v>980</v>
      </c>
      <c r="N641" s="609" t="s">
        <v>2255</v>
      </c>
      <c r="O641" s="612" t="s">
        <v>1847</v>
      </c>
      <c r="P641" s="612" t="s">
        <v>1847</v>
      </c>
      <c r="Q641" s="612" t="s">
        <v>1848</v>
      </c>
    </row>
    <row r="642" spans="1:17" s="482" customFormat="1" hidden="1">
      <c r="A642" s="609" t="s">
        <v>2256</v>
      </c>
      <c r="B642" s="610" t="s">
        <v>2239</v>
      </c>
      <c r="C642" s="610" t="s">
        <v>2239</v>
      </c>
      <c r="D642" s="611" t="s">
        <v>2257</v>
      </c>
      <c r="E642" s="612" t="s">
        <v>895</v>
      </c>
      <c r="F642" s="613" t="s">
        <v>253</v>
      </c>
      <c r="G642" s="613" t="s">
        <v>253</v>
      </c>
      <c r="H642" s="613">
        <v>13</v>
      </c>
      <c r="I642" s="613">
        <v>13</v>
      </c>
      <c r="J642" s="613" t="s">
        <v>1843</v>
      </c>
      <c r="K642" s="614">
        <v>429130</v>
      </c>
      <c r="L642" s="615" t="s">
        <v>1955</v>
      </c>
      <c r="M642" s="612" t="s">
        <v>1956</v>
      </c>
      <c r="N642" s="609" t="s">
        <v>752</v>
      </c>
      <c r="O642" s="612" t="s">
        <v>1847</v>
      </c>
      <c r="P642" s="612" t="s">
        <v>1847</v>
      </c>
      <c r="Q642" s="612" t="s">
        <v>1848</v>
      </c>
    </row>
    <row r="643" spans="1:17" s="482" customFormat="1" hidden="1">
      <c r="A643" s="609" t="s">
        <v>2258</v>
      </c>
      <c r="B643" s="610" t="s">
        <v>2239</v>
      </c>
      <c r="C643" s="610" t="s">
        <v>2239</v>
      </c>
      <c r="D643" s="611" t="s">
        <v>2259</v>
      </c>
      <c r="E643" s="612" t="s">
        <v>895</v>
      </c>
      <c r="F643" s="613" t="s">
        <v>253</v>
      </c>
      <c r="G643" s="613" t="s">
        <v>253</v>
      </c>
      <c r="H643" s="613">
        <v>13</v>
      </c>
      <c r="I643" s="613">
        <v>13</v>
      </c>
      <c r="J643" s="613" t="s">
        <v>1843</v>
      </c>
      <c r="K643" s="614">
        <v>852735</v>
      </c>
      <c r="L643" s="615" t="s">
        <v>1844</v>
      </c>
      <c r="M643" s="612" t="s">
        <v>1985</v>
      </c>
      <c r="N643" s="609" t="s">
        <v>1989</v>
      </c>
      <c r="O643" s="612" t="s">
        <v>1847</v>
      </c>
      <c r="P643" s="612" t="s">
        <v>1847</v>
      </c>
      <c r="Q643" s="612" t="s">
        <v>1848</v>
      </c>
    </row>
    <row r="644" spans="1:17" s="482" customFormat="1" hidden="1">
      <c r="A644" s="609" t="s">
        <v>2260</v>
      </c>
      <c r="B644" s="610" t="s">
        <v>994</v>
      </c>
      <c r="C644" s="610" t="s">
        <v>994</v>
      </c>
      <c r="D644" s="611" t="s">
        <v>2261</v>
      </c>
      <c r="E644" s="612" t="s">
        <v>895</v>
      </c>
      <c r="F644" s="613" t="s">
        <v>995</v>
      </c>
      <c r="G644" s="613" t="s">
        <v>995</v>
      </c>
      <c r="H644" s="613">
        <v>13</v>
      </c>
      <c r="I644" s="613">
        <v>13</v>
      </c>
      <c r="J644" s="613" t="s">
        <v>1843</v>
      </c>
      <c r="K644" s="614">
        <v>800000</v>
      </c>
      <c r="L644" s="615" t="s">
        <v>1844</v>
      </c>
      <c r="M644" s="612" t="s">
        <v>977</v>
      </c>
      <c r="N644" s="609" t="s">
        <v>2262</v>
      </c>
      <c r="O644" s="612" t="s">
        <v>1847</v>
      </c>
      <c r="P644" s="612" t="s">
        <v>1847</v>
      </c>
      <c r="Q644" s="612" t="s">
        <v>1848</v>
      </c>
    </row>
    <row r="645" spans="1:17" s="482" customFormat="1" hidden="1">
      <c r="A645" s="609" t="s">
        <v>2263</v>
      </c>
      <c r="B645" s="610" t="s">
        <v>994</v>
      </c>
      <c r="C645" s="610" t="s">
        <v>994</v>
      </c>
      <c r="D645" s="611" t="s">
        <v>2264</v>
      </c>
      <c r="E645" s="612" t="s">
        <v>895</v>
      </c>
      <c r="F645" s="613" t="s">
        <v>995</v>
      </c>
      <c r="G645" s="613" t="s">
        <v>995</v>
      </c>
      <c r="H645" s="613">
        <v>13</v>
      </c>
      <c r="I645" s="613">
        <v>13</v>
      </c>
      <c r="J645" s="613" t="s">
        <v>1843</v>
      </c>
      <c r="K645" s="614">
        <v>900000</v>
      </c>
      <c r="L645" s="615" t="s">
        <v>1844</v>
      </c>
      <c r="M645" s="612" t="s">
        <v>977</v>
      </c>
      <c r="N645" s="609" t="s">
        <v>2265</v>
      </c>
      <c r="O645" s="612" t="s">
        <v>1847</v>
      </c>
      <c r="P645" s="612" t="s">
        <v>1847</v>
      </c>
      <c r="Q645" s="612" t="s">
        <v>1848</v>
      </c>
    </row>
    <row r="646" spans="1:17" s="482" customFormat="1" hidden="1">
      <c r="A646" s="609" t="s">
        <v>2266</v>
      </c>
      <c r="B646" s="610" t="s">
        <v>994</v>
      </c>
      <c r="C646" s="610" t="s">
        <v>994</v>
      </c>
      <c r="D646" s="611" t="s">
        <v>2267</v>
      </c>
      <c r="E646" s="612" t="s">
        <v>895</v>
      </c>
      <c r="F646" s="613" t="s">
        <v>995</v>
      </c>
      <c r="G646" s="613" t="s">
        <v>995</v>
      </c>
      <c r="H646" s="613">
        <v>13</v>
      </c>
      <c r="I646" s="613">
        <v>13</v>
      </c>
      <c r="J646" s="613" t="s">
        <v>1843</v>
      </c>
      <c r="K646" s="614">
        <v>1100000</v>
      </c>
      <c r="L646" s="615" t="s">
        <v>2268</v>
      </c>
      <c r="M646" s="612" t="s">
        <v>977</v>
      </c>
      <c r="N646" s="609" t="s">
        <v>2269</v>
      </c>
      <c r="O646" s="612" t="s">
        <v>1847</v>
      </c>
      <c r="P646" s="612" t="s">
        <v>1847</v>
      </c>
      <c r="Q646" s="612" t="s">
        <v>1848</v>
      </c>
    </row>
    <row r="647" spans="1:17" s="482" customFormat="1" hidden="1">
      <c r="A647" s="609" t="s">
        <v>2270</v>
      </c>
      <c r="B647" s="610" t="s">
        <v>994</v>
      </c>
      <c r="C647" s="610" t="s">
        <v>994</v>
      </c>
      <c r="D647" s="611" t="s">
        <v>2271</v>
      </c>
      <c r="E647" s="612" t="s">
        <v>895</v>
      </c>
      <c r="F647" s="613" t="s">
        <v>995</v>
      </c>
      <c r="G647" s="613" t="s">
        <v>995</v>
      </c>
      <c r="H647" s="613">
        <v>13</v>
      </c>
      <c r="I647" s="613">
        <v>13</v>
      </c>
      <c r="J647" s="613" t="s">
        <v>1843</v>
      </c>
      <c r="K647" s="614">
        <v>1100000</v>
      </c>
      <c r="L647" s="615" t="s">
        <v>2268</v>
      </c>
      <c r="M647" s="612" t="s">
        <v>977</v>
      </c>
      <c r="N647" s="609" t="s">
        <v>2272</v>
      </c>
      <c r="O647" s="612" t="s">
        <v>1847</v>
      </c>
      <c r="P647" s="612" t="s">
        <v>1847</v>
      </c>
      <c r="Q647" s="612" t="s">
        <v>1848</v>
      </c>
    </row>
    <row r="648" spans="1:17" s="482" customFormat="1" hidden="1">
      <c r="A648" s="609" t="s">
        <v>2273</v>
      </c>
      <c r="B648" s="610" t="s">
        <v>994</v>
      </c>
      <c r="C648" s="610" t="s">
        <v>994</v>
      </c>
      <c r="D648" s="611" t="s">
        <v>2274</v>
      </c>
      <c r="E648" s="612" t="s">
        <v>895</v>
      </c>
      <c r="F648" s="613" t="s">
        <v>995</v>
      </c>
      <c r="G648" s="613" t="s">
        <v>995</v>
      </c>
      <c r="H648" s="613">
        <v>13</v>
      </c>
      <c r="I648" s="613">
        <v>13</v>
      </c>
      <c r="J648" s="613" t="s">
        <v>1843</v>
      </c>
      <c r="K648" s="614">
        <v>900000</v>
      </c>
      <c r="L648" s="615" t="s">
        <v>1844</v>
      </c>
      <c r="M648" s="612" t="s">
        <v>1845</v>
      </c>
      <c r="N648" s="609" t="s">
        <v>2275</v>
      </c>
      <c r="O648" s="612" t="s">
        <v>1847</v>
      </c>
      <c r="P648" s="612" t="s">
        <v>1847</v>
      </c>
      <c r="Q648" s="612" t="s">
        <v>1848</v>
      </c>
    </row>
    <row r="649" spans="1:17" s="482" customFormat="1" hidden="1">
      <c r="A649" s="609" t="s">
        <v>2276</v>
      </c>
      <c r="B649" s="610" t="s">
        <v>994</v>
      </c>
      <c r="C649" s="610" t="s">
        <v>994</v>
      </c>
      <c r="D649" s="611" t="s">
        <v>2277</v>
      </c>
      <c r="E649" s="612" t="s">
        <v>895</v>
      </c>
      <c r="F649" s="613" t="s">
        <v>995</v>
      </c>
      <c r="G649" s="613" t="s">
        <v>995</v>
      </c>
      <c r="H649" s="613">
        <v>13</v>
      </c>
      <c r="I649" s="613">
        <v>13</v>
      </c>
      <c r="J649" s="613" t="s">
        <v>1843</v>
      </c>
      <c r="K649" s="614">
        <v>1100000</v>
      </c>
      <c r="L649" s="615" t="s">
        <v>2268</v>
      </c>
      <c r="M649" s="612" t="s">
        <v>1845</v>
      </c>
      <c r="N649" s="609" t="s">
        <v>2278</v>
      </c>
      <c r="O649" s="612" t="s">
        <v>1847</v>
      </c>
      <c r="P649" s="612" t="s">
        <v>1847</v>
      </c>
      <c r="Q649" s="612" t="s">
        <v>1848</v>
      </c>
    </row>
    <row r="650" spans="1:17" s="482" customFormat="1" hidden="1">
      <c r="A650" s="609" t="s">
        <v>2279</v>
      </c>
      <c r="B650" s="610" t="s">
        <v>994</v>
      </c>
      <c r="C650" s="610" t="s">
        <v>994</v>
      </c>
      <c r="D650" s="611" t="s">
        <v>2280</v>
      </c>
      <c r="E650" s="612" t="s">
        <v>895</v>
      </c>
      <c r="F650" s="613" t="s">
        <v>995</v>
      </c>
      <c r="G650" s="613" t="s">
        <v>995</v>
      </c>
      <c r="H650" s="613">
        <v>13</v>
      </c>
      <c r="I650" s="613">
        <v>13</v>
      </c>
      <c r="J650" s="613" t="s">
        <v>1843</v>
      </c>
      <c r="K650" s="614">
        <v>1200000</v>
      </c>
      <c r="L650" s="615" t="s">
        <v>2268</v>
      </c>
      <c r="M650" s="612" t="s">
        <v>1845</v>
      </c>
      <c r="N650" s="609" t="s">
        <v>2281</v>
      </c>
      <c r="O650" s="612" t="s">
        <v>1847</v>
      </c>
      <c r="P650" s="612" t="s">
        <v>1847</v>
      </c>
      <c r="Q650" s="612" t="s">
        <v>1848</v>
      </c>
    </row>
    <row r="651" spans="1:17" s="482" customFormat="1" hidden="1">
      <c r="A651" s="609" t="s">
        <v>2282</v>
      </c>
      <c r="B651" s="610" t="s">
        <v>994</v>
      </c>
      <c r="C651" s="610" t="s">
        <v>994</v>
      </c>
      <c r="D651" s="611" t="s">
        <v>2283</v>
      </c>
      <c r="E651" s="612" t="s">
        <v>895</v>
      </c>
      <c r="F651" s="613" t="s">
        <v>995</v>
      </c>
      <c r="G651" s="613" t="s">
        <v>995</v>
      </c>
      <c r="H651" s="613">
        <v>13</v>
      </c>
      <c r="I651" s="613">
        <v>13</v>
      </c>
      <c r="J651" s="613" t="s">
        <v>1843</v>
      </c>
      <c r="K651" s="614">
        <v>900000</v>
      </c>
      <c r="L651" s="615" t="s">
        <v>1844</v>
      </c>
      <c r="M651" s="612" t="s">
        <v>941</v>
      </c>
      <c r="N651" s="609" t="s">
        <v>2284</v>
      </c>
      <c r="O651" s="612" t="s">
        <v>1847</v>
      </c>
      <c r="P651" s="612" t="s">
        <v>1847</v>
      </c>
      <c r="Q651" s="612" t="s">
        <v>1848</v>
      </c>
    </row>
    <row r="652" spans="1:17" s="482" customFormat="1" hidden="1">
      <c r="A652" s="609" t="s">
        <v>2285</v>
      </c>
      <c r="B652" s="610" t="s">
        <v>994</v>
      </c>
      <c r="C652" s="610" t="s">
        <v>994</v>
      </c>
      <c r="D652" s="611" t="s">
        <v>2286</v>
      </c>
      <c r="E652" s="612" t="s">
        <v>895</v>
      </c>
      <c r="F652" s="613" t="s">
        <v>995</v>
      </c>
      <c r="G652" s="613" t="s">
        <v>995</v>
      </c>
      <c r="H652" s="613">
        <v>13</v>
      </c>
      <c r="I652" s="613">
        <v>13</v>
      </c>
      <c r="J652" s="613" t="s">
        <v>1843</v>
      </c>
      <c r="K652" s="614">
        <v>293612</v>
      </c>
      <c r="L652" s="615" t="s">
        <v>1844</v>
      </c>
      <c r="M652" s="612" t="s">
        <v>941</v>
      </c>
      <c r="N652" s="609" t="s">
        <v>2284</v>
      </c>
      <c r="O652" s="612" t="s">
        <v>1847</v>
      </c>
      <c r="P652" s="612" t="s">
        <v>1847</v>
      </c>
      <c r="Q652" s="612" t="s">
        <v>1848</v>
      </c>
    </row>
    <row r="653" spans="1:17" s="482" customFormat="1" hidden="1">
      <c r="A653" s="609" t="s">
        <v>2287</v>
      </c>
      <c r="B653" s="610" t="s">
        <v>994</v>
      </c>
      <c r="C653" s="610" t="s">
        <v>994</v>
      </c>
      <c r="D653" s="611" t="s">
        <v>2288</v>
      </c>
      <c r="E653" s="612" t="s">
        <v>895</v>
      </c>
      <c r="F653" s="613" t="s">
        <v>995</v>
      </c>
      <c r="G653" s="613" t="s">
        <v>995</v>
      </c>
      <c r="H653" s="613">
        <v>13</v>
      </c>
      <c r="I653" s="613">
        <v>13</v>
      </c>
      <c r="J653" s="613" t="s">
        <v>1843</v>
      </c>
      <c r="K653" s="614">
        <v>700000</v>
      </c>
      <c r="L653" s="615" t="s">
        <v>1844</v>
      </c>
      <c r="M653" s="612" t="s">
        <v>941</v>
      </c>
      <c r="N653" s="609" t="s">
        <v>2289</v>
      </c>
      <c r="O653" s="612" t="s">
        <v>1847</v>
      </c>
      <c r="P653" s="612" t="s">
        <v>1847</v>
      </c>
      <c r="Q653" s="612" t="s">
        <v>1848</v>
      </c>
    </row>
    <row r="654" spans="1:17" s="482" customFormat="1" hidden="1">
      <c r="A654" s="609" t="s">
        <v>2290</v>
      </c>
      <c r="B654" s="610" t="s">
        <v>994</v>
      </c>
      <c r="C654" s="610" t="s">
        <v>994</v>
      </c>
      <c r="D654" s="611" t="s">
        <v>2291</v>
      </c>
      <c r="E654" s="612" t="s">
        <v>895</v>
      </c>
      <c r="F654" s="613" t="s">
        <v>995</v>
      </c>
      <c r="G654" s="613" t="s">
        <v>995</v>
      </c>
      <c r="H654" s="613">
        <v>13</v>
      </c>
      <c r="I654" s="613">
        <v>13</v>
      </c>
      <c r="J654" s="613" t="s">
        <v>1843</v>
      </c>
      <c r="K654" s="614">
        <v>700000</v>
      </c>
      <c r="L654" s="615" t="s">
        <v>1844</v>
      </c>
      <c r="M654" s="612" t="s">
        <v>941</v>
      </c>
      <c r="N654" s="609" t="s">
        <v>2292</v>
      </c>
      <c r="O654" s="612" t="s">
        <v>1847</v>
      </c>
      <c r="P654" s="612" t="s">
        <v>1847</v>
      </c>
      <c r="Q654" s="612" t="s">
        <v>1848</v>
      </c>
    </row>
    <row r="655" spans="1:17" s="482" customFormat="1" hidden="1">
      <c r="A655" s="609" t="s">
        <v>2293</v>
      </c>
      <c r="B655" s="610" t="s">
        <v>994</v>
      </c>
      <c r="C655" s="610" t="s">
        <v>994</v>
      </c>
      <c r="D655" s="611" t="s">
        <v>2294</v>
      </c>
      <c r="E655" s="612" t="s">
        <v>895</v>
      </c>
      <c r="F655" s="613" t="s">
        <v>995</v>
      </c>
      <c r="G655" s="613" t="s">
        <v>995</v>
      </c>
      <c r="H655" s="613">
        <v>13</v>
      </c>
      <c r="I655" s="613">
        <v>13</v>
      </c>
      <c r="J655" s="613" t="s">
        <v>1843</v>
      </c>
      <c r="K655" s="614">
        <v>800000</v>
      </c>
      <c r="L655" s="615" t="s">
        <v>1844</v>
      </c>
      <c r="M655" s="612" t="s">
        <v>941</v>
      </c>
      <c r="N655" s="609" t="s">
        <v>2295</v>
      </c>
      <c r="O655" s="612" t="s">
        <v>1847</v>
      </c>
      <c r="P655" s="612" t="s">
        <v>1847</v>
      </c>
      <c r="Q655" s="612" t="s">
        <v>1848</v>
      </c>
    </row>
    <row r="656" spans="1:17" s="482" customFormat="1" hidden="1">
      <c r="A656" s="609" t="s">
        <v>2296</v>
      </c>
      <c r="B656" s="610" t="s">
        <v>994</v>
      </c>
      <c r="C656" s="610" t="s">
        <v>994</v>
      </c>
      <c r="D656" s="611" t="s">
        <v>2297</v>
      </c>
      <c r="E656" s="612" t="s">
        <v>895</v>
      </c>
      <c r="F656" s="613" t="s">
        <v>995</v>
      </c>
      <c r="G656" s="613" t="s">
        <v>995</v>
      </c>
      <c r="H656" s="613">
        <v>13</v>
      </c>
      <c r="I656" s="613">
        <v>13</v>
      </c>
      <c r="J656" s="613" t="s">
        <v>1843</v>
      </c>
      <c r="K656" s="614">
        <v>900000</v>
      </c>
      <c r="L656" s="615" t="s">
        <v>2268</v>
      </c>
      <c r="M656" s="612" t="s">
        <v>941</v>
      </c>
      <c r="N656" s="609" t="s">
        <v>2298</v>
      </c>
      <c r="O656" s="612" t="s">
        <v>1847</v>
      </c>
      <c r="P656" s="612" t="s">
        <v>1847</v>
      </c>
      <c r="Q656" s="612" t="s">
        <v>1848</v>
      </c>
    </row>
    <row r="657" spans="1:17" s="482" customFormat="1" hidden="1">
      <c r="A657" s="609" t="s">
        <v>2299</v>
      </c>
      <c r="B657" s="610" t="s">
        <v>994</v>
      </c>
      <c r="C657" s="610" t="s">
        <v>994</v>
      </c>
      <c r="D657" s="611" t="s">
        <v>2300</v>
      </c>
      <c r="E657" s="612" t="s">
        <v>895</v>
      </c>
      <c r="F657" s="613" t="s">
        <v>995</v>
      </c>
      <c r="G657" s="613" t="s">
        <v>995</v>
      </c>
      <c r="H657" s="613">
        <v>13</v>
      </c>
      <c r="I657" s="613">
        <v>13</v>
      </c>
      <c r="J657" s="613" t="s">
        <v>1843</v>
      </c>
      <c r="K657" s="614">
        <v>1100000</v>
      </c>
      <c r="L657" s="615" t="s">
        <v>2268</v>
      </c>
      <c r="M657" s="612" t="s">
        <v>941</v>
      </c>
      <c r="N657" s="609" t="s">
        <v>2301</v>
      </c>
      <c r="O657" s="612" t="s">
        <v>1847</v>
      </c>
      <c r="P657" s="612" t="s">
        <v>1847</v>
      </c>
      <c r="Q657" s="612" t="s">
        <v>1848</v>
      </c>
    </row>
    <row r="658" spans="1:17" s="482" customFormat="1" hidden="1">
      <c r="A658" s="609" t="s">
        <v>2302</v>
      </c>
      <c r="B658" s="610" t="s">
        <v>994</v>
      </c>
      <c r="C658" s="610" t="s">
        <v>994</v>
      </c>
      <c r="D658" s="611" t="s">
        <v>2303</v>
      </c>
      <c r="E658" s="612" t="s">
        <v>895</v>
      </c>
      <c r="F658" s="613" t="s">
        <v>995</v>
      </c>
      <c r="G658" s="613" t="s">
        <v>995</v>
      </c>
      <c r="H658" s="613">
        <v>13</v>
      </c>
      <c r="I658" s="613">
        <v>13</v>
      </c>
      <c r="J658" s="613" t="s">
        <v>1843</v>
      </c>
      <c r="K658" s="614">
        <v>1100000</v>
      </c>
      <c r="L658" s="615" t="s">
        <v>1844</v>
      </c>
      <c r="M658" s="612" t="s">
        <v>980</v>
      </c>
      <c r="N658" s="609" t="s">
        <v>2226</v>
      </c>
      <c r="O658" s="612" t="s">
        <v>1847</v>
      </c>
      <c r="P658" s="612" t="s">
        <v>1847</v>
      </c>
      <c r="Q658" s="612" t="s">
        <v>1848</v>
      </c>
    </row>
    <row r="659" spans="1:17" s="482" customFormat="1" hidden="1">
      <c r="A659" s="609" t="s">
        <v>2304</v>
      </c>
      <c r="B659" s="610" t="s">
        <v>994</v>
      </c>
      <c r="C659" s="610" t="s">
        <v>994</v>
      </c>
      <c r="D659" s="611" t="s">
        <v>2305</v>
      </c>
      <c r="E659" s="612" t="s">
        <v>895</v>
      </c>
      <c r="F659" s="613" t="s">
        <v>995</v>
      </c>
      <c r="G659" s="613" t="s">
        <v>995</v>
      </c>
      <c r="H659" s="613">
        <v>13</v>
      </c>
      <c r="I659" s="613">
        <v>13</v>
      </c>
      <c r="J659" s="613" t="s">
        <v>1843</v>
      </c>
      <c r="K659" s="614">
        <v>900000</v>
      </c>
      <c r="L659" s="615" t="s">
        <v>1844</v>
      </c>
      <c r="M659" s="612" t="s">
        <v>980</v>
      </c>
      <c r="N659" s="609" t="s">
        <v>2306</v>
      </c>
      <c r="O659" s="612" t="s">
        <v>1847</v>
      </c>
      <c r="P659" s="612" t="s">
        <v>1847</v>
      </c>
      <c r="Q659" s="612" t="s">
        <v>1848</v>
      </c>
    </row>
    <row r="660" spans="1:17" s="482" customFormat="1" hidden="1">
      <c r="A660" s="609" t="s">
        <v>2307</v>
      </c>
      <c r="B660" s="610" t="s">
        <v>994</v>
      </c>
      <c r="C660" s="610" t="s">
        <v>994</v>
      </c>
      <c r="D660" s="611" t="s">
        <v>2308</v>
      </c>
      <c r="E660" s="612" t="s">
        <v>895</v>
      </c>
      <c r="F660" s="613" t="s">
        <v>995</v>
      </c>
      <c r="G660" s="613" t="s">
        <v>995</v>
      </c>
      <c r="H660" s="613">
        <v>13</v>
      </c>
      <c r="I660" s="613">
        <v>13</v>
      </c>
      <c r="J660" s="613" t="s">
        <v>1843</v>
      </c>
      <c r="K660" s="614">
        <v>1100000</v>
      </c>
      <c r="L660" s="615" t="s">
        <v>1844</v>
      </c>
      <c r="M660" s="612" t="s">
        <v>980</v>
      </c>
      <c r="N660" s="609" t="s">
        <v>2309</v>
      </c>
      <c r="O660" s="612" t="s">
        <v>1847</v>
      </c>
      <c r="P660" s="612" t="s">
        <v>1847</v>
      </c>
      <c r="Q660" s="612" t="s">
        <v>1848</v>
      </c>
    </row>
    <row r="661" spans="1:17" s="482" customFormat="1" hidden="1">
      <c r="A661" s="609" t="s">
        <v>2310</v>
      </c>
      <c r="B661" s="610" t="s">
        <v>994</v>
      </c>
      <c r="C661" s="610" t="s">
        <v>994</v>
      </c>
      <c r="D661" s="611" t="s">
        <v>2311</v>
      </c>
      <c r="E661" s="612" t="s">
        <v>895</v>
      </c>
      <c r="F661" s="613" t="s">
        <v>995</v>
      </c>
      <c r="G661" s="613" t="s">
        <v>995</v>
      </c>
      <c r="H661" s="613">
        <v>13</v>
      </c>
      <c r="I661" s="613">
        <v>13</v>
      </c>
      <c r="J661" s="613" t="s">
        <v>1843</v>
      </c>
      <c r="K661" s="614">
        <v>1100000</v>
      </c>
      <c r="L661" s="615" t="s">
        <v>2268</v>
      </c>
      <c r="M661" s="612" t="s">
        <v>980</v>
      </c>
      <c r="N661" s="609" t="s">
        <v>2097</v>
      </c>
      <c r="O661" s="612" t="s">
        <v>1847</v>
      </c>
      <c r="P661" s="612" t="s">
        <v>1847</v>
      </c>
      <c r="Q661" s="612" t="s">
        <v>1848</v>
      </c>
    </row>
    <row r="662" spans="1:17" s="482" customFormat="1" hidden="1">
      <c r="A662" s="609" t="s">
        <v>2312</v>
      </c>
      <c r="B662" s="610" t="s">
        <v>994</v>
      </c>
      <c r="C662" s="610" t="s">
        <v>994</v>
      </c>
      <c r="D662" s="611" t="s">
        <v>2313</v>
      </c>
      <c r="E662" s="612" t="s">
        <v>895</v>
      </c>
      <c r="F662" s="613" t="s">
        <v>995</v>
      </c>
      <c r="G662" s="613" t="s">
        <v>995</v>
      </c>
      <c r="H662" s="613">
        <v>13</v>
      </c>
      <c r="I662" s="613">
        <v>13</v>
      </c>
      <c r="J662" s="613" t="s">
        <v>1843</v>
      </c>
      <c r="K662" s="614">
        <v>1100000</v>
      </c>
      <c r="L662" s="615" t="s">
        <v>1844</v>
      </c>
      <c r="M662" s="612" t="s">
        <v>980</v>
      </c>
      <c r="N662" s="609" t="s">
        <v>2314</v>
      </c>
      <c r="O662" s="612" t="s">
        <v>1847</v>
      </c>
      <c r="P662" s="612" t="s">
        <v>1847</v>
      </c>
      <c r="Q662" s="612" t="s">
        <v>1848</v>
      </c>
    </row>
    <row r="663" spans="1:17" s="482" customFormat="1" hidden="1">
      <c r="A663" s="609" t="s">
        <v>2315</v>
      </c>
      <c r="B663" s="610" t="s">
        <v>994</v>
      </c>
      <c r="C663" s="610" t="s">
        <v>994</v>
      </c>
      <c r="D663" s="611" t="s">
        <v>2316</v>
      </c>
      <c r="E663" s="612" t="s">
        <v>895</v>
      </c>
      <c r="F663" s="613" t="s">
        <v>995</v>
      </c>
      <c r="G663" s="613" t="s">
        <v>995</v>
      </c>
      <c r="H663" s="613">
        <v>13</v>
      </c>
      <c r="I663" s="613">
        <v>13</v>
      </c>
      <c r="J663" s="613" t="s">
        <v>1843</v>
      </c>
      <c r="K663" s="614">
        <v>1000000</v>
      </c>
      <c r="L663" s="615" t="s">
        <v>1844</v>
      </c>
      <c r="M663" s="612" t="s">
        <v>980</v>
      </c>
      <c r="N663" s="609" t="s">
        <v>2317</v>
      </c>
      <c r="O663" s="612" t="s">
        <v>1847</v>
      </c>
      <c r="P663" s="612" t="s">
        <v>1847</v>
      </c>
      <c r="Q663" s="612" t="s">
        <v>1848</v>
      </c>
    </row>
    <row r="664" spans="1:17" s="482" customFormat="1" hidden="1">
      <c r="A664" s="609" t="s">
        <v>2318</v>
      </c>
      <c r="B664" s="610" t="s">
        <v>994</v>
      </c>
      <c r="C664" s="610" t="s">
        <v>994</v>
      </c>
      <c r="D664" s="611" t="s">
        <v>2319</v>
      </c>
      <c r="E664" s="612" t="s">
        <v>895</v>
      </c>
      <c r="F664" s="613" t="s">
        <v>995</v>
      </c>
      <c r="G664" s="613" t="s">
        <v>995</v>
      </c>
      <c r="H664" s="613">
        <v>13</v>
      </c>
      <c r="I664" s="613">
        <v>13</v>
      </c>
      <c r="J664" s="613" t="s">
        <v>1843</v>
      </c>
      <c r="K664" s="614">
        <v>900000</v>
      </c>
      <c r="L664" s="615" t="s">
        <v>1844</v>
      </c>
      <c r="M664" s="612" t="s">
        <v>980</v>
      </c>
      <c r="N664" s="609" t="s">
        <v>2320</v>
      </c>
      <c r="O664" s="612" t="s">
        <v>1847</v>
      </c>
      <c r="P664" s="612" t="s">
        <v>1847</v>
      </c>
      <c r="Q664" s="612" t="s">
        <v>1848</v>
      </c>
    </row>
    <row r="665" spans="1:17" s="482" customFormat="1" hidden="1">
      <c r="A665" s="609" t="s">
        <v>2321</v>
      </c>
      <c r="B665" s="610" t="s">
        <v>994</v>
      </c>
      <c r="C665" s="610" t="s">
        <v>994</v>
      </c>
      <c r="D665" s="611" t="s">
        <v>2322</v>
      </c>
      <c r="E665" s="612" t="s">
        <v>895</v>
      </c>
      <c r="F665" s="613" t="s">
        <v>995</v>
      </c>
      <c r="G665" s="613" t="s">
        <v>995</v>
      </c>
      <c r="H665" s="613">
        <v>13</v>
      </c>
      <c r="I665" s="613">
        <v>13</v>
      </c>
      <c r="J665" s="613" t="s">
        <v>1843</v>
      </c>
      <c r="K665" s="614">
        <v>1000000</v>
      </c>
      <c r="L665" s="615" t="s">
        <v>2268</v>
      </c>
      <c r="M665" s="612" t="s">
        <v>980</v>
      </c>
      <c r="N665" s="609" t="s">
        <v>2323</v>
      </c>
      <c r="O665" s="612" t="s">
        <v>1847</v>
      </c>
      <c r="P665" s="612" t="s">
        <v>1847</v>
      </c>
      <c r="Q665" s="612" t="s">
        <v>1848</v>
      </c>
    </row>
    <row r="666" spans="1:17" s="482" customFormat="1" hidden="1">
      <c r="A666" s="609" t="s">
        <v>2324</v>
      </c>
      <c r="B666" s="610" t="s">
        <v>994</v>
      </c>
      <c r="C666" s="610" t="s">
        <v>994</v>
      </c>
      <c r="D666" s="611" t="s">
        <v>2325</v>
      </c>
      <c r="E666" s="612" t="s">
        <v>895</v>
      </c>
      <c r="F666" s="613" t="s">
        <v>995</v>
      </c>
      <c r="G666" s="613" t="s">
        <v>995</v>
      </c>
      <c r="H666" s="613">
        <v>13</v>
      </c>
      <c r="I666" s="613">
        <v>13</v>
      </c>
      <c r="J666" s="613" t="s">
        <v>1843</v>
      </c>
      <c r="K666" s="614">
        <v>1300000</v>
      </c>
      <c r="L666" s="615" t="s">
        <v>2268</v>
      </c>
      <c r="M666" s="612" t="s">
        <v>980</v>
      </c>
      <c r="N666" s="609" t="s">
        <v>2326</v>
      </c>
      <c r="O666" s="612" t="s">
        <v>1847</v>
      </c>
      <c r="P666" s="612" t="s">
        <v>1847</v>
      </c>
      <c r="Q666" s="612" t="s">
        <v>1848</v>
      </c>
    </row>
    <row r="667" spans="1:17" s="482" customFormat="1" hidden="1">
      <c r="A667" s="609" t="s">
        <v>2327</v>
      </c>
      <c r="B667" s="610" t="s">
        <v>994</v>
      </c>
      <c r="C667" s="610" t="s">
        <v>994</v>
      </c>
      <c r="D667" s="611" t="s">
        <v>2328</v>
      </c>
      <c r="E667" s="612" t="s">
        <v>895</v>
      </c>
      <c r="F667" s="613" t="s">
        <v>995</v>
      </c>
      <c r="G667" s="613" t="s">
        <v>995</v>
      </c>
      <c r="H667" s="613">
        <v>13</v>
      </c>
      <c r="I667" s="613">
        <v>13</v>
      </c>
      <c r="J667" s="613" t="s">
        <v>1843</v>
      </c>
      <c r="K667" s="614">
        <v>1100000</v>
      </c>
      <c r="L667" s="615" t="s">
        <v>2268</v>
      </c>
      <c r="M667" s="612" t="s">
        <v>980</v>
      </c>
      <c r="N667" s="609" t="s">
        <v>2329</v>
      </c>
      <c r="O667" s="612" t="s">
        <v>1847</v>
      </c>
      <c r="P667" s="612" t="s">
        <v>1847</v>
      </c>
      <c r="Q667" s="612" t="s">
        <v>1848</v>
      </c>
    </row>
    <row r="668" spans="1:17" s="482" customFormat="1" hidden="1">
      <c r="A668" s="609" t="s">
        <v>2330</v>
      </c>
      <c r="B668" s="610" t="s">
        <v>994</v>
      </c>
      <c r="C668" s="610" t="s">
        <v>994</v>
      </c>
      <c r="D668" s="611" t="s">
        <v>2331</v>
      </c>
      <c r="E668" s="612" t="s">
        <v>895</v>
      </c>
      <c r="F668" s="613" t="s">
        <v>995</v>
      </c>
      <c r="G668" s="613" t="s">
        <v>995</v>
      </c>
      <c r="H668" s="613">
        <v>13</v>
      </c>
      <c r="I668" s="613">
        <v>13</v>
      </c>
      <c r="J668" s="613" t="s">
        <v>1843</v>
      </c>
      <c r="K668" s="614">
        <v>1100000</v>
      </c>
      <c r="L668" s="615" t="s">
        <v>2268</v>
      </c>
      <c r="M668" s="612" t="s">
        <v>980</v>
      </c>
      <c r="N668" s="609" t="s">
        <v>2332</v>
      </c>
      <c r="O668" s="612" t="s">
        <v>1847</v>
      </c>
      <c r="P668" s="612" t="s">
        <v>1847</v>
      </c>
      <c r="Q668" s="612" t="s">
        <v>1848</v>
      </c>
    </row>
    <row r="669" spans="1:17" s="482" customFormat="1" hidden="1">
      <c r="A669" s="609" t="s">
        <v>2333</v>
      </c>
      <c r="B669" s="610" t="s">
        <v>994</v>
      </c>
      <c r="C669" s="610" t="s">
        <v>994</v>
      </c>
      <c r="D669" s="611" t="s">
        <v>2334</v>
      </c>
      <c r="E669" s="612" t="s">
        <v>895</v>
      </c>
      <c r="F669" s="613" t="s">
        <v>995</v>
      </c>
      <c r="G669" s="613" t="s">
        <v>995</v>
      </c>
      <c r="H669" s="613">
        <v>13</v>
      </c>
      <c r="I669" s="613">
        <v>13</v>
      </c>
      <c r="J669" s="613" t="s">
        <v>1843</v>
      </c>
      <c r="K669" s="614">
        <v>1100000</v>
      </c>
      <c r="L669" s="615" t="s">
        <v>2268</v>
      </c>
      <c r="M669" s="612" t="s">
        <v>980</v>
      </c>
      <c r="N669" s="609" t="s">
        <v>2335</v>
      </c>
      <c r="O669" s="612" t="s">
        <v>1847</v>
      </c>
      <c r="P669" s="612" t="s">
        <v>1847</v>
      </c>
      <c r="Q669" s="612" t="s">
        <v>1848</v>
      </c>
    </row>
    <row r="670" spans="1:17" s="482" customFormat="1" hidden="1">
      <c r="A670" s="609" t="s">
        <v>2336</v>
      </c>
      <c r="B670" s="610" t="s">
        <v>994</v>
      </c>
      <c r="C670" s="610" t="s">
        <v>994</v>
      </c>
      <c r="D670" s="611" t="s">
        <v>2337</v>
      </c>
      <c r="E670" s="612" t="s">
        <v>895</v>
      </c>
      <c r="F670" s="613" t="s">
        <v>995</v>
      </c>
      <c r="G670" s="613" t="s">
        <v>995</v>
      </c>
      <c r="H670" s="613">
        <v>13</v>
      </c>
      <c r="I670" s="613">
        <v>13</v>
      </c>
      <c r="J670" s="613" t="s">
        <v>1843</v>
      </c>
      <c r="K670" s="614">
        <v>900000</v>
      </c>
      <c r="L670" s="615" t="s">
        <v>2338</v>
      </c>
      <c r="M670" s="612" t="s">
        <v>1956</v>
      </c>
      <c r="N670" s="609" t="s">
        <v>2339</v>
      </c>
      <c r="O670" s="612" t="s">
        <v>1847</v>
      </c>
      <c r="P670" s="612" t="s">
        <v>1847</v>
      </c>
      <c r="Q670" s="612" t="s">
        <v>1848</v>
      </c>
    </row>
    <row r="671" spans="1:17" s="482" customFormat="1" hidden="1">
      <c r="A671" s="609" t="s">
        <v>2340</v>
      </c>
      <c r="B671" s="610" t="s">
        <v>994</v>
      </c>
      <c r="C671" s="610" t="s">
        <v>994</v>
      </c>
      <c r="D671" s="611" t="s">
        <v>2341</v>
      </c>
      <c r="E671" s="612" t="s">
        <v>895</v>
      </c>
      <c r="F671" s="613" t="s">
        <v>995</v>
      </c>
      <c r="G671" s="613" t="s">
        <v>995</v>
      </c>
      <c r="H671" s="613">
        <v>13</v>
      </c>
      <c r="I671" s="613">
        <v>13</v>
      </c>
      <c r="J671" s="613" t="s">
        <v>1843</v>
      </c>
      <c r="K671" s="614">
        <v>900000</v>
      </c>
      <c r="L671" s="615" t="s">
        <v>2342</v>
      </c>
      <c r="M671" s="612" t="s">
        <v>1055</v>
      </c>
      <c r="N671" s="609" t="s">
        <v>2343</v>
      </c>
      <c r="O671" s="612" t="s">
        <v>1847</v>
      </c>
      <c r="P671" s="612" t="s">
        <v>1847</v>
      </c>
      <c r="Q671" s="612" t="s">
        <v>1848</v>
      </c>
    </row>
    <row r="672" spans="1:17" s="482" customFormat="1" hidden="1">
      <c r="A672" s="609" t="s">
        <v>2344</v>
      </c>
      <c r="B672" s="610" t="s">
        <v>994</v>
      </c>
      <c r="C672" s="610" t="s">
        <v>994</v>
      </c>
      <c r="D672" s="611" t="s">
        <v>2345</v>
      </c>
      <c r="E672" s="612" t="s">
        <v>895</v>
      </c>
      <c r="F672" s="613" t="s">
        <v>995</v>
      </c>
      <c r="G672" s="613" t="s">
        <v>995</v>
      </c>
      <c r="H672" s="613">
        <v>13</v>
      </c>
      <c r="I672" s="613">
        <v>13</v>
      </c>
      <c r="J672" s="613" t="s">
        <v>1843</v>
      </c>
      <c r="K672" s="614">
        <v>1100000</v>
      </c>
      <c r="L672" s="615" t="s">
        <v>1844</v>
      </c>
      <c r="M672" s="612" t="s">
        <v>1879</v>
      </c>
      <c r="N672" s="609" t="s">
        <v>2346</v>
      </c>
      <c r="O672" s="612" t="s">
        <v>1847</v>
      </c>
      <c r="P672" s="612" t="s">
        <v>1847</v>
      </c>
      <c r="Q672" s="612" t="s">
        <v>1848</v>
      </c>
    </row>
    <row r="673" spans="1:256" s="482" customFormat="1" ht="27.75" hidden="1" customHeight="1">
      <c r="A673" s="433" t="s">
        <v>2347</v>
      </c>
      <c r="B673" s="434"/>
      <c r="C673" s="360"/>
      <c r="D673" s="401"/>
      <c r="E673" s="604"/>
      <c r="F673" s="605"/>
      <c r="G673" s="606"/>
      <c r="H673" s="605"/>
      <c r="I673" s="605"/>
      <c r="J673" s="607"/>
      <c r="K673" s="358"/>
      <c r="L673" s="608"/>
      <c r="M673" s="604"/>
      <c r="N673" s="360"/>
      <c r="O673" s="604"/>
      <c r="P673" s="604"/>
      <c r="Q673" s="604"/>
      <c r="R673" s="317"/>
      <c r="S673" s="317"/>
      <c r="T673" s="317"/>
      <c r="U673" s="317"/>
      <c r="V673" s="317"/>
      <c r="W673" s="317"/>
      <c r="X673" s="317"/>
      <c r="Y673" s="317"/>
      <c r="Z673" s="317"/>
      <c r="AA673" s="317"/>
      <c r="AB673" s="317"/>
      <c r="AC673" s="317"/>
      <c r="AD673" s="317"/>
      <c r="AE673" s="317"/>
      <c r="AF673" s="317"/>
      <c r="AG673" s="317"/>
      <c r="AH673" s="317"/>
      <c r="AI673" s="317"/>
      <c r="AJ673" s="317"/>
      <c r="AK673" s="317"/>
      <c r="AL673" s="317"/>
      <c r="AM673" s="317"/>
      <c r="AN673" s="317"/>
      <c r="AO673" s="317"/>
      <c r="AP673" s="317"/>
      <c r="AQ673" s="317"/>
      <c r="AR673" s="317"/>
      <c r="AS673" s="317"/>
      <c r="AT673" s="317"/>
      <c r="AU673" s="317"/>
      <c r="AV673" s="317"/>
      <c r="AW673" s="317"/>
      <c r="AX673" s="317"/>
      <c r="AY673" s="317"/>
      <c r="AZ673" s="317"/>
      <c r="BA673" s="317"/>
      <c r="BB673" s="317"/>
      <c r="BC673" s="317"/>
      <c r="BD673" s="317"/>
      <c r="BE673" s="317"/>
      <c r="BF673" s="317"/>
      <c r="BG673" s="317"/>
      <c r="BH673" s="317"/>
      <c r="BI673" s="317"/>
      <c r="BJ673" s="317"/>
      <c r="BK673" s="317"/>
      <c r="BL673" s="317"/>
      <c r="BM673" s="317"/>
      <c r="BN673" s="317"/>
      <c r="BO673" s="317"/>
      <c r="BP673" s="317"/>
      <c r="BQ673" s="317"/>
      <c r="BR673" s="317"/>
      <c r="BS673" s="317"/>
      <c r="BT673" s="317"/>
      <c r="BU673" s="317"/>
      <c r="BV673" s="317"/>
      <c r="BW673" s="317"/>
      <c r="BX673" s="317"/>
      <c r="BY673" s="317"/>
      <c r="BZ673" s="317"/>
      <c r="CA673" s="317"/>
      <c r="CB673" s="317"/>
      <c r="CC673" s="317"/>
      <c r="CD673" s="317"/>
      <c r="CE673" s="317"/>
      <c r="CF673" s="317"/>
      <c r="CG673" s="317"/>
      <c r="CH673" s="317"/>
      <c r="CI673" s="317"/>
      <c r="CJ673" s="317"/>
      <c r="CK673" s="317"/>
      <c r="CL673" s="317"/>
      <c r="CM673" s="317"/>
      <c r="CN673" s="317"/>
      <c r="CO673" s="317"/>
      <c r="CP673" s="317"/>
      <c r="CQ673" s="317"/>
      <c r="CR673" s="317"/>
      <c r="CS673" s="317"/>
      <c r="CT673" s="317"/>
      <c r="CU673" s="317"/>
      <c r="CV673" s="317"/>
      <c r="CW673" s="317"/>
      <c r="CX673" s="317"/>
      <c r="CY673" s="317"/>
      <c r="CZ673" s="317"/>
      <c r="DA673" s="317"/>
      <c r="DB673" s="317"/>
      <c r="DC673" s="317"/>
      <c r="DD673" s="317"/>
      <c r="DE673" s="317"/>
      <c r="DF673" s="317"/>
      <c r="DG673" s="317"/>
      <c r="DH673" s="317"/>
      <c r="DI673" s="317"/>
      <c r="DJ673" s="317"/>
      <c r="DK673" s="317"/>
      <c r="DL673" s="317"/>
      <c r="DM673" s="317"/>
      <c r="DN673" s="317"/>
      <c r="DO673" s="317"/>
      <c r="DP673" s="317"/>
      <c r="DQ673" s="317"/>
      <c r="DR673" s="317"/>
      <c r="DS673" s="317"/>
      <c r="DT673" s="317"/>
      <c r="DU673" s="317"/>
      <c r="DV673" s="317"/>
      <c r="DW673" s="317"/>
      <c r="DX673" s="317"/>
      <c r="DY673" s="317"/>
      <c r="DZ673" s="317"/>
      <c r="EA673" s="317"/>
      <c r="EB673" s="317"/>
      <c r="EC673" s="317"/>
      <c r="ED673" s="317"/>
      <c r="EE673" s="317"/>
      <c r="EF673" s="317"/>
      <c r="EG673" s="317"/>
      <c r="EH673" s="317"/>
      <c r="EI673" s="317"/>
      <c r="EJ673" s="317"/>
      <c r="EK673" s="317"/>
      <c r="EL673" s="317"/>
      <c r="EM673" s="317"/>
      <c r="EN673" s="317"/>
      <c r="EO673" s="317"/>
      <c r="EP673" s="317"/>
      <c r="EQ673" s="317"/>
      <c r="ER673" s="317"/>
      <c r="ES673" s="317"/>
      <c r="ET673" s="317"/>
      <c r="EU673" s="317"/>
      <c r="EV673" s="317"/>
      <c r="EW673" s="317"/>
      <c r="EX673" s="317"/>
      <c r="EY673" s="317"/>
      <c r="EZ673" s="317"/>
      <c r="FA673" s="317"/>
      <c r="FB673" s="317"/>
      <c r="FC673" s="317"/>
      <c r="FD673" s="317"/>
      <c r="FE673" s="317"/>
      <c r="FF673" s="317"/>
      <c r="FG673" s="317"/>
      <c r="FH673" s="317"/>
      <c r="FI673" s="317"/>
      <c r="FJ673" s="317"/>
      <c r="FK673" s="317"/>
      <c r="FL673" s="317"/>
      <c r="FM673" s="317"/>
      <c r="FN673" s="317"/>
      <c r="FO673" s="317"/>
      <c r="FP673" s="317"/>
      <c r="FQ673" s="317"/>
      <c r="FR673" s="317"/>
      <c r="FS673" s="317"/>
      <c r="FT673" s="317"/>
      <c r="FU673" s="317"/>
      <c r="FV673" s="317"/>
      <c r="FW673" s="317"/>
      <c r="FX673" s="317"/>
      <c r="FY673" s="317"/>
      <c r="FZ673" s="317"/>
      <c r="GA673" s="317"/>
      <c r="GB673" s="317"/>
      <c r="GC673" s="317"/>
      <c r="GD673" s="317"/>
      <c r="GE673" s="317"/>
      <c r="GF673" s="317"/>
      <c r="GG673" s="317"/>
      <c r="GH673" s="317"/>
      <c r="GI673" s="317"/>
      <c r="GJ673" s="317"/>
      <c r="GK673" s="317"/>
      <c r="GL673" s="317"/>
      <c r="GM673" s="317"/>
      <c r="GN673" s="317"/>
      <c r="GO673" s="317"/>
      <c r="GP673" s="317"/>
      <c r="GQ673" s="317"/>
      <c r="GR673" s="317"/>
      <c r="GS673" s="317"/>
      <c r="GT673" s="317"/>
      <c r="GU673" s="317"/>
      <c r="GV673" s="317"/>
      <c r="GW673" s="317"/>
      <c r="GX673" s="317"/>
      <c r="GY673" s="317"/>
      <c r="GZ673" s="317"/>
      <c r="HA673" s="317"/>
      <c r="HB673" s="317"/>
      <c r="HC673" s="317"/>
      <c r="HD673" s="317"/>
      <c r="HE673" s="317"/>
      <c r="HF673" s="317"/>
      <c r="HG673" s="317"/>
      <c r="HH673" s="317"/>
      <c r="HI673" s="317"/>
      <c r="HJ673" s="317"/>
      <c r="HK673" s="317"/>
      <c r="HL673" s="317"/>
      <c r="HM673" s="317"/>
      <c r="HN673" s="317"/>
      <c r="HO673" s="317"/>
      <c r="HP673" s="317"/>
      <c r="HQ673" s="317"/>
      <c r="HR673" s="317"/>
      <c r="HS673" s="317"/>
      <c r="HT673" s="317"/>
      <c r="HU673" s="317"/>
      <c r="HV673" s="317"/>
      <c r="HW673" s="317"/>
      <c r="HX673" s="317"/>
      <c r="HY673" s="317"/>
      <c r="HZ673" s="317"/>
      <c r="IA673" s="317"/>
      <c r="IB673" s="317"/>
      <c r="IC673" s="317"/>
      <c r="ID673" s="317"/>
      <c r="IE673" s="317"/>
      <c r="IF673" s="317"/>
      <c r="IG673" s="317"/>
      <c r="IH673" s="317"/>
      <c r="II673" s="317"/>
      <c r="IJ673" s="317"/>
      <c r="IK673" s="317"/>
      <c r="IL673" s="317"/>
      <c r="IM673" s="317"/>
      <c r="IN673" s="317"/>
      <c r="IO673" s="317"/>
      <c r="IP673" s="317"/>
      <c r="IQ673" s="317"/>
      <c r="IR673" s="317"/>
      <c r="IS673" s="317"/>
      <c r="IT673" s="317"/>
      <c r="IU673" s="317"/>
      <c r="IV673" s="317"/>
    </row>
    <row r="674" spans="1:256" s="482" customFormat="1" hidden="1">
      <c r="A674" s="483" t="s">
        <v>2348</v>
      </c>
      <c r="B674" s="484" t="s">
        <v>251</v>
      </c>
      <c r="C674" s="484" t="s">
        <v>251</v>
      </c>
      <c r="D674" s="485" t="s">
        <v>2349</v>
      </c>
      <c r="E674" s="486" t="s">
        <v>895</v>
      </c>
      <c r="F674" s="487" t="s">
        <v>252</v>
      </c>
      <c r="G674" s="487" t="s">
        <v>252</v>
      </c>
      <c r="H674" s="487">
        <v>13</v>
      </c>
      <c r="I674" s="487">
        <v>13</v>
      </c>
      <c r="J674" s="487" t="s">
        <v>1843</v>
      </c>
      <c r="K674" s="490">
        <v>3912</v>
      </c>
      <c r="L674" s="489" t="s">
        <v>1844</v>
      </c>
      <c r="M674" s="486" t="s">
        <v>977</v>
      </c>
      <c r="N674" s="483" t="s">
        <v>2350</v>
      </c>
      <c r="O674" s="486" t="s">
        <v>1847</v>
      </c>
      <c r="P674" s="486" t="s">
        <v>1847</v>
      </c>
      <c r="Q674" s="486" t="s">
        <v>1848</v>
      </c>
    </row>
    <row r="675" spans="1:256" s="482" customFormat="1" hidden="1">
      <c r="A675" s="483" t="s">
        <v>2351</v>
      </c>
      <c r="B675" s="484" t="s">
        <v>251</v>
      </c>
      <c r="C675" s="484" t="s">
        <v>251</v>
      </c>
      <c r="D675" s="485" t="s">
        <v>2352</v>
      </c>
      <c r="E675" s="486" t="s">
        <v>895</v>
      </c>
      <c r="F675" s="487" t="s">
        <v>252</v>
      </c>
      <c r="G675" s="487" t="s">
        <v>252</v>
      </c>
      <c r="H675" s="487">
        <v>13</v>
      </c>
      <c r="I675" s="487">
        <v>13</v>
      </c>
      <c r="J675" s="487" t="s">
        <v>1843</v>
      </c>
      <c r="K675" s="490">
        <v>15122</v>
      </c>
      <c r="L675" s="489" t="s">
        <v>1844</v>
      </c>
      <c r="M675" s="486" t="s">
        <v>977</v>
      </c>
      <c r="N675" s="483" t="s">
        <v>695</v>
      </c>
      <c r="O675" s="486" t="s">
        <v>1847</v>
      </c>
      <c r="P675" s="486" t="s">
        <v>1847</v>
      </c>
      <c r="Q675" s="486" t="s">
        <v>1848</v>
      </c>
    </row>
    <row r="676" spans="1:256" s="482" customFormat="1" hidden="1">
      <c r="A676" s="483" t="s">
        <v>2353</v>
      </c>
      <c r="B676" s="484" t="s">
        <v>2186</v>
      </c>
      <c r="C676" s="484" t="s">
        <v>2186</v>
      </c>
      <c r="D676" s="485" t="s">
        <v>2354</v>
      </c>
      <c r="E676" s="486" t="s">
        <v>895</v>
      </c>
      <c r="F676" s="487" t="s">
        <v>2180</v>
      </c>
      <c r="G676" s="487" t="s">
        <v>2180</v>
      </c>
      <c r="H676" s="487">
        <v>13</v>
      </c>
      <c r="I676" s="487">
        <v>13</v>
      </c>
      <c r="J676" s="487" t="s">
        <v>1843</v>
      </c>
      <c r="K676" s="490">
        <v>543424</v>
      </c>
      <c r="L676" s="489" t="s">
        <v>1844</v>
      </c>
      <c r="M676" s="486" t="s">
        <v>980</v>
      </c>
      <c r="N676" s="483" t="s">
        <v>1857</v>
      </c>
      <c r="O676" s="486" t="s">
        <v>1847</v>
      </c>
      <c r="P676" s="486" t="s">
        <v>1847</v>
      </c>
      <c r="Q676" s="486" t="s">
        <v>1848</v>
      </c>
    </row>
    <row r="677" spans="1:256" s="482" customFormat="1" hidden="1">
      <c r="A677" s="483" t="s">
        <v>2355</v>
      </c>
      <c r="B677" s="484" t="s">
        <v>251</v>
      </c>
      <c r="C677" s="484" t="s">
        <v>251</v>
      </c>
      <c r="D677" s="485" t="s">
        <v>2356</v>
      </c>
      <c r="E677" s="486" t="s">
        <v>895</v>
      </c>
      <c r="F677" s="487" t="s">
        <v>252</v>
      </c>
      <c r="G677" s="487" t="s">
        <v>252</v>
      </c>
      <c r="H677" s="487">
        <v>13</v>
      </c>
      <c r="I677" s="487">
        <v>13</v>
      </c>
      <c r="J677" s="487" t="s">
        <v>1843</v>
      </c>
      <c r="K677" s="490">
        <v>1650</v>
      </c>
      <c r="L677" s="489" t="s">
        <v>1844</v>
      </c>
      <c r="M677" s="486" t="s">
        <v>1055</v>
      </c>
      <c r="N677" s="483" t="s">
        <v>2152</v>
      </c>
      <c r="O677" s="486" t="s">
        <v>1847</v>
      </c>
      <c r="P677" s="486" t="s">
        <v>1847</v>
      </c>
      <c r="Q677" s="486" t="s">
        <v>1848</v>
      </c>
    </row>
    <row r="678" spans="1:256" s="482" customFormat="1" hidden="1">
      <c r="A678" s="483" t="s">
        <v>2357</v>
      </c>
      <c r="B678" s="484" t="s">
        <v>251</v>
      </c>
      <c r="C678" s="484" t="s">
        <v>251</v>
      </c>
      <c r="D678" s="485" t="s">
        <v>2358</v>
      </c>
      <c r="E678" s="486" t="s">
        <v>895</v>
      </c>
      <c r="F678" s="487" t="s">
        <v>252</v>
      </c>
      <c r="G678" s="487" t="s">
        <v>252</v>
      </c>
      <c r="H678" s="487">
        <v>13</v>
      </c>
      <c r="I678" s="487">
        <v>13</v>
      </c>
      <c r="J678" s="487" t="s">
        <v>1843</v>
      </c>
      <c r="K678" s="490">
        <v>50528</v>
      </c>
      <c r="L678" s="489" t="s">
        <v>1844</v>
      </c>
      <c r="M678" s="486" t="s">
        <v>1055</v>
      </c>
      <c r="N678" s="483" t="s">
        <v>1968</v>
      </c>
      <c r="O678" s="486" t="s">
        <v>1847</v>
      </c>
      <c r="P678" s="486" t="s">
        <v>1847</v>
      </c>
      <c r="Q678" s="486" t="s">
        <v>1848</v>
      </c>
    </row>
    <row r="679" spans="1:256" s="482" customFormat="1" hidden="1">
      <c r="A679" s="483" t="s">
        <v>2359</v>
      </c>
      <c r="B679" s="484" t="s">
        <v>251</v>
      </c>
      <c r="C679" s="484" t="s">
        <v>251</v>
      </c>
      <c r="D679" s="485" t="s">
        <v>2360</v>
      </c>
      <c r="E679" s="486" t="s">
        <v>895</v>
      </c>
      <c r="F679" s="487" t="s">
        <v>252</v>
      </c>
      <c r="G679" s="487" t="s">
        <v>252</v>
      </c>
      <c r="H679" s="487">
        <v>13</v>
      </c>
      <c r="I679" s="487">
        <v>13</v>
      </c>
      <c r="J679" s="487" t="s">
        <v>1843</v>
      </c>
      <c r="K679" s="490">
        <v>300</v>
      </c>
      <c r="L679" s="489" t="s">
        <v>1844</v>
      </c>
      <c r="M679" s="486" t="s">
        <v>1055</v>
      </c>
      <c r="N679" s="483" t="s">
        <v>1974</v>
      </c>
      <c r="O679" s="486" t="s">
        <v>1847</v>
      </c>
      <c r="P679" s="486" t="s">
        <v>1847</v>
      </c>
      <c r="Q679" s="486" t="s">
        <v>1848</v>
      </c>
    </row>
    <row r="680" spans="1:256" s="482" customFormat="1" hidden="1">
      <c r="A680" s="483" t="s">
        <v>2361</v>
      </c>
      <c r="B680" s="484" t="s">
        <v>2186</v>
      </c>
      <c r="C680" s="484" t="s">
        <v>2186</v>
      </c>
      <c r="D680" s="485" t="s">
        <v>2362</v>
      </c>
      <c r="E680" s="486" t="s">
        <v>895</v>
      </c>
      <c r="F680" s="487" t="s">
        <v>2180</v>
      </c>
      <c r="G680" s="487" t="s">
        <v>2180</v>
      </c>
      <c r="H680" s="487">
        <v>13</v>
      </c>
      <c r="I680" s="487">
        <v>13</v>
      </c>
      <c r="J680" s="487" t="s">
        <v>1843</v>
      </c>
      <c r="K680" s="490">
        <v>57</v>
      </c>
      <c r="L680" s="489" t="s">
        <v>1844</v>
      </c>
      <c r="M680" s="486" t="s">
        <v>1055</v>
      </c>
      <c r="N680" s="483" t="s">
        <v>1974</v>
      </c>
      <c r="O680" s="486" t="s">
        <v>1847</v>
      </c>
      <c r="P680" s="486" t="s">
        <v>1847</v>
      </c>
      <c r="Q680" s="486" t="s">
        <v>1848</v>
      </c>
    </row>
    <row r="681" spans="1:256" s="482" customFormat="1" ht="14.25" hidden="1">
      <c r="A681" s="483"/>
      <c r="B681" s="484"/>
      <c r="C681" s="484"/>
      <c r="D681" s="485"/>
      <c r="E681" s="486" t="s">
        <v>1429</v>
      </c>
      <c r="F681" s="487"/>
      <c r="G681" s="487"/>
      <c r="H681" s="487" t="s">
        <v>1789</v>
      </c>
      <c r="I681" s="487">
        <v>13</v>
      </c>
      <c r="J681" s="487" t="s">
        <v>217</v>
      </c>
      <c r="K681" s="488"/>
      <c r="L681" s="489"/>
      <c r="M681" s="486"/>
      <c r="N681" s="483"/>
      <c r="O681" s="486" t="s">
        <v>241</v>
      </c>
      <c r="P681" s="486" t="s">
        <v>241</v>
      </c>
      <c r="Q681" s="486" t="s">
        <v>242</v>
      </c>
    </row>
    <row r="682" spans="1:256" s="491" customFormat="1" ht="14.25" hidden="1">
      <c r="A682" s="483"/>
      <c r="B682" s="484" t="s">
        <v>993</v>
      </c>
      <c r="C682" s="484" t="s">
        <v>993</v>
      </c>
      <c r="D682" s="485"/>
      <c r="E682" s="486" t="s">
        <v>1429</v>
      </c>
      <c r="F682" s="487" t="s">
        <v>1031</v>
      </c>
      <c r="G682" s="487" t="s">
        <v>1032</v>
      </c>
      <c r="H682" s="487" t="s">
        <v>1789</v>
      </c>
      <c r="I682" s="487">
        <v>13</v>
      </c>
      <c r="J682" s="487" t="s">
        <v>217</v>
      </c>
      <c r="K682" s="488"/>
      <c r="L682" s="489"/>
      <c r="M682" s="486"/>
      <c r="N682" s="483"/>
      <c r="O682" s="486" t="s">
        <v>241</v>
      </c>
      <c r="P682" s="486" t="s">
        <v>241</v>
      </c>
      <c r="Q682" s="486" t="s">
        <v>242</v>
      </c>
      <c r="R682" s="482"/>
      <c r="S682" s="482"/>
      <c r="T682" s="482"/>
      <c r="U682" s="482"/>
      <c r="V682" s="482"/>
      <c r="W682" s="482"/>
      <c r="X682" s="482"/>
      <c r="Y682" s="482"/>
      <c r="Z682" s="482"/>
      <c r="AA682" s="482"/>
      <c r="AB682" s="482"/>
      <c r="AC682" s="482"/>
      <c r="AD682" s="482"/>
      <c r="AE682" s="482"/>
      <c r="AF682" s="482"/>
      <c r="AG682" s="482"/>
      <c r="AH682" s="482"/>
      <c r="AI682" s="482"/>
      <c r="AJ682" s="482"/>
      <c r="AK682" s="482"/>
      <c r="AL682" s="482"/>
      <c r="AM682" s="482"/>
      <c r="AN682" s="482"/>
      <c r="AO682" s="482"/>
      <c r="AP682" s="482"/>
      <c r="AQ682" s="482"/>
      <c r="AR682" s="482"/>
      <c r="AS682" s="482"/>
      <c r="AT682" s="482"/>
      <c r="AU682" s="482"/>
      <c r="AV682" s="482"/>
      <c r="AW682" s="482"/>
      <c r="AX682" s="482"/>
      <c r="AY682" s="482"/>
      <c r="AZ682" s="482"/>
      <c r="BA682" s="482"/>
      <c r="BB682" s="482"/>
      <c r="BC682" s="482"/>
      <c r="BD682" s="482"/>
      <c r="BE682" s="482"/>
      <c r="BF682" s="482"/>
      <c r="BG682" s="482"/>
      <c r="BH682" s="482"/>
      <c r="BI682" s="482"/>
      <c r="BJ682" s="482"/>
      <c r="BK682" s="482"/>
      <c r="BL682" s="482"/>
      <c r="BM682" s="482"/>
      <c r="BN682" s="482"/>
      <c r="BO682" s="482"/>
      <c r="BP682" s="482"/>
      <c r="BQ682" s="482"/>
      <c r="BR682" s="482"/>
      <c r="BS682" s="482"/>
      <c r="BT682" s="482"/>
      <c r="BU682" s="482"/>
      <c r="BV682" s="482"/>
      <c r="BW682" s="482"/>
      <c r="BX682" s="482"/>
      <c r="BY682" s="482"/>
      <c r="BZ682" s="482"/>
      <c r="CA682" s="482"/>
      <c r="CB682" s="482"/>
      <c r="CC682" s="482"/>
      <c r="CD682" s="482"/>
      <c r="CE682" s="482"/>
      <c r="CF682" s="482"/>
      <c r="CG682" s="482"/>
      <c r="CH682" s="482"/>
      <c r="CI682" s="482"/>
      <c r="CJ682" s="482"/>
      <c r="CK682" s="482"/>
      <c r="CL682" s="482"/>
      <c r="CM682" s="482"/>
      <c r="CN682" s="482"/>
      <c r="CO682" s="482"/>
      <c r="CP682" s="482"/>
      <c r="CQ682" s="482"/>
      <c r="CR682" s="482"/>
      <c r="CS682" s="482"/>
      <c r="CT682" s="482"/>
      <c r="CU682" s="482"/>
      <c r="CV682" s="482"/>
      <c r="CW682" s="482"/>
      <c r="CX682" s="482"/>
      <c r="CY682" s="482"/>
      <c r="CZ682" s="482"/>
      <c r="DA682" s="482"/>
      <c r="DB682" s="482"/>
      <c r="DC682" s="482"/>
      <c r="DD682" s="482"/>
      <c r="DE682" s="482"/>
      <c r="DF682" s="482"/>
      <c r="DG682" s="482"/>
      <c r="DH682" s="482"/>
      <c r="DI682" s="482"/>
      <c r="DJ682" s="482"/>
      <c r="DK682" s="482"/>
      <c r="DL682" s="482"/>
      <c r="DM682" s="482"/>
      <c r="DN682" s="482"/>
      <c r="DO682" s="482"/>
      <c r="DP682" s="482"/>
      <c r="DQ682" s="482"/>
      <c r="DR682" s="482"/>
      <c r="DS682" s="482"/>
      <c r="DT682" s="482"/>
      <c r="DU682" s="482"/>
      <c r="DV682" s="482"/>
      <c r="DW682" s="482"/>
      <c r="DX682" s="482"/>
      <c r="DY682" s="482"/>
      <c r="DZ682" s="482"/>
      <c r="EA682" s="482"/>
      <c r="EB682" s="482"/>
      <c r="EC682" s="482"/>
      <c r="ED682" s="482"/>
      <c r="EE682" s="482"/>
      <c r="EF682" s="482"/>
      <c r="EG682" s="482"/>
      <c r="EH682" s="482"/>
      <c r="EI682" s="482"/>
      <c r="EJ682" s="482"/>
      <c r="EK682" s="482"/>
      <c r="EL682" s="482"/>
      <c r="EM682" s="482"/>
      <c r="EN682" s="482"/>
      <c r="EO682" s="482"/>
      <c r="EP682" s="482"/>
      <c r="EQ682" s="482"/>
      <c r="ER682" s="482"/>
      <c r="ES682" s="482"/>
      <c r="ET682" s="482"/>
      <c r="EU682" s="482"/>
      <c r="EV682" s="482"/>
      <c r="EW682" s="482"/>
      <c r="EX682" s="482"/>
      <c r="EY682" s="482"/>
      <c r="EZ682" s="482"/>
      <c r="FA682" s="482"/>
      <c r="FB682" s="482"/>
      <c r="FC682" s="482"/>
      <c r="FD682" s="482"/>
      <c r="FE682" s="482"/>
      <c r="FF682" s="482"/>
      <c r="FG682" s="482"/>
      <c r="FH682" s="482"/>
      <c r="FI682" s="482"/>
      <c r="FJ682" s="482"/>
      <c r="FK682" s="482"/>
      <c r="FL682" s="482"/>
      <c r="FM682" s="482"/>
      <c r="FN682" s="482"/>
      <c r="FO682" s="482"/>
      <c r="FP682" s="482"/>
      <c r="FQ682" s="482"/>
      <c r="FR682" s="482"/>
      <c r="FS682" s="482"/>
      <c r="FT682" s="482"/>
      <c r="FU682" s="482"/>
      <c r="FV682" s="482"/>
      <c r="FW682" s="482"/>
      <c r="FX682" s="482"/>
      <c r="FY682" s="482"/>
      <c r="FZ682" s="482"/>
      <c r="GA682" s="482"/>
      <c r="GB682" s="482"/>
      <c r="GC682" s="482"/>
      <c r="GD682" s="482"/>
      <c r="GE682" s="482"/>
      <c r="GF682" s="482"/>
      <c r="GG682" s="482"/>
      <c r="GH682" s="482"/>
      <c r="GI682" s="482"/>
      <c r="GJ682" s="482"/>
      <c r="GK682" s="482"/>
      <c r="GL682" s="482"/>
      <c r="GM682" s="482"/>
      <c r="GN682" s="482"/>
      <c r="GO682" s="482"/>
      <c r="GP682" s="482"/>
      <c r="GQ682" s="482"/>
      <c r="GR682" s="482"/>
      <c r="GS682" s="482"/>
      <c r="GT682" s="482"/>
      <c r="GU682" s="482"/>
      <c r="GV682" s="482"/>
      <c r="GW682" s="482"/>
      <c r="GX682" s="482"/>
      <c r="GY682" s="482"/>
      <c r="GZ682" s="482"/>
      <c r="HA682" s="482"/>
      <c r="HB682" s="482"/>
      <c r="HC682" s="482"/>
      <c r="HD682" s="482"/>
      <c r="HE682" s="482"/>
      <c r="HF682" s="482"/>
      <c r="HG682" s="482"/>
      <c r="HH682" s="482"/>
      <c r="HI682" s="482"/>
      <c r="HJ682" s="482"/>
      <c r="HK682" s="482"/>
      <c r="HL682" s="482"/>
      <c r="HM682" s="482"/>
      <c r="HN682" s="482"/>
      <c r="HO682" s="482"/>
      <c r="HP682" s="482"/>
      <c r="HQ682" s="482"/>
      <c r="HR682" s="482"/>
      <c r="HS682" s="482"/>
      <c r="HT682" s="482"/>
      <c r="HU682" s="482"/>
      <c r="HV682" s="482"/>
      <c r="HW682" s="482"/>
      <c r="HX682" s="482"/>
      <c r="HY682" s="482"/>
      <c r="HZ682" s="482"/>
      <c r="IA682" s="482"/>
      <c r="IB682" s="482"/>
      <c r="IC682" s="482"/>
      <c r="ID682" s="482"/>
      <c r="IE682" s="482"/>
      <c r="IF682" s="482"/>
      <c r="IG682" s="482"/>
      <c r="IH682" s="482"/>
      <c r="II682" s="482"/>
      <c r="IJ682" s="482"/>
      <c r="IK682" s="482"/>
      <c r="IL682" s="482"/>
      <c r="IM682" s="482"/>
      <c r="IN682" s="482"/>
      <c r="IO682" s="482"/>
      <c r="IP682" s="482"/>
      <c r="IQ682" s="482"/>
      <c r="IR682" s="482"/>
      <c r="IS682" s="482"/>
      <c r="IT682" s="482"/>
      <c r="IU682" s="482"/>
      <c r="IV682" s="482"/>
    </row>
    <row r="683" spans="1:256" s="482" customFormat="1" ht="14.25" hidden="1">
      <c r="A683" s="483"/>
      <c r="B683" s="484" t="s">
        <v>1790</v>
      </c>
      <c r="C683" s="484" t="s">
        <v>249</v>
      </c>
      <c r="D683" s="484"/>
      <c r="E683" s="486" t="s">
        <v>1429</v>
      </c>
      <c r="F683" s="487" t="s">
        <v>1791</v>
      </c>
      <c r="G683" s="487" t="s">
        <v>1791</v>
      </c>
      <c r="H683" s="487" t="s">
        <v>1789</v>
      </c>
      <c r="I683" s="487">
        <v>13</v>
      </c>
      <c r="J683" s="487" t="s">
        <v>217</v>
      </c>
      <c r="K683" s="488"/>
      <c r="L683" s="499"/>
      <c r="M683" s="486"/>
      <c r="N683" s="500"/>
      <c r="O683" s="486" t="s">
        <v>241</v>
      </c>
      <c r="P683" s="486" t="s">
        <v>241</v>
      </c>
      <c r="Q683" s="486" t="s">
        <v>242</v>
      </c>
      <c r="R683" s="491"/>
      <c r="S683" s="491"/>
      <c r="T683" s="491"/>
      <c r="U683" s="491"/>
      <c r="V683" s="491"/>
      <c r="W683" s="491"/>
      <c r="X683" s="491"/>
      <c r="Y683" s="491"/>
      <c r="Z683" s="491"/>
      <c r="AA683" s="491"/>
      <c r="AB683" s="491"/>
      <c r="AC683" s="491"/>
      <c r="AD683" s="491"/>
      <c r="AE683" s="491"/>
      <c r="AF683" s="491"/>
      <c r="AG683" s="491"/>
      <c r="AH683" s="491"/>
      <c r="AI683" s="491"/>
      <c r="AJ683" s="491"/>
      <c r="AK683" s="491"/>
      <c r="AL683" s="491"/>
      <c r="AM683" s="491"/>
      <c r="AN683" s="491"/>
      <c r="AO683" s="491"/>
      <c r="AP683" s="491"/>
      <c r="AQ683" s="491"/>
      <c r="AR683" s="491"/>
      <c r="AS683" s="491"/>
      <c r="AT683" s="491"/>
      <c r="AU683" s="491"/>
      <c r="AV683" s="491"/>
      <c r="AW683" s="491"/>
      <c r="AX683" s="491"/>
      <c r="AY683" s="491"/>
      <c r="AZ683" s="491"/>
      <c r="BA683" s="491"/>
      <c r="BB683" s="491"/>
      <c r="BC683" s="491"/>
      <c r="BD683" s="491"/>
      <c r="BE683" s="491"/>
      <c r="BF683" s="491"/>
      <c r="BG683" s="491"/>
      <c r="BH683" s="491"/>
      <c r="BI683" s="491"/>
      <c r="BJ683" s="491"/>
      <c r="BK683" s="491"/>
      <c r="BL683" s="491"/>
      <c r="BM683" s="491"/>
      <c r="BN683" s="491"/>
      <c r="BO683" s="491"/>
      <c r="BP683" s="491"/>
      <c r="BQ683" s="491"/>
      <c r="BR683" s="491"/>
      <c r="BS683" s="491"/>
      <c r="BT683" s="491"/>
      <c r="BU683" s="491"/>
      <c r="BV683" s="491"/>
      <c r="BW683" s="491"/>
      <c r="BX683" s="491"/>
      <c r="BY683" s="491"/>
      <c r="BZ683" s="491"/>
      <c r="CA683" s="491"/>
      <c r="CB683" s="491"/>
      <c r="CC683" s="491"/>
      <c r="CD683" s="491"/>
      <c r="CE683" s="491"/>
      <c r="CF683" s="491"/>
      <c r="CG683" s="491"/>
      <c r="CH683" s="491"/>
      <c r="CI683" s="491"/>
      <c r="CJ683" s="491"/>
      <c r="CK683" s="491"/>
      <c r="CL683" s="491"/>
      <c r="CM683" s="491"/>
      <c r="CN683" s="491"/>
      <c r="CO683" s="491"/>
      <c r="CP683" s="491"/>
      <c r="CQ683" s="491"/>
      <c r="CR683" s="491"/>
      <c r="CS683" s="491"/>
      <c r="CT683" s="491"/>
      <c r="CU683" s="491"/>
      <c r="CV683" s="491"/>
      <c r="CW683" s="491"/>
      <c r="CX683" s="491"/>
      <c r="CY683" s="491"/>
      <c r="CZ683" s="491"/>
      <c r="DA683" s="491"/>
      <c r="DB683" s="491"/>
      <c r="DC683" s="491"/>
      <c r="DD683" s="491"/>
      <c r="DE683" s="491"/>
      <c r="DF683" s="491"/>
      <c r="DG683" s="491"/>
      <c r="DH683" s="491"/>
      <c r="DI683" s="491"/>
      <c r="DJ683" s="491"/>
      <c r="DK683" s="491"/>
      <c r="DL683" s="491"/>
      <c r="DM683" s="491"/>
      <c r="DN683" s="491"/>
      <c r="DO683" s="491"/>
      <c r="DP683" s="491"/>
      <c r="DQ683" s="491"/>
      <c r="DR683" s="491"/>
      <c r="DS683" s="491"/>
      <c r="DT683" s="491"/>
      <c r="DU683" s="491"/>
      <c r="DV683" s="491"/>
      <c r="DW683" s="491"/>
      <c r="DX683" s="491"/>
      <c r="DY683" s="491"/>
      <c r="DZ683" s="491"/>
      <c r="EA683" s="491"/>
      <c r="EB683" s="491"/>
      <c r="EC683" s="491"/>
      <c r="ED683" s="491"/>
      <c r="EE683" s="491"/>
      <c r="EF683" s="491"/>
      <c r="EG683" s="491"/>
      <c r="EH683" s="491"/>
      <c r="EI683" s="491"/>
      <c r="EJ683" s="491"/>
      <c r="EK683" s="491"/>
      <c r="EL683" s="491"/>
      <c r="EM683" s="491"/>
      <c r="EN683" s="491"/>
      <c r="EO683" s="491"/>
      <c r="EP683" s="491"/>
      <c r="EQ683" s="491"/>
      <c r="ER683" s="491"/>
      <c r="ES683" s="491"/>
      <c r="ET683" s="491"/>
      <c r="EU683" s="491"/>
      <c r="EV683" s="491"/>
      <c r="EW683" s="491"/>
      <c r="EX683" s="491"/>
      <c r="EY683" s="491"/>
      <c r="EZ683" s="491"/>
      <c r="FA683" s="491"/>
      <c r="FB683" s="491"/>
      <c r="FC683" s="491"/>
      <c r="FD683" s="491"/>
      <c r="FE683" s="491"/>
      <c r="FF683" s="491"/>
      <c r="FG683" s="491"/>
      <c r="FH683" s="491"/>
      <c r="FI683" s="491"/>
      <c r="FJ683" s="491"/>
      <c r="FK683" s="491"/>
      <c r="FL683" s="491"/>
      <c r="FM683" s="491"/>
      <c r="FN683" s="491"/>
      <c r="FO683" s="491"/>
      <c r="FP683" s="491"/>
      <c r="FQ683" s="491"/>
      <c r="FR683" s="491"/>
      <c r="FS683" s="491"/>
      <c r="FT683" s="491"/>
      <c r="FU683" s="491"/>
      <c r="FV683" s="491"/>
      <c r="FW683" s="491"/>
      <c r="FX683" s="491"/>
      <c r="FY683" s="491"/>
      <c r="FZ683" s="491"/>
      <c r="GA683" s="491"/>
      <c r="GB683" s="491"/>
      <c r="GC683" s="491"/>
      <c r="GD683" s="491"/>
      <c r="GE683" s="491"/>
      <c r="GF683" s="491"/>
      <c r="GG683" s="491"/>
      <c r="GH683" s="491"/>
      <c r="GI683" s="491"/>
      <c r="GJ683" s="491"/>
      <c r="GK683" s="491"/>
      <c r="GL683" s="491"/>
      <c r="GM683" s="491"/>
      <c r="GN683" s="491"/>
      <c r="GO683" s="491"/>
      <c r="GP683" s="491"/>
      <c r="GQ683" s="491"/>
      <c r="GR683" s="491"/>
      <c r="GS683" s="491"/>
      <c r="GT683" s="491"/>
      <c r="GU683" s="491"/>
      <c r="GV683" s="491"/>
      <c r="GW683" s="491"/>
      <c r="GX683" s="491"/>
      <c r="GY683" s="491"/>
      <c r="GZ683" s="491"/>
      <c r="HA683" s="491"/>
      <c r="HB683" s="491"/>
      <c r="HC683" s="491"/>
      <c r="HD683" s="491"/>
      <c r="HE683" s="491"/>
      <c r="HF683" s="491"/>
      <c r="HG683" s="491"/>
      <c r="HH683" s="491"/>
      <c r="HI683" s="491"/>
      <c r="HJ683" s="491"/>
      <c r="HK683" s="491"/>
      <c r="HL683" s="491"/>
      <c r="HM683" s="491"/>
      <c r="HN683" s="491"/>
      <c r="HO683" s="491"/>
      <c r="HP683" s="491"/>
      <c r="HQ683" s="491"/>
      <c r="HR683" s="491"/>
      <c r="HS683" s="491"/>
      <c r="HT683" s="491"/>
      <c r="HU683" s="491"/>
      <c r="HV683" s="491"/>
      <c r="HW683" s="491"/>
      <c r="HX683" s="491"/>
      <c r="HY683" s="491"/>
      <c r="HZ683" s="491"/>
      <c r="IA683" s="491"/>
      <c r="IB683" s="491"/>
      <c r="IC683" s="491"/>
      <c r="ID683" s="491"/>
      <c r="IE683" s="491"/>
      <c r="IF683" s="491"/>
      <c r="IG683" s="491"/>
      <c r="IH683" s="491"/>
      <c r="II683" s="491"/>
      <c r="IJ683" s="491"/>
      <c r="IK683" s="491"/>
      <c r="IL683" s="491"/>
      <c r="IM683" s="491"/>
      <c r="IN683" s="491"/>
      <c r="IO683" s="491"/>
      <c r="IP683" s="491"/>
      <c r="IQ683" s="491"/>
      <c r="IR683" s="491"/>
      <c r="IS683" s="491"/>
      <c r="IT683" s="491"/>
      <c r="IU683" s="491"/>
      <c r="IV683" s="491"/>
    </row>
    <row r="684" spans="1:256" s="482" customFormat="1" ht="14.25" hidden="1">
      <c r="A684" s="483"/>
      <c r="B684" s="484" t="s">
        <v>1158</v>
      </c>
      <c r="C684" s="484" t="s">
        <v>1158</v>
      </c>
      <c r="D684" s="485"/>
      <c r="E684" s="486" t="s">
        <v>1429</v>
      </c>
      <c r="F684" s="487" t="s">
        <v>1792</v>
      </c>
      <c r="G684" s="487" t="s">
        <v>1792</v>
      </c>
      <c r="H684" s="487" t="s">
        <v>1789</v>
      </c>
      <c r="I684" s="487">
        <v>13</v>
      </c>
      <c r="J684" s="487" t="s">
        <v>217</v>
      </c>
      <c r="K684" s="488"/>
      <c r="L684" s="489"/>
      <c r="M684" s="486"/>
      <c r="N684" s="483"/>
      <c r="O684" s="486" t="s">
        <v>241</v>
      </c>
      <c r="P684" s="486" t="s">
        <v>241</v>
      </c>
      <c r="Q684" s="486" t="s">
        <v>242</v>
      </c>
    </row>
    <row r="685" spans="1:256" s="482" customFormat="1" ht="14.25" hidden="1">
      <c r="A685" s="483"/>
      <c r="B685" s="484" t="s">
        <v>247</v>
      </c>
      <c r="C685" s="484" t="s">
        <v>247</v>
      </c>
      <c r="D685" s="485"/>
      <c r="E685" s="486" t="s">
        <v>1429</v>
      </c>
      <c r="F685" s="487" t="s">
        <v>1793</v>
      </c>
      <c r="G685" s="487" t="s">
        <v>1793</v>
      </c>
      <c r="H685" s="487" t="s">
        <v>1789</v>
      </c>
      <c r="I685" s="487">
        <v>13</v>
      </c>
      <c r="J685" s="487" t="s">
        <v>217</v>
      </c>
      <c r="K685" s="488"/>
      <c r="L685" s="489"/>
      <c r="M685" s="486"/>
      <c r="N685" s="483"/>
      <c r="O685" s="486" t="s">
        <v>241</v>
      </c>
      <c r="P685" s="486" t="s">
        <v>241</v>
      </c>
      <c r="Q685" s="486" t="s">
        <v>242</v>
      </c>
    </row>
    <row r="686" spans="1:256" s="482" customFormat="1" ht="14.25" hidden="1">
      <c r="A686" s="483"/>
      <c r="B686" s="484" t="s">
        <v>1159</v>
      </c>
      <c r="C686" s="484" t="s">
        <v>1159</v>
      </c>
      <c r="D686" s="485"/>
      <c r="E686" s="486" t="s">
        <v>1429</v>
      </c>
      <c r="F686" s="487" t="s">
        <v>1794</v>
      </c>
      <c r="G686" s="487" t="s">
        <v>1794</v>
      </c>
      <c r="H686" s="487" t="s">
        <v>1789</v>
      </c>
      <c r="I686" s="487">
        <v>13</v>
      </c>
      <c r="J686" s="487" t="s">
        <v>217</v>
      </c>
      <c r="K686" s="488"/>
      <c r="L686" s="489"/>
      <c r="M686" s="486"/>
      <c r="N686" s="483"/>
      <c r="O686" s="486" t="s">
        <v>241</v>
      </c>
      <c r="P686" s="486" t="s">
        <v>241</v>
      </c>
      <c r="Q686" s="486" t="s">
        <v>242</v>
      </c>
    </row>
    <row r="687" spans="1:256" s="482" customFormat="1" ht="14.25" hidden="1">
      <c r="A687" s="483"/>
      <c r="B687" s="484" t="s">
        <v>245</v>
      </c>
      <c r="C687" s="484" t="s">
        <v>245</v>
      </c>
      <c r="D687" s="485"/>
      <c r="E687" s="486" t="s">
        <v>1429</v>
      </c>
      <c r="F687" s="487" t="s">
        <v>1795</v>
      </c>
      <c r="G687" s="487" t="s">
        <v>1795</v>
      </c>
      <c r="H687" s="487" t="s">
        <v>1789</v>
      </c>
      <c r="I687" s="487">
        <v>13</v>
      </c>
      <c r="J687" s="487" t="s">
        <v>217</v>
      </c>
      <c r="K687" s="488"/>
      <c r="L687" s="489"/>
      <c r="M687" s="486"/>
      <c r="N687" s="483"/>
      <c r="O687" s="486" t="s">
        <v>241</v>
      </c>
      <c r="P687" s="486" t="s">
        <v>241</v>
      </c>
      <c r="Q687" s="486" t="s">
        <v>242</v>
      </c>
    </row>
    <row r="688" spans="1:256" s="482" customFormat="1" ht="14.25" hidden="1">
      <c r="A688" s="483"/>
      <c r="B688" s="484" t="s">
        <v>1796</v>
      </c>
      <c r="C688" s="484" t="s">
        <v>1796</v>
      </c>
      <c r="D688" s="485"/>
      <c r="E688" s="486" t="s">
        <v>1429</v>
      </c>
      <c r="F688" s="487" t="s">
        <v>1797</v>
      </c>
      <c r="G688" s="487" t="s">
        <v>1797</v>
      </c>
      <c r="H688" s="487" t="s">
        <v>1789</v>
      </c>
      <c r="I688" s="487">
        <v>13</v>
      </c>
      <c r="J688" s="487" t="s">
        <v>217</v>
      </c>
      <c r="K688" s="488"/>
      <c r="L688" s="489"/>
      <c r="M688" s="486"/>
      <c r="N688" s="483"/>
      <c r="O688" s="486" t="s">
        <v>241</v>
      </c>
      <c r="P688" s="486" t="s">
        <v>241</v>
      </c>
      <c r="Q688" s="486" t="s">
        <v>242</v>
      </c>
    </row>
    <row r="689" spans="1:256" s="482" customFormat="1" ht="14.25" hidden="1">
      <c r="A689" s="483"/>
      <c r="B689" s="484" t="s">
        <v>251</v>
      </c>
      <c r="C689" s="484" t="s">
        <v>251</v>
      </c>
      <c r="D689" s="485"/>
      <c r="E689" s="486" t="s">
        <v>1429</v>
      </c>
      <c r="F689" s="487" t="s">
        <v>1798</v>
      </c>
      <c r="G689" s="487" t="s">
        <v>1798</v>
      </c>
      <c r="H689" s="487" t="s">
        <v>1789</v>
      </c>
      <c r="I689" s="487">
        <v>13</v>
      </c>
      <c r="J689" s="487" t="s">
        <v>217</v>
      </c>
      <c r="K689" s="488"/>
      <c r="L689" s="489"/>
      <c r="M689" s="486"/>
      <c r="N689" s="483"/>
      <c r="O689" s="486" t="s">
        <v>241</v>
      </c>
      <c r="P689" s="486" t="s">
        <v>241</v>
      </c>
      <c r="Q689" s="486" t="s">
        <v>242</v>
      </c>
    </row>
    <row r="690" spans="1:256" s="482" customFormat="1" ht="14.25" hidden="1">
      <c r="A690" s="483"/>
      <c r="B690" s="484" t="s">
        <v>247</v>
      </c>
      <c r="C690" s="484" t="s">
        <v>247</v>
      </c>
      <c r="D690" s="485"/>
      <c r="E690" s="486" t="s">
        <v>1429</v>
      </c>
      <c r="F690" s="487" t="s">
        <v>1793</v>
      </c>
      <c r="G690" s="487" t="s">
        <v>1793</v>
      </c>
      <c r="H690" s="487" t="s">
        <v>1789</v>
      </c>
      <c r="I690" s="487">
        <v>13</v>
      </c>
      <c r="J690" s="487" t="s">
        <v>217</v>
      </c>
      <c r="K690" s="488"/>
      <c r="L690" s="489"/>
      <c r="M690" s="486"/>
      <c r="N690" s="483"/>
      <c r="O690" s="486" t="s">
        <v>241</v>
      </c>
      <c r="P690" s="486" t="s">
        <v>241</v>
      </c>
      <c r="Q690" s="486" t="s">
        <v>242</v>
      </c>
    </row>
    <row r="691" spans="1:256" s="482" customFormat="1" ht="14.25" hidden="1">
      <c r="A691" s="483"/>
      <c r="B691" s="484" t="s">
        <v>1159</v>
      </c>
      <c r="C691" s="484" t="s">
        <v>1159</v>
      </c>
      <c r="D691" s="485"/>
      <c r="E691" s="486" t="s">
        <v>1429</v>
      </c>
      <c r="F691" s="487" t="s">
        <v>1794</v>
      </c>
      <c r="G691" s="487" t="s">
        <v>1794</v>
      </c>
      <c r="H691" s="487" t="s">
        <v>1789</v>
      </c>
      <c r="I691" s="487">
        <v>13</v>
      </c>
      <c r="J691" s="487" t="s">
        <v>217</v>
      </c>
      <c r="K691" s="488"/>
      <c r="L691" s="489"/>
      <c r="M691" s="486"/>
      <c r="N691" s="483"/>
      <c r="O691" s="486" t="s">
        <v>241</v>
      </c>
      <c r="P691" s="486" t="s">
        <v>241</v>
      </c>
      <c r="Q691" s="486" t="s">
        <v>242</v>
      </c>
    </row>
    <row r="692" spans="1:256" s="482" customFormat="1" ht="14.25" hidden="1">
      <c r="A692" s="483"/>
      <c r="B692" s="484" t="s">
        <v>1796</v>
      </c>
      <c r="C692" s="484" t="s">
        <v>1796</v>
      </c>
      <c r="D692" s="485"/>
      <c r="E692" s="486" t="s">
        <v>1429</v>
      </c>
      <c r="F692" s="487" t="s">
        <v>1797</v>
      </c>
      <c r="G692" s="487" t="s">
        <v>1797</v>
      </c>
      <c r="H692" s="487" t="s">
        <v>1789</v>
      </c>
      <c r="I692" s="487">
        <v>13</v>
      </c>
      <c r="J692" s="487" t="s">
        <v>217</v>
      </c>
      <c r="K692" s="488"/>
      <c r="L692" s="489"/>
      <c r="M692" s="486"/>
      <c r="N692" s="483"/>
      <c r="O692" s="486" t="s">
        <v>241</v>
      </c>
      <c r="P692" s="486" t="s">
        <v>241</v>
      </c>
      <c r="Q692" s="486" t="s">
        <v>242</v>
      </c>
    </row>
    <row r="693" spans="1:256" s="482" customFormat="1" ht="14.25" hidden="1">
      <c r="A693" s="483"/>
      <c r="B693" s="484" t="s">
        <v>243</v>
      </c>
      <c r="C693" s="484" t="s">
        <v>243</v>
      </c>
      <c r="D693" s="485"/>
      <c r="E693" s="486" t="s">
        <v>1429</v>
      </c>
      <c r="F693" s="487" t="s">
        <v>1799</v>
      </c>
      <c r="G693" s="487" t="s">
        <v>1799</v>
      </c>
      <c r="H693" s="487" t="s">
        <v>1789</v>
      </c>
      <c r="I693" s="487">
        <v>13</v>
      </c>
      <c r="J693" s="487" t="s">
        <v>217</v>
      </c>
      <c r="K693" s="488"/>
      <c r="L693" s="489"/>
      <c r="M693" s="486"/>
      <c r="N693" s="483"/>
      <c r="O693" s="486" t="s">
        <v>241</v>
      </c>
      <c r="P693" s="486" t="s">
        <v>241</v>
      </c>
      <c r="Q693" s="486" t="s">
        <v>242</v>
      </c>
    </row>
    <row r="694" spans="1:256" s="482" customFormat="1" hidden="1">
      <c r="A694" s="483"/>
      <c r="B694" s="484" t="s">
        <v>1160</v>
      </c>
      <c r="C694" s="484" t="s">
        <v>1160</v>
      </c>
      <c r="D694" s="485"/>
      <c r="E694" s="486" t="s">
        <v>1429</v>
      </c>
      <c r="F694" s="487" t="s">
        <v>1800</v>
      </c>
      <c r="G694" s="487" t="s">
        <v>1800</v>
      </c>
      <c r="H694" s="487" t="s">
        <v>1789</v>
      </c>
      <c r="I694" s="487">
        <v>13</v>
      </c>
      <c r="J694" s="487" t="s">
        <v>217</v>
      </c>
      <c r="K694" s="501"/>
      <c r="L694" s="489"/>
      <c r="M694" s="486"/>
      <c r="N694" s="483"/>
      <c r="O694" s="483" t="s">
        <v>241</v>
      </c>
      <c r="P694" s="483" t="s">
        <v>241</v>
      </c>
      <c r="Q694" s="483" t="s">
        <v>242</v>
      </c>
    </row>
    <row r="695" spans="1:256" s="342" customFormat="1" hidden="1">
      <c r="A695" s="483"/>
      <c r="B695" s="484" t="s">
        <v>996</v>
      </c>
      <c r="C695" s="484" t="s">
        <v>996</v>
      </c>
      <c r="D695" s="485"/>
      <c r="E695" s="486" t="s">
        <v>1429</v>
      </c>
      <c r="F695" s="487" t="s">
        <v>997</v>
      </c>
      <c r="G695" s="487" t="s">
        <v>997</v>
      </c>
      <c r="H695" s="487" t="s">
        <v>240</v>
      </c>
      <c r="I695" s="487">
        <v>13</v>
      </c>
      <c r="J695" s="487" t="s">
        <v>217</v>
      </c>
      <c r="K695" s="490"/>
      <c r="L695" s="489"/>
      <c r="M695" s="486"/>
      <c r="N695" s="483"/>
      <c r="O695" s="486" t="s">
        <v>241</v>
      </c>
      <c r="P695" s="486" t="s">
        <v>241</v>
      </c>
      <c r="Q695" s="486" t="s">
        <v>242</v>
      </c>
      <c r="R695" s="482"/>
      <c r="S695" s="482"/>
      <c r="T695" s="482"/>
      <c r="U695" s="482"/>
      <c r="V695" s="482"/>
      <c r="W695" s="482"/>
      <c r="X695" s="482"/>
      <c r="Y695" s="482"/>
      <c r="Z695" s="482"/>
      <c r="AA695" s="482"/>
      <c r="AB695" s="482"/>
      <c r="AC695" s="482"/>
      <c r="AD695" s="482"/>
      <c r="AE695" s="482"/>
      <c r="AF695" s="482"/>
      <c r="AG695" s="482"/>
      <c r="AH695" s="482"/>
      <c r="AI695" s="482"/>
      <c r="AJ695" s="482"/>
      <c r="AK695" s="482"/>
      <c r="AL695" s="482"/>
      <c r="AM695" s="482"/>
      <c r="AN695" s="482"/>
      <c r="AO695" s="482"/>
      <c r="AP695" s="482"/>
      <c r="AQ695" s="482"/>
      <c r="AR695" s="482"/>
      <c r="AS695" s="482"/>
      <c r="AT695" s="482"/>
      <c r="AU695" s="482"/>
      <c r="AV695" s="482"/>
      <c r="AW695" s="482"/>
      <c r="AX695" s="482"/>
      <c r="AY695" s="482"/>
      <c r="AZ695" s="482"/>
      <c r="BA695" s="482"/>
      <c r="BB695" s="482"/>
      <c r="BC695" s="482"/>
      <c r="BD695" s="482"/>
      <c r="BE695" s="482"/>
      <c r="BF695" s="482"/>
      <c r="BG695" s="482"/>
      <c r="BH695" s="482"/>
      <c r="BI695" s="482"/>
      <c r="BJ695" s="482"/>
      <c r="BK695" s="482"/>
      <c r="BL695" s="482"/>
      <c r="BM695" s="482"/>
      <c r="BN695" s="482"/>
      <c r="BO695" s="482"/>
      <c r="BP695" s="482"/>
      <c r="BQ695" s="482"/>
      <c r="BR695" s="482"/>
      <c r="BS695" s="482"/>
      <c r="BT695" s="482"/>
      <c r="BU695" s="482"/>
      <c r="BV695" s="482"/>
      <c r="BW695" s="482"/>
      <c r="BX695" s="482"/>
      <c r="BY695" s="482"/>
      <c r="BZ695" s="482"/>
      <c r="CA695" s="482"/>
      <c r="CB695" s="482"/>
      <c r="CC695" s="482"/>
      <c r="CD695" s="482"/>
      <c r="CE695" s="482"/>
      <c r="CF695" s="482"/>
      <c r="CG695" s="482"/>
      <c r="CH695" s="482"/>
      <c r="CI695" s="482"/>
      <c r="CJ695" s="482"/>
      <c r="CK695" s="482"/>
      <c r="CL695" s="482"/>
      <c r="CM695" s="482"/>
      <c r="CN695" s="482"/>
      <c r="CO695" s="482"/>
      <c r="CP695" s="482"/>
      <c r="CQ695" s="482"/>
      <c r="CR695" s="482"/>
      <c r="CS695" s="482"/>
      <c r="CT695" s="482"/>
      <c r="CU695" s="482"/>
      <c r="CV695" s="482"/>
      <c r="CW695" s="482"/>
      <c r="CX695" s="482"/>
      <c r="CY695" s="482"/>
      <c r="CZ695" s="482"/>
      <c r="DA695" s="482"/>
      <c r="DB695" s="482"/>
      <c r="DC695" s="482"/>
      <c r="DD695" s="482"/>
      <c r="DE695" s="482"/>
      <c r="DF695" s="482"/>
      <c r="DG695" s="482"/>
      <c r="DH695" s="482"/>
      <c r="DI695" s="482"/>
      <c r="DJ695" s="482"/>
      <c r="DK695" s="482"/>
      <c r="DL695" s="482"/>
      <c r="DM695" s="482"/>
      <c r="DN695" s="482"/>
      <c r="DO695" s="482"/>
      <c r="DP695" s="482"/>
      <c r="DQ695" s="482"/>
      <c r="DR695" s="482"/>
      <c r="DS695" s="482"/>
      <c r="DT695" s="482"/>
      <c r="DU695" s="482"/>
      <c r="DV695" s="482"/>
      <c r="DW695" s="482"/>
      <c r="DX695" s="482"/>
      <c r="DY695" s="482"/>
      <c r="DZ695" s="482"/>
      <c r="EA695" s="482"/>
      <c r="EB695" s="482"/>
      <c r="EC695" s="482"/>
      <c r="ED695" s="482"/>
      <c r="EE695" s="482"/>
      <c r="EF695" s="482"/>
      <c r="EG695" s="482"/>
      <c r="EH695" s="482"/>
      <c r="EI695" s="482"/>
      <c r="EJ695" s="482"/>
      <c r="EK695" s="482"/>
      <c r="EL695" s="482"/>
      <c r="EM695" s="482"/>
      <c r="EN695" s="482"/>
      <c r="EO695" s="482"/>
      <c r="EP695" s="482"/>
      <c r="EQ695" s="482"/>
      <c r="ER695" s="482"/>
      <c r="ES695" s="482"/>
      <c r="ET695" s="482"/>
      <c r="EU695" s="482"/>
      <c r="EV695" s="482"/>
      <c r="EW695" s="482"/>
      <c r="EX695" s="482"/>
      <c r="EY695" s="482"/>
      <c r="EZ695" s="482"/>
      <c r="FA695" s="482"/>
      <c r="FB695" s="482"/>
      <c r="FC695" s="482"/>
      <c r="FD695" s="482"/>
      <c r="FE695" s="482"/>
      <c r="FF695" s="482"/>
      <c r="FG695" s="482"/>
      <c r="FH695" s="482"/>
      <c r="FI695" s="482"/>
      <c r="FJ695" s="482"/>
      <c r="FK695" s="482"/>
      <c r="FL695" s="482"/>
      <c r="FM695" s="482"/>
      <c r="FN695" s="482"/>
      <c r="FO695" s="482"/>
      <c r="FP695" s="482"/>
      <c r="FQ695" s="482"/>
      <c r="FR695" s="482"/>
      <c r="FS695" s="482"/>
      <c r="FT695" s="482"/>
      <c r="FU695" s="482"/>
      <c r="FV695" s="482"/>
      <c r="FW695" s="482"/>
      <c r="FX695" s="482"/>
      <c r="FY695" s="482"/>
      <c r="FZ695" s="482"/>
      <c r="GA695" s="482"/>
      <c r="GB695" s="482"/>
      <c r="GC695" s="482"/>
      <c r="GD695" s="482"/>
      <c r="GE695" s="482"/>
      <c r="GF695" s="482"/>
      <c r="GG695" s="482"/>
      <c r="GH695" s="482"/>
      <c r="GI695" s="482"/>
      <c r="GJ695" s="482"/>
      <c r="GK695" s="482"/>
      <c r="GL695" s="482"/>
      <c r="GM695" s="482"/>
      <c r="GN695" s="482"/>
      <c r="GO695" s="482"/>
      <c r="GP695" s="482"/>
      <c r="GQ695" s="482"/>
      <c r="GR695" s="482"/>
      <c r="GS695" s="482"/>
      <c r="GT695" s="482"/>
      <c r="GU695" s="482"/>
      <c r="GV695" s="482"/>
      <c r="GW695" s="482"/>
      <c r="GX695" s="482"/>
      <c r="GY695" s="482"/>
      <c r="GZ695" s="482"/>
      <c r="HA695" s="482"/>
      <c r="HB695" s="482"/>
      <c r="HC695" s="482"/>
      <c r="HD695" s="482"/>
      <c r="HE695" s="482"/>
      <c r="HF695" s="482"/>
      <c r="HG695" s="482"/>
      <c r="HH695" s="482"/>
      <c r="HI695" s="482"/>
      <c r="HJ695" s="482"/>
      <c r="HK695" s="482"/>
      <c r="HL695" s="482"/>
      <c r="HM695" s="482"/>
      <c r="HN695" s="482"/>
      <c r="HO695" s="482"/>
      <c r="HP695" s="482"/>
      <c r="HQ695" s="482"/>
      <c r="HR695" s="482"/>
      <c r="HS695" s="482"/>
      <c r="HT695" s="482"/>
      <c r="HU695" s="482"/>
      <c r="HV695" s="482"/>
      <c r="HW695" s="482"/>
      <c r="HX695" s="482"/>
      <c r="HY695" s="482"/>
      <c r="HZ695" s="482"/>
      <c r="IA695" s="482"/>
      <c r="IB695" s="482"/>
      <c r="IC695" s="482"/>
      <c r="ID695" s="482"/>
      <c r="IE695" s="482"/>
      <c r="IF695" s="482"/>
      <c r="IG695" s="482"/>
      <c r="IH695" s="482"/>
      <c r="II695" s="482"/>
      <c r="IJ695" s="482"/>
      <c r="IK695" s="482"/>
      <c r="IL695" s="482"/>
      <c r="IM695" s="482"/>
      <c r="IN695" s="482"/>
      <c r="IO695" s="482"/>
      <c r="IP695" s="482"/>
      <c r="IQ695" s="482"/>
      <c r="IR695" s="482"/>
      <c r="IS695" s="482"/>
      <c r="IT695" s="482"/>
      <c r="IU695" s="482"/>
      <c r="IV695" s="482"/>
    </row>
    <row r="696" spans="1:256" ht="14.25" hidden="1">
      <c r="A696" s="483"/>
      <c r="B696" s="484" t="s">
        <v>251</v>
      </c>
      <c r="C696" s="484" t="s">
        <v>251</v>
      </c>
      <c r="D696" s="485"/>
      <c r="E696" s="486" t="s">
        <v>1429</v>
      </c>
      <c r="F696" s="487" t="s">
        <v>1798</v>
      </c>
      <c r="G696" s="487" t="s">
        <v>1798</v>
      </c>
      <c r="H696" s="487" t="s">
        <v>1789</v>
      </c>
      <c r="I696" s="487">
        <v>13</v>
      </c>
      <c r="J696" s="487" t="s">
        <v>217</v>
      </c>
      <c r="K696" s="488"/>
      <c r="L696" s="492"/>
      <c r="M696" s="486"/>
      <c r="N696" s="483"/>
      <c r="O696" s="486" t="s">
        <v>241</v>
      </c>
      <c r="P696" s="486" t="s">
        <v>241</v>
      </c>
      <c r="Q696" s="486" t="s">
        <v>242</v>
      </c>
      <c r="R696" s="342"/>
      <c r="S696" s="342"/>
      <c r="T696" s="342"/>
      <c r="U696" s="342"/>
      <c r="V696" s="342"/>
      <c r="W696" s="342"/>
      <c r="X696" s="342"/>
      <c r="Y696" s="342"/>
      <c r="Z696" s="342"/>
      <c r="AA696" s="342"/>
      <c r="AB696" s="342"/>
      <c r="AC696" s="342"/>
      <c r="AD696" s="342"/>
      <c r="AE696" s="342"/>
      <c r="AF696" s="342"/>
      <c r="AG696" s="342"/>
      <c r="AH696" s="342"/>
      <c r="AI696" s="342"/>
      <c r="AJ696" s="342"/>
      <c r="AK696" s="342"/>
      <c r="AL696" s="342"/>
      <c r="AM696" s="342"/>
      <c r="AN696" s="342"/>
      <c r="AO696" s="342"/>
      <c r="AP696" s="342"/>
      <c r="AQ696" s="342"/>
      <c r="AR696" s="342"/>
      <c r="AS696" s="342"/>
      <c r="AT696" s="342"/>
      <c r="AU696" s="342"/>
      <c r="AV696" s="342"/>
      <c r="AW696" s="342"/>
      <c r="AX696" s="342"/>
      <c r="AY696" s="342"/>
      <c r="AZ696" s="342"/>
      <c r="BA696" s="342"/>
      <c r="BB696" s="342"/>
      <c r="BC696" s="342"/>
      <c r="BD696" s="342"/>
      <c r="BE696" s="342"/>
      <c r="BF696" s="342"/>
      <c r="BG696" s="342"/>
      <c r="BH696" s="342"/>
      <c r="BI696" s="342"/>
      <c r="BJ696" s="342"/>
      <c r="BK696" s="342"/>
      <c r="BL696" s="342"/>
      <c r="BM696" s="342"/>
      <c r="BN696" s="342"/>
      <c r="BO696" s="342"/>
      <c r="BP696" s="342"/>
      <c r="BQ696" s="342"/>
      <c r="BR696" s="342"/>
      <c r="BS696" s="342"/>
      <c r="BT696" s="342"/>
      <c r="BU696" s="342"/>
      <c r="BV696" s="342"/>
      <c r="BW696" s="342"/>
      <c r="BX696" s="342"/>
      <c r="BY696" s="342"/>
      <c r="BZ696" s="342"/>
      <c r="CA696" s="342"/>
      <c r="CB696" s="342"/>
      <c r="CC696" s="342"/>
      <c r="CD696" s="342"/>
      <c r="CE696" s="342"/>
      <c r="CF696" s="342"/>
      <c r="CG696" s="342"/>
      <c r="CH696" s="342"/>
      <c r="CI696" s="342"/>
      <c r="CJ696" s="342"/>
      <c r="CK696" s="342"/>
      <c r="CL696" s="342"/>
      <c r="CM696" s="342"/>
      <c r="CN696" s="342"/>
      <c r="CO696" s="342"/>
      <c r="CP696" s="342"/>
      <c r="CQ696" s="342"/>
      <c r="CR696" s="342"/>
      <c r="CS696" s="342"/>
      <c r="CT696" s="342"/>
      <c r="CU696" s="342"/>
      <c r="CV696" s="342"/>
      <c r="CW696" s="342"/>
      <c r="CX696" s="342"/>
      <c r="CY696" s="342"/>
      <c r="CZ696" s="342"/>
      <c r="DA696" s="342"/>
      <c r="DB696" s="342"/>
      <c r="DC696" s="342"/>
      <c r="DD696" s="342"/>
      <c r="DE696" s="342"/>
      <c r="DF696" s="342"/>
      <c r="DG696" s="342"/>
      <c r="DH696" s="342"/>
      <c r="DI696" s="342"/>
      <c r="DJ696" s="342"/>
      <c r="DK696" s="342"/>
      <c r="DL696" s="342"/>
      <c r="DM696" s="342"/>
      <c r="DN696" s="342"/>
      <c r="DO696" s="342"/>
      <c r="DP696" s="342"/>
      <c r="DQ696" s="342"/>
      <c r="DR696" s="342"/>
      <c r="DS696" s="342"/>
      <c r="DT696" s="342"/>
      <c r="DU696" s="342"/>
      <c r="DV696" s="342"/>
      <c r="DW696" s="342"/>
      <c r="DX696" s="342"/>
      <c r="DY696" s="342"/>
      <c r="DZ696" s="342"/>
      <c r="EA696" s="342"/>
      <c r="EB696" s="342"/>
      <c r="EC696" s="342"/>
      <c r="ED696" s="342"/>
      <c r="EE696" s="342"/>
      <c r="EF696" s="342"/>
      <c r="EG696" s="342"/>
      <c r="EH696" s="342"/>
      <c r="EI696" s="342"/>
      <c r="EJ696" s="342"/>
      <c r="EK696" s="342"/>
      <c r="EL696" s="342"/>
      <c r="EM696" s="342"/>
      <c r="EN696" s="342"/>
      <c r="EO696" s="342"/>
      <c r="EP696" s="342"/>
      <c r="EQ696" s="342"/>
      <c r="ER696" s="342"/>
      <c r="ES696" s="342"/>
      <c r="ET696" s="342"/>
      <c r="EU696" s="342"/>
      <c r="EV696" s="342"/>
      <c r="EW696" s="342"/>
      <c r="EX696" s="342"/>
      <c r="EY696" s="342"/>
      <c r="EZ696" s="342"/>
      <c r="FA696" s="342"/>
      <c r="FB696" s="342"/>
      <c r="FC696" s="342"/>
      <c r="FD696" s="342"/>
      <c r="FE696" s="342"/>
      <c r="FF696" s="342"/>
      <c r="FG696" s="342"/>
      <c r="FH696" s="342"/>
      <c r="FI696" s="342"/>
      <c r="FJ696" s="342"/>
      <c r="FK696" s="342"/>
      <c r="FL696" s="342"/>
      <c r="FM696" s="342"/>
      <c r="FN696" s="342"/>
      <c r="FO696" s="342"/>
      <c r="FP696" s="342"/>
      <c r="FQ696" s="342"/>
      <c r="FR696" s="342"/>
      <c r="FS696" s="342"/>
      <c r="FT696" s="342"/>
      <c r="FU696" s="342"/>
      <c r="FV696" s="342"/>
      <c r="FW696" s="342"/>
      <c r="FX696" s="342"/>
      <c r="FY696" s="342"/>
      <c r="FZ696" s="342"/>
      <c r="GA696" s="342"/>
      <c r="GB696" s="342"/>
      <c r="GC696" s="342"/>
      <c r="GD696" s="342"/>
      <c r="GE696" s="342"/>
      <c r="GF696" s="342"/>
      <c r="GG696" s="342"/>
      <c r="GH696" s="342"/>
      <c r="GI696" s="342"/>
      <c r="GJ696" s="342"/>
      <c r="GK696" s="342"/>
      <c r="GL696" s="342"/>
      <c r="GM696" s="342"/>
      <c r="GN696" s="342"/>
      <c r="GO696" s="342"/>
      <c r="GP696" s="342"/>
      <c r="GQ696" s="342"/>
      <c r="GR696" s="342"/>
      <c r="GS696" s="342"/>
      <c r="GT696" s="342"/>
      <c r="GU696" s="342"/>
      <c r="GV696" s="342"/>
      <c r="GW696" s="342"/>
      <c r="GX696" s="342"/>
      <c r="GY696" s="342"/>
      <c r="GZ696" s="342"/>
      <c r="HA696" s="342"/>
      <c r="HB696" s="342"/>
      <c r="HC696" s="342"/>
      <c r="HD696" s="342"/>
      <c r="HE696" s="342"/>
      <c r="HF696" s="342"/>
      <c r="HG696" s="342"/>
      <c r="HH696" s="342"/>
      <c r="HI696" s="342"/>
      <c r="HJ696" s="342"/>
      <c r="HK696" s="342"/>
      <c r="HL696" s="342"/>
      <c r="HM696" s="342"/>
      <c r="HN696" s="342"/>
      <c r="HO696" s="342"/>
      <c r="HP696" s="342"/>
      <c r="HQ696" s="342"/>
      <c r="HR696" s="342"/>
      <c r="HS696" s="342"/>
      <c r="HT696" s="342"/>
      <c r="HU696" s="342"/>
      <c r="HV696" s="342"/>
      <c r="HW696" s="342"/>
      <c r="HX696" s="342"/>
      <c r="HY696" s="342"/>
      <c r="HZ696" s="342"/>
      <c r="IA696" s="342"/>
      <c r="IB696" s="342"/>
      <c r="IC696" s="342"/>
      <c r="ID696" s="342"/>
      <c r="IE696" s="342"/>
      <c r="IF696" s="342"/>
      <c r="IG696" s="342"/>
      <c r="IH696" s="342"/>
      <c r="II696" s="342"/>
      <c r="IJ696" s="342"/>
      <c r="IK696" s="342"/>
      <c r="IL696" s="342"/>
      <c r="IM696" s="342"/>
      <c r="IN696" s="342"/>
      <c r="IO696" s="342"/>
      <c r="IP696" s="342"/>
      <c r="IQ696" s="342"/>
      <c r="IR696" s="342"/>
      <c r="IS696" s="342"/>
      <c r="IT696" s="342"/>
      <c r="IU696" s="342"/>
      <c r="IV696" s="342"/>
    </row>
    <row r="697" spans="1:256" ht="21">
      <c r="A697" s="1321" t="s">
        <v>1178</v>
      </c>
      <c r="B697" s="1321"/>
      <c r="C697" s="1321"/>
      <c r="D697" s="1321"/>
      <c r="E697" s="1321"/>
      <c r="F697" s="1321"/>
      <c r="G697" s="1321"/>
      <c r="H697" s="1321"/>
      <c r="I697" s="1321"/>
      <c r="J697" s="1321"/>
      <c r="K697" s="1321"/>
      <c r="L697" s="1321"/>
      <c r="M697" s="1321"/>
      <c r="N697" s="1321"/>
      <c r="O697" s="1321"/>
      <c r="P697" s="1321"/>
      <c r="Q697" s="1321"/>
    </row>
    <row r="698" spans="1:256" hidden="1"/>
    <row r="699" spans="1:256" hidden="1">
      <c r="D699" s="506" t="s">
        <v>1161</v>
      </c>
    </row>
    <row r="700" spans="1:256" hidden="1"/>
    <row r="701" spans="1:256" hidden="1"/>
    <row r="702" spans="1:256" hidden="1"/>
    <row r="703" spans="1:256" hidden="1">
      <c r="D703" s="317"/>
      <c r="G703" s="317"/>
      <c r="K703" s="317"/>
      <c r="L703" s="317"/>
      <c r="M703" s="317"/>
      <c r="N703" s="317"/>
    </row>
    <row r="704" spans="1:256" hidden="1">
      <c r="D704" s="317"/>
      <c r="G704" s="317"/>
      <c r="K704" s="317"/>
      <c r="L704" s="317"/>
      <c r="M704" s="317"/>
      <c r="N704" s="317"/>
    </row>
    <row r="705" spans="4:14" hidden="1">
      <c r="D705" s="317"/>
      <c r="G705" s="317"/>
      <c r="K705" s="317"/>
      <c r="L705" s="317"/>
      <c r="M705" s="317"/>
      <c r="N705" s="317"/>
    </row>
    <row r="706" spans="4:14" hidden="1">
      <c r="D706" s="317"/>
      <c r="G706" s="317"/>
      <c r="K706" s="317"/>
      <c r="L706" s="317"/>
      <c r="M706" s="317"/>
      <c r="N706" s="317"/>
    </row>
    <row r="707" spans="4:14" hidden="1">
      <c r="D707" s="317"/>
      <c r="G707" s="317"/>
      <c r="K707" s="317"/>
      <c r="L707" s="317"/>
      <c r="M707" s="317"/>
      <c r="N707" s="317"/>
    </row>
    <row r="708" spans="4:14" hidden="1">
      <c r="D708" s="317"/>
      <c r="G708" s="317"/>
      <c r="K708" s="317"/>
      <c r="L708" s="317"/>
      <c r="M708" s="317"/>
      <c r="N708" s="317"/>
    </row>
    <row r="709" spans="4:14" hidden="1">
      <c r="D709" s="317"/>
      <c r="G709" s="317"/>
      <c r="K709" s="317"/>
      <c r="L709" s="317"/>
      <c r="M709" s="317"/>
      <c r="N709" s="317"/>
    </row>
    <row r="710" spans="4:14" hidden="1">
      <c r="D710" s="317"/>
      <c r="G710" s="317"/>
      <c r="K710" s="317"/>
      <c r="L710" s="317"/>
      <c r="M710" s="317"/>
      <c r="N710" s="317"/>
    </row>
    <row r="711" spans="4:14" hidden="1">
      <c r="D711" s="317"/>
      <c r="G711" s="317"/>
      <c r="K711" s="317"/>
      <c r="L711" s="317"/>
      <c r="M711" s="317"/>
      <c r="N711" s="317"/>
    </row>
    <row r="712" spans="4:14" hidden="1">
      <c r="D712" s="317"/>
      <c r="G712" s="317"/>
      <c r="K712" s="317"/>
      <c r="L712" s="317"/>
      <c r="M712" s="317"/>
      <c r="N712" s="317"/>
    </row>
    <row r="713" spans="4:14" hidden="1">
      <c r="D713" s="317"/>
      <c r="G713" s="317"/>
      <c r="K713" s="317"/>
      <c r="L713" s="317"/>
      <c r="M713" s="317"/>
      <c r="N713" s="317"/>
    </row>
    <row r="714" spans="4:14" hidden="1">
      <c r="D714" s="317"/>
      <c r="G714" s="317"/>
      <c r="K714" s="317"/>
      <c r="L714" s="317"/>
      <c r="M714" s="317"/>
      <c r="N714" s="317"/>
    </row>
    <row r="715" spans="4:14" hidden="1">
      <c r="D715" s="317"/>
      <c r="G715" s="317"/>
      <c r="K715" s="317"/>
      <c r="L715" s="317"/>
      <c r="M715" s="317"/>
      <c r="N715" s="317"/>
    </row>
    <row r="716" spans="4:14" hidden="1">
      <c r="D716" s="317"/>
      <c r="G716" s="317"/>
      <c r="K716" s="317"/>
      <c r="L716" s="317"/>
      <c r="M716" s="317"/>
      <c r="N716" s="317"/>
    </row>
    <row r="717" spans="4:14" hidden="1">
      <c r="D717" s="317"/>
      <c r="G717" s="317"/>
      <c r="K717" s="317"/>
      <c r="L717" s="317"/>
      <c r="M717" s="317"/>
      <c r="N717" s="317"/>
    </row>
    <row r="718" spans="4:14" hidden="1">
      <c r="D718" s="317"/>
      <c r="G718" s="317"/>
      <c r="K718" s="317"/>
      <c r="L718" s="317"/>
      <c r="M718" s="317"/>
      <c r="N718" s="317"/>
    </row>
    <row r="719" spans="4:14" hidden="1">
      <c r="D719" s="317"/>
      <c r="G719" s="317"/>
      <c r="K719" s="317"/>
      <c r="L719" s="317"/>
      <c r="M719" s="317"/>
      <c r="N719" s="317"/>
    </row>
    <row r="720" spans="4:14" hidden="1">
      <c r="D720" s="317"/>
      <c r="G720" s="317"/>
      <c r="K720" s="317"/>
      <c r="L720" s="317"/>
      <c r="M720" s="317"/>
      <c r="N720" s="317"/>
    </row>
    <row r="721" spans="4:14" hidden="1">
      <c r="D721" s="317"/>
      <c r="G721" s="317"/>
      <c r="K721" s="317"/>
      <c r="L721" s="317"/>
      <c r="M721" s="317"/>
      <c r="N721" s="317"/>
    </row>
    <row r="722" spans="4:14" hidden="1">
      <c r="D722" s="317"/>
      <c r="G722" s="317"/>
      <c r="K722" s="317"/>
      <c r="L722" s="317"/>
      <c r="M722" s="317"/>
      <c r="N722" s="317"/>
    </row>
    <row r="723" spans="4:14" hidden="1">
      <c r="D723" s="317"/>
      <c r="G723" s="317"/>
      <c r="K723" s="317"/>
      <c r="L723" s="317"/>
      <c r="M723" s="317"/>
      <c r="N723" s="317"/>
    </row>
    <row r="724" spans="4:14" hidden="1">
      <c r="D724" s="317"/>
      <c r="G724" s="317"/>
      <c r="K724" s="317"/>
      <c r="L724" s="317"/>
      <c r="M724" s="317"/>
      <c r="N724" s="317"/>
    </row>
    <row r="725" spans="4:14" hidden="1">
      <c r="D725" s="317"/>
      <c r="G725" s="317"/>
      <c r="K725" s="317"/>
      <c r="L725" s="317"/>
      <c r="M725" s="317"/>
      <c r="N725" s="317"/>
    </row>
    <row r="726" spans="4:14" hidden="1">
      <c r="D726" s="317"/>
      <c r="G726" s="317"/>
      <c r="K726" s="317"/>
      <c r="L726" s="317"/>
      <c r="M726" s="317"/>
      <c r="N726" s="317"/>
    </row>
    <row r="727" spans="4:14" hidden="1">
      <c r="D727" s="317"/>
      <c r="G727" s="317"/>
      <c r="K727" s="317"/>
      <c r="L727" s="317"/>
      <c r="M727" s="317"/>
      <c r="N727" s="317"/>
    </row>
    <row r="728" spans="4:14" hidden="1">
      <c r="D728" s="317"/>
      <c r="G728" s="317"/>
      <c r="K728" s="317"/>
      <c r="L728" s="317"/>
      <c r="M728" s="317"/>
      <c r="N728" s="317"/>
    </row>
    <row r="729" spans="4:14" hidden="1">
      <c r="D729" s="317"/>
      <c r="G729" s="317"/>
      <c r="K729" s="317"/>
      <c r="L729" s="317"/>
      <c r="M729" s="317"/>
      <c r="N729" s="317"/>
    </row>
    <row r="730" spans="4:14" hidden="1">
      <c r="D730" s="317"/>
      <c r="G730" s="317"/>
      <c r="K730" s="317"/>
      <c r="L730" s="317"/>
      <c r="M730" s="317"/>
      <c r="N730" s="317"/>
    </row>
    <row r="731" spans="4:14" hidden="1">
      <c r="D731" s="317"/>
      <c r="G731" s="317"/>
      <c r="K731" s="317"/>
      <c r="L731" s="317"/>
      <c r="M731" s="317"/>
      <c r="N731" s="317"/>
    </row>
    <row r="732" spans="4:14" hidden="1">
      <c r="D732" s="317"/>
      <c r="G732" s="317"/>
      <c r="K732" s="317"/>
      <c r="L732" s="317"/>
      <c r="M732" s="317"/>
      <c r="N732" s="317"/>
    </row>
    <row r="733" spans="4:14" hidden="1">
      <c r="D733" s="317"/>
      <c r="G733" s="317"/>
      <c r="K733" s="317"/>
      <c r="L733" s="317"/>
      <c r="M733" s="317"/>
      <c r="N733" s="317"/>
    </row>
    <row r="734" spans="4:14" hidden="1">
      <c r="D734" s="317"/>
      <c r="G734" s="317"/>
      <c r="K734" s="317"/>
      <c r="L734" s="317"/>
      <c r="M734" s="317"/>
      <c r="N734" s="317"/>
    </row>
    <row r="735" spans="4:14" hidden="1">
      <c r="D735" s="317"/>
      <c r="G735" s="317"/>
      <c r="K735" s="317"/>
      <c r="L735" s="317"/>
      <c r="M735" s="317"/>
      <c r="N735" s="317"/>
    </row>
    <row r="736" spans="4:14" hidden="1">
      <c r="D736" s="317"/>
      <c r="G736" s="317"/>
      <c r="K736" s="317"/>
      <c r="L736" s="317"/>
      <c r="M736" s="317"/>
      <c r="N736" s="317"/>
    </row>
    <row r="737" spans="4:14" hidden="1">
      <c r="D737" s="317"/>
      <c r="G737" s="317"/>
      <c r="K737" s="317"/>
      <c r="L737" s="317"/>
      <c r="M737" s="317"/>
      <c r="N737" s="317"/>
    </row>
    <row r="738" spans="4:14" hidden="1">
      <c r="D738" s="317"/>
      <c r="G738" s="317"/>
      <c r="K738" s="317"/>
      <c r="L738" s="317"/>
      <c r="M738" s="317"/>
      <c r="N738" s="317"/>
    </row>
    <row r="739" spans="4:14" hidden="1">
      <c r="D739" s="317"/>
      <c r="G739" s="317"/>
      <c r="K739" s="317"/>
      <c r="L739" s="317"/>
      <c r="M739" s="317"/>
      <c r="N739" s="317"/>
    </row>
    <row r="740" spans="4:14" hidden="1">
      <c r="D740" s="317"/>
      <c r="G740" s="317"/>
      <c r="K740" s="317"/>
      <c r="L740" s="317"/>
      <c r="M740" s="317"/>
      <c r="N740" s="317"/>
    </row>
    <row r="741" spans="4:14" hidden="1">
      <c r="D741" s="317"/>
      <c r="G741" s="317"/>
      <c r="K741" s="317"/>
      <c r="L741" s="317"/>
      <c r="M741" s="317"/>
      <c r="N741" s="317"/>
    </row>
    <row r="742" spans="4:14" hidden="1">
      <c r="D742" s="317"/>
      <c r="G742" s="317"/>
      <c r="K742" s="317"/>
      <c r="L742" s="317"/>
      <c r="M742" s="317"/>
      <c r="N742" s="317"/>
    </row>
    <row r="743" spans="4:14" hidden="1">
      <c r="D743" s="317"/>
      <c r="G743" s="317"/>
      <c r="K743" s="317"/>
      <c r="L743" s="317"/>
      <c r="M743" s="317"/>
      <c r="N743" s="317"/>
    </row>
    <row r="744" spans="4:14" hidden="1">
      <c r="D744" s="317"/>
      <c r="G744" s="317"/>
      <c r="K744" s="317"/>
      <c r="L744" s="317"/>
      <c r="M744" s="317"/>
      <c r="N744" s="317"/>
    </row>
    <row r="745" spans="4:14" hidden="1">
      <c r="D745" s="317"/>
      <c r="G745" s="317"/>
      <c r="K745" s="317"/>
      <c r="L745" s="317"/>
      <c r="M745" s="317"/>
      <c r="N745" s="317"/>
    </row>
    <row r="746" spans="4:14" hidden="1">
      <c r="D746" s="317"/>
      <c r="G746" s="317"/>
      <c r="K746" s="317"/>
      <c r="L746" s="317"/>
      <c r="M746" s="317"/>
      <c r="N746" s="317"/>
    </row>
    <row r="747" spans="4:14" hidden="1">
      <c r="D747" s="317"/>
      <c r="G747" s="317"/>
      <c r="K747" s="317"/>
      <c r="L747" s="317"/>
      <c r="M747" s="317"/>
      <c r="N747" s="317"/>
    </row>
    <row r="748" spans="4:14" hidden="1">
      <c r="D748" s="317"/>
      <c r="G748" s="317"/>
      <c r="K748" s="317"/>
      <c r="L748" s="317"/>
      <c r="M748" s="317"/>
      <c r="N748" s="317"/>
    </row>
    <row r="749" spans="4:14" hidden="1">
      <c r="D749" s="317"/>
      <c r="G749" s="317"/>
      <c r="K749" s="317"/>
      <c r="L749" s="317"/>
      <c r="M749" s="317"/>
      <c r="N749" s="317"/>
    </row>
    <row r="750" spans="4:14" hidden="1">
      <c r="D750" s="317"/>
      <c r="G750" s="317"/>
      <c r="K750" s="317"/>
      <c r="L750" s="317"/>
      <c r="M750" s="317"/>
      <c r="N750" s="317"/>
    </row>
    <row r="751" spans="4:14" hidden="1">
      <c r="D751" s="317"/>
      <c r="G751" s="317"/>
      <c r="K751" s="317"/>
      <c r="L751" s="317"/>
      <c r="M751" s="317"/>
      <c r="N751" s="317"/>
    </row>
    <row r="752" spans="4:14" hidden="1">
      <c r="D752" s="317"/>
      <c r="G752" s="317"/>
      <c r="K752" s="317"/>
      <c r="L752" s="317"/>
      <c r="M752" s="317"/>
      <c r="N752" s="317"/>
    </row>
    <row r="753" spans="4:14" hidden="1">
      <c r="D753" s="317"/>
      <c r="G753" s="317"/>
      <c r="K753" s="317"/>
      <c r="L753" s="317"/>
      <c r="M753" s="317"/>
      <c r="N753" s="317"/>
    </row>
    <row r="754" spans="4:14" hidden="1">
      <c r="D754" s="317"/>
      <c r="G754" s="317"/>
      <c r="K754" s="317"/>
      <c r="L754" s="317"/>
      <c r="M754" s="317"/>
      <c r="N754" s="317"/>
    </row>
    <row r="755" spans="4:14" hidden="1">
      <c r="D755" s="317"/>
      <c r="G755" s="317"/>
      <c r="K755" s="317"/>
      <c r="L755" s="317"/>
      <c r="M755" s="317"/>
      <c r="N755" s="317"/>
    </row>
    <row r="756" spans="4:14" hidden="1">
      <c r="D756" s="317"/>
      <c r="G756" s="317"/>
      <c r="K756" s="317"/>
      <c r="L756" s="317"/>
      <c r="M756" s="317"/>
      <c r="N756" s="317"/>
    </row>
    <row r="757" spans="4:14" hidden="1">
      <c r="D757" s="317"/>
      <c r="G757" s="317"/>
      <c r="K757" s="317"/>
      <c r="L757" s="317"/>
      <c r="M757" s="317"/>
      <c r="N757" s="317"/>
    </row>
    <row r="758" spans="4:14" hidden="1">
      <c r="D758" s="317"/>
      <c r="G758" s="317"/>
      <c r="K758" s="317"/>
      <c r="L758" s="317"/>
      <c r="M758" s="317"/>
      <c r="N758" s="317"/>
    </row>
    <row r="759" spans="4:14" hidden="1">
      <c r="D759" s="317"/>
      <c r="G759" s="317"/>
      <c r="K759" s="317"/>
      <c r="L759" s="317"/>
      <c r="M759" s="317"/>
      <c r="N759" s="317"/>
    </row>
    <row r="760" spans="4:14" hidden="1">
      <c r="D760" s="317"/>
      <c r="G760" s="317"/>
      <c r="K760" s="317"/>
      <c r="L760" s="317"/>
      <c r="M760" s="317"/>
      <c r="N760" s="317"/>
    </row>
    <row r="761" spans="4:14" hidden="1">
      <c r="D761" s="317"/>
      <c r="G761" s="317"/>
      <c r="K761" s="317"/>
      <c r="L761" s="317"/>
      <c r="M761" s="317"/>
      <c r="N761" s="317"/>
    </row>
    <row r="762" spans="4:14" hidden="1">
      <c r="D762" s="317"/>
      <c r="G762" s="317"/>
      <c r="K762" s="317"/>
      <c r="L762" s="317"/>
      <c r="M762" s="317"/>
      <c r="N762" s="317"/>
    </row>
    <row r="763" spans="4:14" hidden="1">
      <c r="D763" s="317"/>
      <c r="G763" s="317"/>
      <c r="K763" s="317"/>
      <c r="L763" s="317"/>
      <c r="M763" s="317"/>
      <c r="N763" s="317"/>
    </row>
    <row r="764" spans="4:14" hidden="1">
      <c r="D764" s="317"/>
      <c r="G764" s="317"/>
      <c r="K764" s="317"/>
      <c r="L764" s="317"/>
      <c r="M764" s="317"/>
      <c r="N764" s="317"/>
    </row>
    <row r="765" spans="4:14" hidden="1">
      <c r="D765" s="317"/>
      <c r="G765" s="317"/>
      <c r="K765" s="317"/>
      <c r="L765" s="317"/>
      <c r="M765" s="317"/>
      <c r="N765" s="317"/>
    </row>
    <row r="766" spans="4:14" hidden="1">
      <c r="D766" s="317"/>
      <c r="G766" s="317"/>
      <c r="K766" s="317"/>
      <c r="L766" s="317"/>
      <c r="M766" s="317"/>
      <c r="N766" s="317"/>
    </row>
    <row r="767" spans="4:14" hidden="1">
      <c r="D767" s="317"/>
      <c r="G767" s="317"/>
      <c r="K767" s="317"/>
      <c r="L767" s="317"/>
      <c r="M767" s="317"/>
      <c r="N767" s="317"/>
    </row>
    <row r="768" spans="4:14" hidden="1">
      <c r="D768" s="317"/>
      <c r="G768" s="317"/>
      <c r="K768" s="317"/>
      <c r="L768" s="317"/>
      <c r="M768" s="317"/>
      <c r="N768" s="317"/>
    </row>
    <row r="769" spans="4:14" hidden="1">
      <c r="D769" s="317"/>
      <c r="G769" s="317"/>
      <c r="K769" s="317"/>
      <c r="L769" s="317"/>
      <c r="M769" s="317"/>
      <c r="N769" s="317"/>
    </row>
    <row r="770" spans="4:14" hidden="1">
      <c r="D770" s="317"/>
      <c r="G770" s="317"/>
      <c r="K770" s="317"/>
      <c r="L770" s="317"/>
      <c r="M770" s="317"/>
      <c r="N770" s="317"/>
    </row>
    <row r="771" spans="4:14" hidden="1">
      <c r="D771" s="317"/>
      <c r="G771" s="317"/>
      <c r="K771" s="317"/>
      <c r="L771" s="317"/>
      <c r="M771" s="317"/>
      <c r="N771" s="317"/>
    </row>
    <row r="772" spans="4:14" hidden="1">
      <c r="D772" s="317"/>
      <c r="G772" s="317"/>
      <c r="K772" s="317"/>
      <c r="L772" s="317"/>
      <c r="M772" s="317"/>
      <c r="N772" s="317"/>
    </row>
    <row r="773" spans="4:14" hidden="1">
      <c r="D773" s="317"/>
      <c r="G773" s="317"/>
      <c r="K773" s="317"/>
      <c r="L773" s="317"/>
      <c r="M773" s="317"/>
      <c r="N773" s="317"/>
    </row>
    <row r="774" spans="4:14" hidden="1">
      <c r="D774" s="317"/>
      <c r="G774" s="317"/>
      <c r="K774" s="317"/>
      <c r="L774" s="317"/>
      <c r="M774" s="317"/>
      <c r="N774" s="317"/>
    </row>
    <row r="775" spans="4:14" hidden="1">
      <c r="D775" s="317"/>
      <c r="G775" s="317"/>
      <c r="K775" s="317"/>
      <c r="L775" s="317"/>
      <c r="M775" s="317"/>
      <c r="N775" s="317"/>
    </row>
    <row r="776" spans="4:14" hidden="1">
      <c r="D776" s="317"/>
      <c r="G776" s="317"/>
      <c r="K776" s="317"/>
      <c r="L776" s="317"/>
      <c r="M776" s="317"/>
      <c r="N776" s="317"/>
    </row>
    <row r="777" spans="4:14" hidden="1">
      <c r="D777" s="317"/>
      <c r="G777" s="317"/>
      <c r="K777" s="317"/>
      <c r="L777" s="317"/>
      <c r="M777" s="317"/>
      <c r="N777" s="317"/>
    </row>
    <row r="778" spans="4:14" hidden="1">
      <c r="D778" s="317"/>
      <c r="G778" s="317"/>
      <c r="K778" s="317"/>
      <c r="L778" s="317"/>
      <c r="M778" s="317"/>
      <c r="N778" s="317"/>
    </row>
    <row r="779" spans="4:14" hidden="1">
      <c r="D779" s="317"/>
      <c r="G779" s="317"/>
      <c r="K779" s="317"/>
      <c r="L779" s="317"/>
      <c r="M779" s="317"/>
      <c r="N779" s="317"/>
    </row>
    <row r="780" spans="4:14" hidden="1">
      <c r="D780" s="317"/>
      <c r="G780" s="317"/>
      <c r="K780" s="317"/>
      <c r="L780" s="317"/>
      <c r="M780" s="317"/>
      <c r="N780" s="317"/>
    </row>
    <row r="781" spans="4:14" hidden="1">
      <c r="D781" s="317"/>
      <c r="G781" s="317"/>
      <c r="K781" s="317"/>
      <c r="L781" s="317"/>
      <c r="M781" s="317"/>
      <c r="N781" s="317"/>
    </row>
    <row r="782" spans="4:14" hidden="1">
      <c r="D782" s="317"/>
      <c r="G782" s="317"/>
      <c r="K782" s="317"/>
      <c r="L782" s="317"/>
      <c r="M782" s="317"/>
      <c r="N782" s="317"/>
    </row>
    <row r="783" spans="4:14" hidden="1">
      <c r="D783" s="317"/>
      <c r="G783" s="317"/>
      <c r="K783" s="317"/>
      <c r="L783" s="317"/>
      <c r="M783" s="317"/>
      <c r="N783" s="317"/>
    </row>
    <row r="784" spans="4:14" hidden="1">
      <c r="D784" s="317"/>
      <c r="G784" s="317"/>
      <c r="K784" s="317"/>
      <c r="L784" s="317"/>
      <c r="M784" s="317"/>
      <c r="N784" s="317"/>
    </row>
    <row r="785" spans="4:14" hidden="1">
      <c r="D785" s="317"/>
      <c r="G785" s="317"/>
      <c r="K785" s="317"/>
      <c r="L785" s="317"/>
      <c r="M785" s="317"/>
      <c r="N785" s="317"/>
    </row>
    <row r="786" spans="4:14" hidden="1">
      <c r="D786" s="317"/>
      <c r="G786" s="317"/>
      <c r="K786" s="317"/>
      <c r="L786" s="317"/>
      <c r="M786" s="317"/>
      <c r="N786" s="317"/>
    </row>
    <row r="787" spans="4:14" hidden="1">
      <c r="D787" s="317"/>
      <c r="G787" s="317"/>
      <c r="K787" s="317"/>
      <c r="L787" s="317"/>
      <c r="M787" s="317"/>
      <c r="N787" s="317"/>
    </row>
    <row r="788" spans="4:14" hidden="1">
      <c r="D788" s="317"/>
      <c r="G788" s="317"/>
      <c r="K788" s="317"/>
      <c r="L788" s="317"/>
      <c r="M788" s="317"/>
      <c r="N788" s="317"/>
    </row>
    <row r="789" spans="4:14" hidden="1">
      <c r="D789" s="317"/>
      <c r="G789" s="317"/>
      <c r="K789" s="317"/>
      <c r="L789" s="317"/>
      <c r="M789" s="317"/>
      <c r="N789" s="317"/>
    </row>
    <row r="790" spans="4:14" hidden="1">
      <c r="D790" s="317"/>
      <c r="G790" s="317"/>
      <c r="K790" s="317"/>
      <c r="L790" s="317"/>
      <c r="M790" s="317"/>
      <c r="N790" s="317"/>
    </row>
    <row r="791" spans="4:14" hidden="1">
      <c r="D791" s="317"/>
      <c r="G791" s="317"/>
      <c r="K791" s="317"/>
      <c r="L791" s="317"/>
      <c r="M791" s="317"/>
      <c r="N791" s="317"/>
    </row>
    <row r="792" spans="4:14" hidden="1">
      <c r="D792" s="317"/>
      <c r="G792" s="317"/>
      <c r="K792" s="317"/>
      <c r="L792" s="317"/>
      <c r="M792" s="317"/>
      <c r="N792" s="317"/>
    </row>
    <row r="793" spans="4:14" hidden="1">
      <c r="D793" s="317"/>
      <c r="G793" s="317"/>
      <c r="K793" s="317"/>
      <c r="L793" s="317"/>
      <c r="M793" s="317"/>
      <c r="N793" s="317"/>
    </row>
    <row r="794" spans="4:14" hidden="1">
      <c r="D794" s="317"/>
      <c r="G794" s="317"/>
      <c r="K794" s="317"/>
      <c r="L794" s="317"/>
      <c r="M794" s="317"/>
      <c r="N794" s="317"/>
    </row>
    <row r="795" spans="4:14" hidden="1">
      <c r="D795" s="317"/>
      <c r="G795" s="317"/>
      <c r="K795" s="317"/>
      <c r="L795" s="317"/>
      <c r="M795" s="317"/>
      <c r="N795" s="317"/>
    </row>
    <row r="796" spans="4:14" hidden="1">
      <c r="D796" s="317"/>
      <c r="G796" s="317"/>
      <c r="K796" s="317"/>
      <c r="L796" s="317"/>
      <c r="M796" s="317"/>
      <c r="N796" s="317"/>
    </row>
    <row r="797" spans="4:14" hidden="1">
      <c r="D797" s="317"/>
      <c r="G797" s="317"/>
      <c r="K797" s="317"/>
      <c r="L797" s="317"/>
      <c r="M797" s="317"/>
      <c r="N797" s="317"/>
    </row>
    <row r="798" spans="4:14" hidden="1">
      <c r="D798" s="317"/>
      <c r="G798" s="317"/>
      <c r="K798" s="317"/>
      <c r="L798" s="317"/>
      <c r="M798" s="317"/>
      <c r="N798" s="317"/>
    </row>
    <row r="799" spans="4:14" hidden="1">
      <c r="D799" s="317"/>
      <c r="G799" s="317"/>
      <c r="K799" s="317"/>
      <c r="L799" s="317"/>
      <c r="M799" s="317"/>
      <c r="N799" s="317"/>
    </row>
    <row r="800" spans="4:14" hidden="1">
      <c r="D800" s="317"/>
      <c r="G800" s="317"/>
      <c r="K800" s="317"/>
      <c r="L800" s="317"/>
      <c r="M800" s="317"/>
      <c r="N800" s="317"/>
    </row>
    <row r="801" spans="4:14" hidden="1">
      <c r="D801" s="317"/>
      <c r="G801" s="317"/>
      <c r="K801" s="317"/>
      <c r="L801" s="317"/>
      <c r="M801" s="317"/>
      <c r="N801" s="317"/>
    </row>
    <row r="802" spans="4:14" hidden="1">
      <c r="D802" s="317"/>
      <c r="G802" s="317"/>
      <c r="K802" s="317"/>
      <c r="L802" s="317"/>
      <c r="M802" s="317"/>
      <c r="N802" s="317"/>
    </row>
    <row r="803" spans="4:14" hidden="1">
      <c r="D803" s="317"/>
      <c r="G803" s="317"/>
      <c r="K803" s="317"/>
      <c r="L803" s="317"/>
      <c r="M803" s="317"/>
      <c r="N803" s="317"/>
    </row>
    <row r="804" spans="4:14" hidden="1">
      <c r="D804" s="317"/>
      <c r="G804" s="317"/>
      <c r="K804" s="317"/>
      <c r="L804" s="317"/>
      <c r="M804" s="317"/>
      <c r="N804" s="317"/>
    </row>
    <row r="805" spans="4:14" hidden="1">
      <c r="D805" s="317"/>
      <c r="G805" s="317"/>
      <c r="K805" s="317"/>
      <c r="L805" s="317"/>
      <c r="M805" s="317"/>
      <c r="N805" s="317"/>
    </row>
    <row r="806" spans="4:14" hidden="1">
      <c r="D806" s="317"/>
      <c r="G806" s="317"/>
      <c r="K806" s="317"/>
      <c r="L806" s="317"/>
      <c r="M806" s="317"/>
      <c r="N806" s="317"/>
    </row>
    <row r="807" spans="4:14" hidden="1">
      <c r="D807" s="317"/>
      <c r="G807" s="317"/>
      <c r="K807" s="317"/>
      <c r="L807" s="317"/>
      <c r="M807" s="317"/>
      <c r="N807" s="317"/>
    </row>
    <row r="808" spans="4:14" hidden="1">
      <c r="D808" s="317"/>
      <c r="G808" s="317"/>
      <c r="K808" s="317"/>
      <c r="L808" s="317"/>
      <c r="M808" s="317"/>
      <c r="N808" s="317"/>
    </row>
    <row r="809" spans="4:14" hidden="1">
      <c r="D809" s="317"/>
      <c r="G809" s="317"/>
      <c r="K809" s="317"/>
      <c r="L809" s="317"/>
      <c r="M809" s="317"/>
      <c r="N809" s="317"/>
    </row>
    <row r="810" spans="4:14" hidden="1">
      <c r="D810" s="317"/>
      <c r="G810" s="317"/>
      <c r="K810" s="317"/>
      <c r="L810" s="317"/>
      <c r="M810" s="317"/>
      <c r="N810" s="317"/>
    </row>
    <row r="811" spans="4:14" hidden="1">
      <c r="D811" s="317"/>
      <c r="G811" s="317"/>
      <c r="K811" s="317"/>
      <c r="L811" s="317"/>
      <c r="M811" s="317"/>
      <c r="N811" s="317"/>
    </row>
    <row r="812" spans="4:14" hidden="1">
      <c r="D812" s="317"/>
      <c r="G812" s="317"/>
      <c r="K812" s="317"/>
      <c r="L812" s="317"/>
      <c r="M812" s="317"/>
      <c r="N812" s="317"/>
    </row>
    <row r="813" spans="4:14" hidden="1">
      <c r="D813" s="317"/>
      <c r="G813" s="317"/>
      <c r="K813" s="317"/>
      <c r="L813" s="317"/>
      <c r="M813" s="317"/>
      <c r="N813" s="317"/>
    </row>
    <row r="814" spans="4:14" hidden="1">
      <c r="D814" s="317"/>
      <c r="G814" s="317"/>
      <c r="K814" s="317"/>
      <c r="L814" s="317"/>
      <c r="M814" s="317"/>
      <c r="N814" s="317"/>
    </row>
    <row r="815" spans="4:14" hidden="1">
      <c r="D815" s="317"/>
      <c r="G815" s="317"/>
      <c r="K815" s="317"/>
      <c r="L815" s="317"/>
      <c r="M815" s="317"/>
      <c r="N815" s="317"/>
    </row>
    <row r="816" spans="4:14" hidden="1">
      <c r="D816" s="317"/>
      <c r="G816" s="317"/>
      <c r="K816" s="317"/>
      <c r="L816" s="317"/>
      <c r="M816" s="317"/>
      <c r="N816" s="317"/>
    </row>
    <row r="817" spans="4:14" hidden="1">
      <c r="D817" s="317"/>
      <c r="G817" s="317"/>
      <c r="K817" s="317"/>
      <c r="L817" s="317"/>
      <c r="M817" s="317"/>
      <c r="N817" s="317"/>
    </row>
    <row r="818" spans="4:14" hidden="1">
      <c r="D818" s="317"/>
      <c r="G818" s="317"/>
      <c r="K818" s="317"/>
      <c r="L818" s="317"/>
      <c r="M818" s="317"/>
      <c r="N818" s="317"/>
    </row>
    <row r="819" spans="4:14" hidden="1">
      <c r="D819" s="317"/>
      <c r="G819" s="317"/>
      <c r="K819" s="317"/>
      <c r="L819" s="317"/>
      <c r="M819" s="317"/>
      <c r="N819" s="317"/>
    </row>
    <row r="820" spans="4:14" hidden="1">
      <c r="D820" s="317"/>
      <c r="G820" s="317"/>
      <c r="K820" s="317"/>
      <c r="L820" s="317"/>
      <c r="M820" s="317"/>
      <c r="N820" s="317"/>
    </row>
    <row r="821" spans="4:14" hidden="1">
      <c r="D821" s="317"/>
      <c r="G821" s="317"/>
      <c r="K821" s="317"/>
      <c r="L821" s="317"/>
      <c r="M821" s="317"/>
      <c r="N821" s="317"/>
    </row>
    <row r="822" spans="4:14" hidden="1">
      <c r="D822" s="317"/>
      <c r="G822" s="317"/>
      <c r="K822" s="317"/>
      <c r="L822" s="317"/>
      <c r="M822" s="317"/>
      <c r="N822" s="317"/>
    </row>
    <row r="823" spans="4:14" hidden="1">
      <c r="D823" s="317"/>
      <c r="G823" s="317"/>
      <c r="K823" s="317"/>
      <c r="L823" s="317"/>
      <c r="M823" s="317"/>
      <c r="N823" s="317"/>
    </row>
    <row r="824" spans="4:14" hidden="1">
      <c r="D824" s="317"/>
      <c r="G824" s="317"/>
      <c r="K824" s="317"/>
      <c r="L824" s="317"/>
      <c r="M824" s="317"/>
      <c r="N824" s="317"/>
    </row>
    <row r="825" spans="4:14" hidden="1">
      <c r="D825" s="317"/>
      <c r="G825" s="317"/>
      <c r="K825" s="317"/>
      <c r="L825" s="317"/>
      <c r="M825" s="317"/>
      <c r="N825" s="317"/>
    </row>
    <row r="826" spans="4:14" hidden="1">
      <c r="D826" s="317"/>
      <c r="G826" s="317"/>
      <c r="K826" s="317"/>
      <c r="L826" s="317"/>
      <c r="M826" s="317"/>
      <c r="N826" s="317"/>
    </row>
    <row r="827" spans="4:14" hidden="1">
      <c r="D827" s="317"/>
      <c r="G827" s="317"/>
      <c r="K827" s="317"/>
      <c r="L827" s="317"/>
      <c r="M827" s="317"/>
      <c r="N827" s="317"/>
    </row>
    <row r="828" spans="4:14" hidden="1">
      <c r="D828" s="317"/>
      <c r="G828" s="317"/>
      <c r="K828" s="317"/>
      <c r="L828" s="317"/>
      <c r="M828" s="317"/>
      <c r="N828" s="317"/>
    </row>
    <row r="829" spans="4:14" hidden="1">
      <c r="D829" s="317"/>
      <c r="G829" s="317"/>
      <c r="K829" s="317"/>
      <c r="L829" s="317"/>
      <c r="M829" s="317"/>
      <c r="N829" s="317"/>
    </row>
    <row r="830" spans="4:14" hidden="1">
      <c r="D830" s="317"/>
      <c r="G830" s="317"/>
      <c r="K830" s="317"/>
      <c r="L830" s="317"/>
      <c r="M830" s="317"/>
      <c r="N830" s="317"/>
    </row>
    <row r="831" spans="4:14" hidden="1">
      <c r="D831" s="317"/>
      <c r="G831" s="317"/>
      <c r="K831" s="317"/>
      <c r="L831" s="317"/>
      <c r="M831" s="317"/>
      <c r="N831" s="317"/>
    </row>
    <row r="832" spans="4:14" hidden="1">
      <c r="D832" s="317"/>
      <c r="G832" s="317"/>
      <c r="K832" s="317"/>
      <c r="L832" s="317"/>
      <c r="M832" s="317"/>
      <c r="N832" s="317"/>
    </row>
    <row r="833" spans="4:14" hidden="1">
      <c r="D833" s="317"/>
      <c r="G833" s="317"/>
      <c r="K833" s="317"/>
      <c r="L833" s="317"/>
      <c r="M833" s="317"/>
      <c r="N833" s="317"/>
    </row>
    <row r="834" spans="4:14" hidden="1">
      <c r="D834" s="317"/>
      <c r="G834" s="317"/>
      <c r="K834" s="317"/>
      <c r="L834" s="317"/>
      <c r="M834" s="317"/>
      <c r="N834" s="317"/>
    </row>
    <row r="835" spans="4:14" hidden="1">
      <c r="D835" s="317"/>
      <c r="G835" s="317"/>
      <c r="K835" s="317"/>
      <c r="L835" s="317"/>
      <c r="M835" s="317"/>
      <c r="N835" s="317"/>
    </row>
    <row r="836" spans="4:14" hidden="1">
      <c r="D836" s="317"/>
      <c r="G836" s="317"/>
      <c r="K836" s="317"/>
      <c r="L836" s="317"/>
      <c r="M836" s="317"/>
      <c r="N836" s="317"/>
    </row>
    <row r="837" spans="4:14" hidden="1">
      <c r="D837" s="317"/>
      <c r="G837" s="317"/>
      <c r="K837" s="317"/>
      <c r="L837" s="317"/>
      <c r="M837" s="317"/>
      <c r="N837" s="317"/>
    </row>
    <row r="838" spans="4:14" hidden="1">
      <c r="D838" s="317"/>
      <c r="G838" s="317"/>
      <c r="K838" s="317"/>
      <c r="L838" s="317"/>
      <c r="M838" s="317"/>
      <c r="N838" s="317"/>
    </row>
    <row r="839" spans="4:14" hidden="1">
      <c r="D839" s="317"/>
      <c r="G839" s="317"/>
      <c r="K839" s="317"/>
      <c r="L839" s="317"/>
      <c r="M839" s="317"/>
      <c r="N839" s="317"/>
    </row>
    <row r="840" spans="4:14" hidden="1">
      <c r="D840" s="317"/>
      <c r="G840" s="317"/>
      <c r="K840" s="317"/>
      <c r="L840" s="317"/>
      <c r="M840" s="317"/>
      <c r="N840" s="317"/>
    </row>
    <row r="841" spans="4:14" hidden="1">
      <c r="D841" s="317"/>
      <c r="G841" s="317"/>
      <c r="K841" s="317"/>
      <c r="L841" s="317"/>
      <c r="M841" s="317"/>
      <c r="N841" s="317"/>
    </row>
    <row r="842" spans="4:14" hidden="1">
      <c r="D842" s="317"/>
      <c r="G842" s="317"/>
      <c r="K842" s="317"/>
      <c r="L842" s="317"/>
      <c r="M842" s="317"/>
      <c r="N842" s="317"/>
    </row>
    <row r="843" spans="4:14" hidden="1">
      <c r="D843" s="317"/>
      <c r="G843" s="317"/>
      <c r="K843" s="317"/>
      <c r="L843" s="317"/>
      <c r="M843" s="317"/>
      <c r="N843" s="317"/>
    </row>
    <row r="844" spans="4:14" hidden="1">
      <c r="D844" s="317"/>
      <c r="G844" s="317"/>
      <c r="K844" s="317"/>
      <c r="L844" s="317"/>
      <c r="M844" s="317"/>
      <c r="N844" s="317"/>
    </row>
    <row r="845" spans="4:14" hidden="1">
      <c r="D845" s="317"/>
      <c r="G845" s="317"/>
      <c r="K845" s="317"/>
      <c r="L845" s="317"/>
      <c r="M845" s="317"/>
      <c r="N845" s="317"/>
    </row>
    <row r="846" spans="4:14" hidden="1">
      <c r="D846" s="317"/>
      <c r="G846" s="317"/>
      <c r="K846" s="317"/>
      <c r="L846" s="317"/>
      <c r="M846" s="317"/>
      <c r="N846" s="317"/>
    </row>
    <row r="847" spans="4:14" hidden="1">
      <c r="D847" s="317"/>
      <c r="G847" s="317"/>
      <c r="K847" s="317"/>
      <c r="L847" s="317"/>
      <c r="M847" s="317"/>
      <c r="N847" s="317"/>
    </row>
    <row r="848" spans="4:14" hidden="1">
      <c r="D848" s="317"/>
      <c r="G848" s="317"/>
      <c r="K848" s="317"/>
      <c r="L848" s="317"/>
      <c r="M848" s="317"/>
      <c r="N848" s="317"/>
    </row>
    <row r="849" spans="4:14" hidden="1">
      <c r="D849" s="317"/>
      <c r="G849" s="317"/>
      <c r="K849" s="317"/>
      <c r="L849" s="317"/>
      <c r="M849" s="317"/>
      <c r="N849" s="317"/>
    </row>
    <row r="850" spans="4:14" hidden="1">
      <c r="D850" s="317"/>
      <c r="G850" s="317"/>
      <c r="K850" s="317"/>
      <c r="L850" s="317"/>
      <c r="M850" s="317"/>
      <c r="N850" s="317"/>
    </row>
    <row r="851" spans="4:14" hidden="1">
      <c r="D851" s="317"/>
      <c r="G851" s="317"/>
      <c r="K851" s="317"/>
      <c r="L851" s="317"/>
      <c r="M851" s="317"/>
      <c r="N851" s="317"/>
    </row>
    <row r="852" spans="4:14" hidden="1">
      <c r="D852" s="317"/>
      <c r="G852" s="317"/>
      <c r="K852" s="317"/>
      <c r="L852" s="317"/>
      <c r="M852" s="317"/>
      <c r="N852" s="317"/>
    </row>
    <row r="853" spans="4:14" hidden="1">
      <c r="D853" s="317"/>
      <c r="G853" s="317"/>
      <c r="K853" s="317"/>
      <c r="L853" s="317"/>
      <c r="M853" s="317"/>
      <c r="N853" s="317"/>
    </row>
    <row r="854" spans="4:14" hidden="1">
      <c r="D854" s="317"/>
      <c r="G854" s="317"/>
      <c r="K854" s="317"/>
      <c r="L854" s="317"/>
      <c r="M854" s="317"/>
      <c r="N854" s="317"/>
    </row>
    <row r="855" spans="4:14" hidden="1">
      <c r="D855" s="317"/>
      <c r="G855" s="317"/>
      <c r="K855" s="317"/>
      <c r="L855" s="317"/>
      <c r="M855" s="317"/>
      <c r="N855" s="317"/>
    </row>
    <row r="856" spans="4:14" hidden="1">
      <c r="D856" s="317"/>
      <c r="G856" s="317"/>
      <c r="K856" s="317"/>
      <c r="L856" s="317"/>
      <c r="M856" s="317"/>
      <c r="N856" s="317"/>
    </row>
    <row r="857" spans="4:14" hidden="1">
      <c r="D857" s="317"/>
      <c r="G857" s="317"/>
      <c r="K857" s="317"/>
      <c r="L857" s="317"/>
      <c r="M857" s="317"/>
      <c r="N857" s="317"/>
    </row>
    <row r="858" spans="4:14" hidden="1">
      <c r="D858" s="317"/>
      <c r="G858" s="317"/>
      <c r="K858" s="317"/>
      <c r="L858" s="317"/>
      <c r="M858" s="317"/>
      <c r="N858" s="317"/>
    </row>
    <row r="859" spans="4:14" hidden="1">
      <c r="D859" s="317"/>
      <c r="G859" s="317"/>
      <c r="K859" s="317"/>
      <c r="L859" s="317"/>
      <c r="M859" s="317"/>
      <c r="N859" s="317"/>
    </row>
    <row r="860" spans="4:14" hidden="1">
      <c r="D860" s="317"/>
      <c r="G860" s="317"/>
      <c r="K860" s="317"/>
      <c r="L860" s="317"/>
      <c r="M860" s="317"/>
      <c r="N860" s="317"/>
    </row>
    <row r="861" spans="4:14" hidden="1">
      <c r="D861" s="317"/>
      <c r="G861" s="317"/>
      <c r="K861" s="317"/>
      <c r="L861" s="317"/>
      <c r="M861" s="317"/>
      <c r="N861" s="317"/>
    </row>
    <row r="862" spans="4:14" hidden="1">
      <c r="D862" s="317"/>
      <c r="G862" s="317"/>
      <c r="K862" s="317"/>
      <c r="L862" s="317"/>
      <c r="M862" s="317"/>
      <c r="N862" s="317"/>
    </row>
    <row r="863" spans="4:14" hidden="1">
      <c r="D863" s="317"/>
      <c r="G863" s="317"/>
      <c r="K863" s="317"/>
      <c r="L863" s="317"/>
      <c r="M863" s="317"/>
      <c r="N863" s="317"/>
    </row>
    <row r="864" spans="4:14" hidden="1">
      <c r="D864" s="317"/>
      <c r="G864" s="317"/>
      <c r="K864" s="317"/>
      <c r="L864" s="317"/>
      <c r="M864" s="317"/>
      <c r="N864" s="317"/>
    </row>
    <row r="865" spans="4:14" hidden="1">
      <c r="D865" s="317"/>
      <c r="G865" s="317"/>
      <c r="K865" s="317"/>
      <c r="L865" s="317"/>
      <c r="M865" s="317"/>
      <c r="N865" s="317"/>
    </row>
    <row r="866" spans="4:14" hidden="1">
      <c r="D866" s="317"/>
      <c r="G866" s="317"/>
      <c r="K866" s="317"/>
      <c r="L866" s="317"/>
      <c r="M866" s="317"/>
      <c r="N866" s="317"/>
    </row>
    <row r="867" spans="4:14" hidden="1">
      <c r="D867" s="317"/>
      <c r="G867" s="317"/>
      <c r="K867" s="317"/>
      <c r="L867" s="317"/>
      <c r="M867" s="317"/>
      <c r="N867" s="317"/>
    </row>
    <row r="868" spans="4:14" hidden="1">
      <c r="D868" s="317"/>
      <c r="G868" s="317"/>
      <c r="K868" s="317"/>
      <c r="L868" s="317"/>
      <c r="M868" s="317"/>
      <c r="N868" s="317"/>
    </row>
    <row r="869" spans="4:14" hidden="1">
      <c r="D869" s="317"/>
      <c r="G869" s="317"/>
      <c r="K869" s="317"/>
      <c r="L869" s="317"/>
      <c r="M869" s="317"/>
      <c r="N869" s="317"/>
    </row>
    <row r="870" spans="4:14" hidden="1">
      <c r="D870" s="317"/>
      <c r="G870" s="317"/>
      <c r="K870" s="317"/>
      <c r="L870" s="317"/>
      <c r="M870" s="317"/>
      <c r="N870" s="317"/>
    </row>
    <row r="871" spans="4:14" hidden="1">
      <c r="D871" s="317"/>
      <c r="G871" s="317"/>
      <c r="K871" s="317"/>
      <c r="L871" s="317"/>
      <c r="M871" s="317"/>
      <c r="N871" s="317"/>
    </row>
    <row r="872" spans="4:14" hidden="1">
      <c r="D872" s="317"/>
      <c r="G872" s="317"/>
      <c r="K872" s="317"/>
      <c r="L872" s="317"/>
      <c r="M872" s="317"/>
      <c r="N872" s="317"/>
    </row>
    <row r="873" spans="4:14" hidden="1">
      <c r="D873" s="317"/>
      <c r="G873" s="317"/>
      <c r="K873" s="317"/>
      <c r="L873" s="317"/>
      <c r="M873" s="317"/>
      <c r="N873" s="317"/>
    </row>
    <row r="874" spans="4:14" hidden="1">
      <c r="D874" s="317"/>
      <c r="G874" s="317"/>
      <c r="K874" s="317"/>
      <c r="L874" s="317"/>
      <c r="M874" s="317"/>
      <c r="N874" s="317"/>
    </row>
    <row r="875" spans="4:14" hidden="1">
      <c r="D875" s="317"/>
      <c r="G875" s="317"/>
      <c r="K875" s="317"/>
      <c r="L875" s="317"/>
      <c r="M875" s="317"/>
      <c r="N875" s="317"/>
    </row>
    <row r="876" spans="4:14" hidden="1">
      <c r="D876" s="317"/>
      <c r="G876" s="317"/>
      <c r="K876" s="317"/>
      <c r="L876" s="317"/>
      <c r="M876" s="317"/>
      <c r="N876" s="317"/>
    </row>
    <row r="877" spans="4:14" hidden="1">
      <c r="D877" s="317"/>
      <c r="G877" s="317"/>
      <c r="K877" s="317"/>
      <c r="L877" s="317"/>
      <c r="M877" s="317"/>
      <c r="N877" s="317"/>
    </row>
    <row r="878" spans="4:14" hidden="1">
      <c r="D878" s="317"/>
      <c r="G878" s="317"/>
      <c r="K878" s="317"/>
      <c r="L878" s="317"/>
      <c r="M878" s="317"/>
      <c r="N878" s="317"/>
    </row>
    <row r="879" spans="4:14" hidden="1">
      <c r="D879" s="317"/>
      <c r="G879" s="317"/>
      <c r="K879" s="317"/>
      <c r="L879" s="317"/>
      <c r="M879" s="317"/>
      <c r="N879" s="317"/>
    </row>
    <row r="880" spans="4:14" hidden="1">
      <c r="D880" s="317"/>
      <c r="G880" s="317"/>
      <c r="K880" s="317"/>
      <c r="L880" s="317"/>
      <c r="M880" s="317"/>
      <c r="N880" s="317"/>
    </row>
    <row r="881" spans="4:14" hidden="1">
      <c r="D881" s="317"/>
      <c r="G881" s="317"/>
      <c r="K881" s="317"/>
      <c r="L881" s="317"/>
      <c r="M881" s="317"/>
      <c r="N881" s="317"/>
    </row>
    <row r="882" spans="4:14" hidden="1">
      <c r="D882" s="317"/>
      <c r="G882" s="317"/>
      <c r="K882" s="317"/>
      <c r="L882" s="317"/>
      <c r="M882" s="317"/>
      <c r="N882" s="317"/>
    </row>
    <row r="883" spans="4:14" hidden="1">
      <c r="D883" s="317"/>
      <c r="G883" s="317"/>
      <c r="K883" s="317"/>
      <c r="L883" s="317"/>
      <c r="M883" s="317"/>
      <c r="N883" s="317"/>
    </row>
    <row r="884" spans="4:14" hidden="1">
      <c r="D884" s="317"/>
      <c r="G884" s="317"/>
      <c r="K884" s="317"/>
      <c r="L884" s="317"/>
      <c r="M884" s="317"/>
      <c r="N884" s="317"/>
    </row>
    <row r="885" spans="4:14" hidden="1">
      <c r="D885" s="317"/>
      <c r="G885" s="317"/>
      <c r="K885" s="317"/>
      <c r="L885" s="317"/>
      <c r="M885" s="317"/>
      <c r="N885" s="317"/>
    </row>
    <row r="886" spans="4:14" hidden="1">
      <c r="D886" s="317"/>
      <c r="G886" s="317"/>
      <c r="K886" s="317"/>
      <c r="L886" s="317"/>
      <c r="M886" s="317"/>
      <c r="N886" s="317"/>
    </row>
    <row r="887" spans="4:14" hidden="1">
      <c r="D887" s="317"/>
      <c r="G887" s="317"/>
      <c r="K887" s="317"/>
      <c r="L887" s="317"/>
      <c r="M887" s="317"/>
      <c r="N887" s="317"/>
    </row>
    <row r="888" spans="4:14" hidden="1">
      <c r="D888" s="317"/>
      <c r="G888" s="317"/>
      <c r="K888" s="317"/>
      <c r="L888" s="317"/>
      <c r="M888" s="317"/>
      <c r="N888" s="317"/>
    </row>
    <row r="889" spans="4:14" hidden="1">
      <c r="D889" s="317"/>
      <c r="G889" s="317"/>
      <c r="K889" s="317"/>
      <c r="L889" s="317"/>
      <c r="M889" s="317"/>
      <c r="N889" s="317"/>
    </row>
    <row r="890" spans="4:14" hidden="1">
      <c r="D890" s="317"/>
      <c r="G890" s="317"/>
      <c r="K890" s="317"/>
      <c r="L890" s="317"/>
      <c r="M890" s="317"/>
      <c r="N890" s="317"/>
    </row>
    <row r="891" spans="4:14" hidden="1">
      <c r="D891" s="317"/>
      <c r="G891" s="317"/>
      <c r="K891" s="317"/>
      <c r="L891" s="317"/>
      <c r="M891" s="317"/>
      <c r="N891" s="317"/>
    </row>
    <row r="892" spans="4:14" hidden="1">
      <c r="D892" s="317"/>
      <c r="G892" s="317"/>
      <c r="K892" s="317"/>
      <c r="L892" s="317"/>
      <c r="M892" s="317"/>
      <c r="N892" s="317"/>
    </row>
    <row r="893" spans="4:14" hidden="1">
      <c r="D893" s="317"/>
      <c r="G893" s="317"/>
      <c r="K893" s="317"/>
      <c r="L893" s="317"/>
      <c r="M893" s="317"/>
      <c r="N893" s="317"/>
    </row>
    <row r="894" spans="4:14" hidden="1">
      <c r="D894" s="317"/>
      <c r="G894" s="317"/>
      <c r="K894" s="317"/>
      <c r="L894" s="317"/>
      <c r="M894" s="317"/>
      <c r="N894" s="317"/>
    </row>
    <row r="895" spans="4:14" hidden="1">
      <c r="D895" s="317"/>
      <c r="G895" s="317"/>
      <c r="K895" s="317"/>
      <c r="L895" s="317"/>
      <c r="M895" s="317"/>
      <c r="N895" s="317"/>
    </row>
    <row r="896" spans="4:14" hidden="1">
      <c r="D896" s="317"/>
      <c r="G896" s="317"/>
      <c r="K896" s="317"/>
      <c r="L896" s="317"/>
      <c r="M896" s="317"/>
      <c r="N896" s="317"/>
    </row>
    <row r="897" spans="4:14" hidden="1">
      <c r="D897" s="317"/>
      <c r="G897" s="317"/>
      <c r="K897" s="317"/>
      <c r="L897" s="317"/>
      <c r="M897" s="317"/>
      <c r="N897" s="317"/>
    </row>
    <row r="898" spans="4:14" hidden="1">
      <c r="D898" s="317"/>
      <c r="G898" s="317"/>
      <c r="K898" s="317"/>
      <c r="L898" s="317"/>
      <c r="M898" s="317"/>
      <c r="N898" s="317"/>
    </row>
    <row r="899" spans="4:14" hidden="1">
      <c r="D899" s="317"/>
      <c r="G899" s="317"/>
      <c r="K899" s="317"/>
      <c r="L899" s="317"/>
      <c r="M899" s="317"/>
      <c r="N899" s="317"/>
    </row>
    <row r="900" spans="4:14" hidden="1">
      <c r="D900" s="317"/>
      <c r="G900" s="317"/>
      <c r="K900" s="317"/>
      <c r="L900" s="317"/>
      <c r="M900" s="317"/>
      <c r="N900" s="317"/>
    </row>
    <row r="901" spans="4:14" hidden="1">
      <c r="D901" s="317"/>
      <c r="G901" s="317"/>
      <c r="K901" s="317"/>
      <c r="L901" s="317"/>
      <c r="M901" s="317"/>
      <c r="N901" s="317"/>
    </row>
    <row r="902" spans="4:14" hidden="1">
      <c r="D902" s="317"/>
      <c r="G902" s="317"/>
      <c r="K902" s="317"/>
      <c r="L902" s="317"/>
      <c r="M902" s="317"/>
      <c r="N902" s="317"/>
    </row>
    <row r="903" spans="4:14" hidden="1">
      <c r="D903" s="317"/>
      <c r="G903" s="317"/>
      <c r="K903" s="317"/>
      <c r="L903" s="317"/>
      <c r="M903" s="317"/>
      <c r="N903" s="317"/>
    </row>
    <row r="904" spans="4:14" hidden="1">
      <c r="D904" s="317"/>
      <c r="G904" s="317"/>
      <c r="K904" s="317"/>
      <c r="L904" s="317"/>
      <c r="M904" s="317"/>
      <c r="N904" s="317"/>
    </row>
    <row r="905" spans="4:14" hidden="1">
      <c r="D905" s="317"/>
      <c r="G905" s="317"/>
      <c r="K905" s="317"/>
      <c r="L905" s="317"/>
      <c r="M905" s="317"/>
      <c r="N905" s="317"/>
    </row>
    <row r="906" spans="4:14" hidden="1">
      <c r="D906" s="317"/>
      <c r="G906" s="317"/>
      <c r="K906" s="317"/>
      <c r="L906" s="317"/>
      <c r="M906" s="317"/>
      <c r="N906" s="317"/>
    </row>
    <row r="907" spans="4:14" hidden="1">
      <c r="D907" s="317"/>
      <c r="G907" s="317"/>
      <c r="K907" s="317"/>
      <c r="L907" s="317"/>
      <c r="M907" s="317"/>
      <c r="N907" s="317"/>
    </row>
    <row r="908" spans="4:14" hidden="1">
      <c r="D908" s="317"/>
      <c r="G908" s="317"/>
      <c r="K908" s="317"/>
      <c r="L908" s="317"/>
      <c r="M908" s="317"/>
      <c r="N908" s="317"/>
    </row>
    <row r="909" spans="4:14" hidden="1">
      <c r="D909" s="317"/>
      <c r="G909" s="317"/>
      <c r="K909" s="317"/>
      <c r="L909" s="317"/>
      <c r="M909" s="317"/>
      <c r="N909" s="317"/>
    </row>
    <row r="910" spans="4:14" hidden="1">
      <c r="D910" s="317"/>
      <c r="G910" s="317"/>
      <c r="K910" s="317"/>
      <c r="L910" s="317"/>
      <c r="M910" s="317"/>
      <c r="N910" s="317"/>
    </row>
    <row r="911" spans="4:14" hidden="1">
      <c r="D911" s="317"/>
      <c r="G911" s="317"/>
      <c r="K911" s="317"/>
      <c r="L911" s="317"/>
      <c r="M911" s="317"/>
      <c r="N911" s="317"/>
    </row>
    <row r="912" spans="4:14" hidden="1">
      <c r="D912" s="317"/>
      <c r="G912" s="317"/>
      <c r="K912" s="317"/>
      <c r="L912" s="317"/>
      <c r="M912" s="317"/>
      <c r="N912" s="317"/>
    </row>
    <row r="913" spans="4:14" hidden="1">
      <c r="D913" s="317"/>
      <c r="G913" s="317"/>
      <c r="K913" s="317"/>
      <c r="L913" s="317"/>
      <c r="M913" s="317"/>
      <c r="N913" s="317"/>
    </row>
    <row r="914" spans="4:14" hidden="1">
      <c r="D914" s="317"/>
      <c r="G914" s="317"/>
      <c r="K914" s="317"/>
      <c r="L914" s="317"/>
      <c r="M914" s="317"/>
      <c r="N914" s="317"/>
    </row>
    <row r="915" spans="4:14" hidden="1">
      <c r="D915" s="317"/>
      <c r="G915" s="317"/>
      <c r="K915" s="317"/>
      <c r="L915" s="317"/>
      <c r="M915" s="317"/>
      <c r="N915" s="317"/>
    </row>
    <row r="916" spans="4:14" hidden="1">
      <c r="D916" s="317"/>
      <c r="G916" s="317"/>
      <c r="K916" s="317"/>
      <c r="L916" s="317"/>
      <c r="M916" s="317"/>
      <c r="N916" s="317"/>
    </row>
    <row r="917" spans="4:14" hidden="1">
      <c r="D917" s="317"/>
      <c r="G917" s="317"/>
      <c r="K917" s="317"/>
      <c r="L917" s="317"/>
      <c r="M917" s="317"/>
      <c r="N917" s="317"/>
    </row>
    <row r="918" spans="4:14" hidden="1">
      <c r="D918" s="317"/>
      <c r="G918" s="317"/>
      <c r="K918" s="317"/>
      <c r="L918" s="317"/>
      <c r="M918" s="317"/>
      <c r="N918" s="317"/>
    </row>
    <row r="919" spans="4:14" hidden="1">
      <c r="D919" s="317"/>
      <c r="G919" s="317"/>
      <c r="K919" s="317"/>
      <c r="L919" s="317"/>
      <c r="M919" s="317"/>
      <c r="N919" s="317"/>
    </row>
    <row r="920" spans="4:14" hidden="1">
      <c r="D920" s="317"/>
      <c r="G920" s="317"/>
      <c r="K920" s="317"/>
      <c r="L920" s="317"/>
      <c r="M920" s="317"/>
      <c r="N920" s="317"/>
    </row>
    <row r="921" spans="4:14" hidden="1">
      <c r="D921" s="317"/>
      <c r="G921" s="317"/>
      <c r="K921" s="317"/>
      <c r="L921" s="317"/>
      <c r="M921" s="317"/>
      <c r="N921" s="317"/>
    </row>
    <row r="922" spans="4:14" hidden="1">
      <c r="D922" s="317"/>
      <c r="G922" s="317"/>
      <c r="K922" s="317"/>
      <c r="L922" s="317"/>
      <c r="M922" s="317"/>
      <c r="N922" s="317"/>
    </row>
    <row r="923" spans="4:14" hidden="1">
      <c r="D923" s="317"/>
      <c r="G923" s="317"/>
      <c r="K923" s="317"/>
      <c r="L923" s="317"/>
      <c r="M923" s="317"/>
      <c r="N923" s="317"/>
    </row>
    <row r="924" spans="4:14" hidden="1">
      <c r="D924" s="317"/>
      <c r="G924" s="317"/>
      <c r="K924" s="317"/>
      <c r="L924" s="317"/>
      <c r="M924" s="317"/>
      <c r="N924" s="317"/>
    </row>
    <row r="925" spans="4:14" hidden="1">
      <c r="D925" s="317"/>
      <c r="G925" s="317"/>
      <c r="K925" s="317"/>
      <c r="L925" s="317"/>
      <c r="M925" s="317"/>
      <c r="N925" s="317"/>
    </row>
    <row r="926" spans="4:14" hidden="1">
      <c r="D926" s="317"/>
      <c r="G926" s="317"/>
      <c r="K926" s="317"/>
      <c r="L926" s="317"/>
      <c r="M926" s="317"/>
      <c r="N926" s="317"/>
    </row>
    <row r="927" spans="4:14" hidden="1">
      <c r="D927" s="317"/>
      <c r="G927" s="317"/>
      <c r="K927" s="317"/>
      <c r="L927" s="317"/>
      <c r="M927" s="317"/>
      <c r="N927" s="317"/>
    </row>
    <row r="928" spans="4:14" hidden="1">
      <c r="D928" s="317"/>
      <c r="G928" s="317"/>
      <c r="K928" s="317"/>
      <c r="L928" s="317"/>
      <c r="M928" s="317"/>
      <c r="N928" s="317"/>
    </row>
    <row r="929" spans="4:14" hidden="1">
      <c r="D929" s="317"/>
      <c r="G929" s="317"/>
      <c r="K929" s="317"/>
      <c r="L929" s="317"/>
      <c r="M929" s="317"/>
      <c r="N929" s="317"/>
    </row>
    <row r="930" spans="4:14" hidden="1">
      <c r="D930" s="317"/>
      <c r="G930" s="317"/>
      <c r="K930" s="317"/>
      <c r="L930" s="317"/>
      <c r="M930" s="317"/>
      <c r="N930" s="317"/>
    </row>
    <row r="931" spans="4:14" hidden="1">
      <c r="D931" s="317"/>
      <c r="G931" s="317"/>
      <c r="K931" s="317"/>
      <c r="L931" s="317"/>
      <c r="M931" s="317"/>
      <c r="N931" s="317"/>
    </row>
    <row r="932" spans="4:14" hidden="1">
      <c r="D932" s="317"/>
      <c r="G932" s="317"/>
      <c r="K932" s="317"/>
      <c r="L932" s="317"/>
      <c r="M932" s="317"/>
      <c r="N932" s="317"/>
    </row>
    <row r="933" spans="4:14" hidden="1">
      <c r="D933" s="317"/>
      <c r="G933" s="317"/>
      <c r="K933" s="317"/>
      <c r="L933" s="317"/>
      <c r="M933" s="317"/>
      <c r="N933" s="317"/>
    </row>
    <row r="934" spans="4:14" hidden="1">
      <c r="D934" s="317"/>
      <c r="G934" s="317"/>
      <c r="K934" s="317"/>
      <c r="L934" s="317"/>
      <c r="M934" s="317"/>
      <c r="N934" s="317"/>
    </row>
    <row r="935" spans="4:14" hidden="1">
      <c r="D935" s="317"/>
      <c r="G935" s="317"/>
      <c r="K935" s="317"/>
      <c r="L935" s="317"/>
      <c r="M935" s="317"/>
      <c r="N935" s="317"/>
    </row>
    <row r="936" spans="4:14" hidden="1">
      <c r="D936" s="317"/>
      <c r="G936" s="317"/>
      <c r="K936" s="317"/>
      <c r="L936" s="317"/>
      <c r="M936" s="317"/>
      <c r="N936" s="317"/>
    </row>
    <row r="937" spans="4:14" hidden="1">
      <c r="D937" s="317"/>
      <c r="G937" s="317"/>
      <c r="K937" s="317"/>
      <c r="L937" s="317"/>
      <c r="M937" s="317"/>
      <c r="N937" s="317"/>
    </row>
    <row r="938" spans="4:14" hidden="1">
      <c r="D938" s="317"/>
      <c r="G938" s="317"/>
      <c r="K938" s="317"/>
      <c r="L938" s="317"/>
      <c r="M938" s="317"/>
      <c r="N938" s="317"/>
    </row>
    <row r="939" spans="4:14" hidden="1">
      <c r="D939" s="317"/>
      <c r="G939" s="317"/>
      <c r="K939" s="317"/>
      <c r="L939" s="317"/>
      <c r="M939" s="317"/>
      <c r="N939" s="317"/>
    </row>
    <row r="940" spans="4:14" hidden="1">
      <c r="D940" s="317"/>
      <c r="G940" s="317"/>
      <c r="K940" s="317"/>
      <c r="L940" s="317"/>
      <c r="M940" s="317"/>
      <c r="N940" s="317"/>
    </row>
    <row r="941" spans="4:14" hidden="1">
      <c r="D941" s="317"/>
      <c r="G941" s="317"/>
      <c r="K941" s="317"/>
      <c r="L941" s="317"/>
      <c r="M941" s="317"/>
      <c r="N941" s="317"/>
    </row>
    <row r="942" spans="4:14" hidden="1">
      <c r="D942" s="317"/>
      <c r="G942" s="317"/>
      <c r="K942" s="317"/>
      <c r="L942" s="317"/>
      <c r="M942" s="317"/>
      <c r="N942" s="317"/>
    </row>
    <row r="943" spans="4:14" hidden="1">
      <c r="D943" s="317"/>
      <c r="G943" s="317"/>
      <c r="K943" s="317"/>
      <c r="L943" s="317"/>
      <c r="M943" s="317"/>
      <c r="N943" s="317"/>
    </row>
    <row r="944" spans="4:14" hidden="1">
      <c r="D944" s="317"/>
      <c r="G944" s="317"/>
      <c r="K944" s="317"/>
      <c r="L944" s="317"/>
      <c r="M944" s="317"/>
      <c r="N944" s="317"/>
    </row>
    <row r="945" spans="4:14" hidden="1">
      <c r="D945" s="317"/>
      <c r="G945" s="317"/>
      <c r="K945" s="317"/>
      <c r="L945" s="317"/>
      <c r="M945" s="317"/>
      <c r="N945" s="317"/>
    </row>
    <row r="946" spans="4:14" hidden="1">
      <c r="D946" s="317"/>
      <c r="G946" s="317"/>
      <c r="K946" s="317"/>
      <c r="L946" s="317"/>
      <c r="M946" s="317"/>
      <c r="N946" s="317"/>
    </row>
    <row r="947" spans="4:14" hidden="1">
      <c r="D947" s="317"/>
      <c r="G947" s="317"/>
      <c r="K947" s="317"/>
      <c r="L947" s="317"/>
      <c r="M947" s="317"/>
      <c r="N947" s="317"/>
    </row>
    <row r="948" spans="4:14" hidden="1">
      <c r="D948" s="317"/>
      <c r="G948" s="317"/>
      <c r="K948" s="317"/>
      <c r="L948" s="317"/>
      <c r="M948" s="317"/>
      <c r="N948" s="317"/>
    </row>
    <row r="949" spans="4:14" hidden="1">
      <c r="D949" s="317"/>
      <c r="G949" s="317"/>
      <c r="K949" s="317"/>
      <c r="L949" s="317"/>
      <c r="M949" s="317"/>
      <c r="N949" s="317"/>
    </row>
    <row r="950" spans="4:14" hidden="1">
      <c r="D950" s="317"/>
      <c r="G950" s="317"/>
      <c r="K950" s="317"/>
      <c r="L950" s="317"/>
      <c r="M950" s="317"/>
      <c r="N950" s="317"/>
    </row>
    <row r="951" spans="4:14" hidden="1">
      <c r="D951" s="317"/>
      <c r="G951" s="317"/>
      <c r="K951" s="317"/>
      <c r="L951" s="317"/>
      <c r="M951" s="317"/>
      <c r="N951" s="317"/>
    </row>
    <row r="952" spans="4:14" hidden="1">
      <c r="D952" s="317"/>
      <c r="G952" s="317"/>
      <c r="K952" s="317"/>
      <c r="L952" s="317"/>
      <c r="M952" s="317"/>
      <c r="N952" s="317"/>
    </row>
    <row r="953" spans="4:14" hidden="1">
      <c r="D953" s="317"/>
      <c r="G953" s="317"/>
      <c r="K953" s="317"/>
      <c r="L953" s="317"/>
      <c r="M953" s="317"/>
      <c r="N953" s="317"/>
    </row>
    <row r="954" spans="4:14" hidden="1">
      <c r="D954" s="317"/>
      <c r="G954" s="317"/>
      <c r="K954" s="317"/>
      <c r="L954" s="317"/>
      <c r="M954" s="317"/>
      <c r="N954" s="317"/>
    </row>
    <row r="955" spans="4:14" hidden="1">
      <c r="D955" s="317"/>
      <c r="G955" s="317"/>
      <c r="K955" s="317"/>
      <c r="L955" s="317"/>
      <c r="M955" s="317"/>
      <c r="N955" s="317"/>
    </row>
    <row r="956" spans="4:14" hidden="1">
      <c r="D956" s="317"/>
      <c r="G956" s="317"/>
      <c r="K956" s="317"/>
      <c r="L956" s="317"/>
      <c r="M956" s="317"/>
      <c r="N956" s="317"/>
    </row>
    <row r="957" spans="4:14" hidden="1">
      <c r="D957" s="317"/>
      <c r="G957" s="317"/>
      <c r="K957" s="317"/>
      <c r="L957" s="317"/>
      <c r="M957" s="317"/>
      <c r="N957" s="317"/>
    </row>
    <row r="958" spans="4:14" hidden="1">
      <c r="D958" s="317"/>
      <c r="G958" s="317"/>
      <c r="K958" s="317"/>
      <c r="L958" s="317"/>
      <c r="M958" s="317"/>
      <c r="N958" s="317"/>
    </row>
    <row r="959" spans="4:14" hidden="1">
      <c r="D959" s="317"/>
      <c r="G959" s="317"/>
      <c r="K959" s="317"/>
      <c r="L959" s="317"/>
      <c r="M959" s="317"/>
      <c r="N959" s="317"/>
    </row>
    <row r="960" spans="4:14" hidden="1">
      <c r="D960" s="317"/>
      <c r="G960" s="317"/>
      <c r="K960" s="317"/>
      <c r="L960" s="317"/>
      <c r="M960" s="317"/>
      <c r="N960" s="317"/>
    </row>
    <row r="961" spans="4:14" hidden="1">
      <c r="D961" s="317"/>
      <c r="G961" s="317"/>
      <c r="K961" s="317"/>
      <c r="L961" s="317"/>
      <c r="M961" s="317"/>
      <c r="N961" s="317"/>
    </row>
    <row r="962" spans="4:14" hidden="1">
      <c r="D962" s="317"/>
      <c r="G962" s="317"/>
      <c r="K962" s="317"/>
      <c r="L962" s="317"/>
      <c r="M962" s="317"/>
      <c r="N962" s="317"/>
    </row>
    <row r="963" spans="4:14" hidden="1">
      <c r="D963" s="317"/>
      <c r="G963" s="317"/>
      <c r="K963" s="317"/>
      <c r="L963" s="317"/>
      <c r="M963" s="317"/>
      <c r="N963" s="317"/>
    </row>
    <row r="964" spans="4:14" hidden="1">
      <c r="D964" s="317"/>
      <c r="G964" s="317"/>
      <c r="K964" s="317"/>
      <c r="L964" s="317"/>
      <c r="M964" s="317"/>
      <c r="N964" s="317"/>
    </row>
    <row r="965" spans="4:14" hidden="1">
      <c r="D965" s="317"/>
      <c r="G965" s="317"/>
      <c r="K965" s="317"/>
      <c r="L965" s="317"/>
      <c r="M965" s="317"/>
      <c r="N965" s="317"/>
    </row>
    <row r="966" spans="4:14" hidden="1">
      <c r="D966" s="317"/>
      <c r="G966" s="317"/>
      <c r="K966" s="317"/>
      <c r="L966" s="317"/>
      <c r="M966" s="317"/>
      <c r="N966" s="317"/>
    </row>
    <row r="967" spans="4:14" hidden="1">
      <c r="D967" s="317"/>
      <c r="G967" s="317"/>
      <c r="K967" s="317"/>
      <c r="L967" s="317"/>
      <c r="M967" s="317"/>
      <c r="N967" s="317"/>
    </row>
    <row r="968" spans="4:14" hidden="1">
      <c r="D968" s="317"/>
      <c r="G968" s="317"/>
      <c r="K968" s="317"/>
      <c r="L968" s="317"/>
      <c r="M968" s="317"/>
      <c r="N968" s="317"/>
    </row>
    <row r="969" spans="4:14" hidden="1">
      <c r="D969" s="317"/>
      <c r="G969" s="317"/>
      <c r="K969" s="317"/>
      <c r="L969" s="317"/>
      <c r="M969" s="317"/>
      <c r="N969" s="317"/>
    </row>
    <row r="970" spans="4:14" hidden="1">
      <c r="D970" s="317"/>
      <c r="G970" s="317"/>
      <c r="K970" s="317"/>
      <c r="L970" s="317"/>
      <c r="M970" s="317"/>
      <c r="N970" s="317"/>
    </row>
    <row r="971" spans="4:14" hidden="1">
      <c r="D971" s="317"/>
      <c r="G971" s="317"/>
      <c r="K971" s="317"/>
      <c r="L971" s="317"/>
      <c r="M971" s="317"/>
      <c r="N971" s="317"/>
    </row>
    <row r="972" spans="4:14" hidden="1">
      <c r="D972" s="317"/>
      <c r="G972" s="317"/>
      <c r="K972" s="317"/>
      <c r="L972" s="317"/>
      <c r="M972" s="317"/>
      <c r="N972" s="317"/>
    </row>
    <row r="973" spans="4:14" hidden="1">
      <c r="D973" s="317"/>
      <c r="G973" s="317"/>
      <c r="K973" s="317"/>
      <c r="L973" s="317"/>
      <c r="M973" s="317"/>
      <c r="N973" s="317"/>
    </row>
    <row r="974" spans="4:14" hidden="1">
      <c r="D974" s="317"/>
      <c r="G974" s="317"/>
      <c r="K974" s="317"/>
      <c r="L974" s="317"/>
      <c r="M974" s="317"/>
      <c r="N974" s="317"/>
    </row>
    <row r="975" spans="4:14" hidden="1">
      <c r="D975" s="317"/>
      <c r="G975" s="317"/>
      <c r="K975" s="317"/>
      <c r="L975" s="317"/>
      <c r="M975" s="317"/>
      <c r="N975" s="317"/>
    </row>
    <row r="976" spans="4:14" hidden="1">
      <c r="D976" s="317"/>
      <c r="G976" s="317"/>
      <c r="K976" s="317"/>
      <c r="L976" s="317"/>
      <c r="M976" s="317"/>
      <c r="N976" s="317"/>
    </row>
    <row r="977" spans="4:14" hidden="1">
      <c r="D977" s="317"/>
      <c r="G977" s="317"/>
      <c r="K977" s="317"/>
      <c r="L977" s="317"/>
      <c r="M977" s="317"/>
      <c r="N977" s="317"/>
    </row>
    <row r="978" spans="4:14" hidden="1">
      <c r="D978" s="317"/>
      <c r="G978" s="317"/>
      <c r="K978" s="317"/>
      <c r="L978" s="317"/>
      <c r="M978" s="317"/>
      <c r="N978" s="317"/>
    </row>
    <row r="979" spans="4:14" hidden="1">
      <c r="D979" s="317"/>
      <c r="G979" s="317"/>
      <c r="K979" s="317"/>
      <c r="L979" s="317"/>
      <c r="M979" s="317"/>
      <c r="N979" s="317"/>
    </row>
    <row r="980" spans="4:14" hidden="1">
      <c r="D980" s="317"/>
      <c r="G980" s="317"/>
      <c r="K980" s="317"/>
      <c r="L980" s="317"/>
      <c r="M980" s="317"/>
      <c r="N980" s="317"/>
    </row>
    <row r="981" spans="4:14" hidden="1">
      <c r="D981" s="317"/>
      <c r="G981" s="317"/>
      <c r="K981" s="317"/>
      <c r="L981" s="317"/>
      <c r="M981" s="317"/>
      <c r="N981" s="317"/>
    </row>
    <row r="982" spans="4:14" hidden="1">
      <c r="D982" s="317"/>
      <c r="G982" s="317"/>
      <c r="K982" s="317"/>
      <c r="L982" s="317"/>
      <c r="M982" s="317"/>
      <c r="N982" s="317"/>
    </row>
    <row r="983" spans="4:14" hidden="1">
      <c r="D983" s="317"/>
      <c r="G983" s="317"/>
      <c r="K983" s="317"/>
      <c r="L983" s="317"/>
      <c r="M983" s="317"/>
      <c r="N983" s="317"/>
    </row>
    <row r="984" spans="4:14" hidden="1">
      <c r="D984" s="317"/>
      <c r="G984" s="317"/>
      <c r="K984" s="317"/>
      <c r="L984" s="317"/>
      <c r="M984" s="317"/>
      <c r="N984" s="317"/>
    </row>
    <row r="985" spans="4:14" hidden="1">
      <c r="D985" s="317"/>
      <c r="G985" s="317"/>
      <c r="K985" s="317"/>
      <c r="L985" s="317"/>
      <c r="M985" s="317"/>
      <c r="N985" s="317"/>
    </row>
    <row r="986" spans="4:14" hidden="1">
      <c r="D986" s="317"/>
      <c r="G986" s="317"/>
      <c r="K986" s="317"/>
      <c r="L986" s="317"/>
      <c r="M986" s="317"/>
      <c r="N986" s="317"/>
    </row>
    <row r="987" spans="4:14" hidden="1">
      <c r="D987" s="317"/>
      <c r="G987" s="317"/>
      <c r="K987" s="317"/>
      <c r="L987" s="317"/>
      <c r="M987" s="317"/>
      <c r="N987" s="317"/>
    </row>
    <row r="988" spans="4:14" hidden="1">
      <c r="D988" s="317"/>
      <c r="G988" s="317"/>
      <c r="K988" s="317"/>
      <c r="L988" s="317"/>
      <c r="M988" s="317"/>
      <c r="N988" s="317"/>
    </row>
    <row r="989" spans="4:14" hidden="1">
      <c r="D989" s="317"/>
      <c r="G989" s="317"/>
      <c r="K989" s="317"/>
      <c r="L989" s="317"/>
      <c r="M989" s="317"/>
      <c r="N989" s="317"/>
    </row>
    <row r="990" spans="4:14" hidden="1">
      <c r="D990" s="317"/>
      <c r="G990" s="317"/>
      <c r="K990" s="317"/>
      <c r="L990" s="317"/>
      <c r="M990" s="317"/>
      <c r="N990" s="317"/>
    </row>
    <row r="991" spans="4:14" hidden="1">
      <c r="D991" s="317"/>
      <c r="G991" s="317"/>
      <c r="K991" s="317"/>
      <c r="L991" s="317"/>
      <c r="M991" s="317"/>
      <c r="N991" s="317"/>
    </row>
    <row r="992" spans="4:14" hidden="1">
      <c r="D992" s="317"/>
      <c r="G992" s="317"/>
      <c r="K992" s="317"/>
      <c r="L992" s="317"/>
      <c r="M992" s="317"/>
      <c r="N992" s="317"/>
    </row>
    <row r="993" spans="4:14" hidden="1">
      <c r="D993" s="317"/>
      <c r="G993" s="317"/>
      <c r="K993" s="317"/>
      <c r="L993" s="317"/>
      <c r="M993" s="317"/>
      <c r="N993" s="317"/>
    </row>
    <row r="994" spans="4:14" hidden="1">
      <c r="D994" s="317"/>
      <c r="G994" s="317"/>
      <c r="K994" s="317"/>
      <c r="L994" s="317"/>
      <c r="M994" s="317"/>
      <c r="N994" s="317"/>
    </row>
    <row r="995" spans="4:14" hidden="1">
      <c r="D995" s="317"/>
      <c r="G995" s="317"/>
      <c r="K995" s="317"/>
      <c r="L995" s="317"/>
      <c r="M995" s="317"/>
      <c r="N995" s="317"/>
    </row>
    <row r="996" spans="4:14" hidden="1">
      <c r="D996" s="317"/>
      <c r="G996" s="317"/>
      <c r="K996" s="317"/>
      <c r="L996" s="317"/>
      <c r="M996" s="317"/>
      <c r="N996" s="317"/>
    </row>
    <row r="997" spans="4:14" hidden="1">
      <c r="D997" s="317"/>
      <c r="G997" s="317"/>
      <c r="K997" s="317"/>
      <c r="L997" s="317"/>
      <c r="M997" s="317"/>
      <c r="N997" s="317"/>
    </row>
    <row r="998" spans="4:14" hidden="1">
      <c r="D998" s="317"/>
      <c r="G998" s="317"/>
      <c r="K998" s="317"/>
      <c r="L998" s="317"/>
      <c r="M998" s="317"/>
      <c r="N998" s="317"/>
    </row>
    <row r="999" spans="4:14" hidden="1">
      <c r="D999" s="317"/>
      <c r="G999" s="317"/>
      <c r="K999" s="317"/>
      <c r="L999" s="317"/>
      <c r="M999" s="317"/>
      <c r="N999" s="317"/>
    </row>
    <row r="1000" spans="4:14" hidden="1">
      <c r="D1000" s="317"/>
      <c r="G1000" s="317"/>
      <c r="K1000" s="317"/>
      <c r="L1000" s="317"/>
      <c r="M1000" s="317"/>
      <c r="N1000" s="317"/>
    </row>
    <row r="1001" spans="4:14" hidden="1">
      <c r="D1001" s="317"/>
      <c r="G1001" s="317"/>
      <c r="K1001" s="317"/>
      <c r="L1001" s="317"/>
      <c r="M1001" s="317"/>
      <c r="N1001" s="317"/>
    </row>
    <row r="1002" spans="4:14" hidden="1">
      <c r="D1002" s="317"/>
      <c r="G1002" s="317"/>
      <c r="K1002" s="317"/>
      <c r="L1002" s="317"/>
      <c r="M1002" s="317"/>
      <c r="N1002" s="317"/>
    </row>
    <row r="1003" spans="4:14" hidden="1">
      <c r="D1003" s="317"/>
      <c r="G1003" s="317"/>
      <c r="K1003" s="317"/>
      <c r="L1003" s="317"/>
      <c r="M1003" s="317"/>
      <c r="N1003" s="317"/>
    </row>
    <row r="1004" spans="4:14" hidden="1">
      <c r="D1004" s="317"/>
      <c r="G1004" s="317"/>
      <c r="K1004" s="317"/>
      <c r="L1004" s="317"/>
      <c r="M1004" s="317"/>
      <c r="N1004" s="317"/>
    </row>
    <row r="1005" spans="4:14" hidden="1">
      <c r="D1005" s="317"/>
      <c r="G1005" s="317"/>
      <c r="K1005" s="317"/>
      <c r="L1005" s="317"/>
      <c r="M1005" s="317"/>
      <c r="N1005" s="317"/>
    </row>
    <row r="1006" spans="4:14" hidden="1">
      <c r="D1006" s="317"/>
      <c r="G1006" s="317"/>
      <c r="K1006" s="317"/>
      <c r="L1006" s="317"/>
      <c r="M1006" s="317"/>
      <c r="N1006" s="317"/>
    </row>
    <row r="1007" spans="4:14" hidden="1">
      <c r="D1007" s="317"/>
      <c r="G1007" s="317"/>
      <c r="K1007" s="317"/>
      <c r="L1007" s="317"/>
      <c r="M1007" s="317"/>
      <c r="N1007" s="317"/>
    </row>
    <row r="1008" spans="4:14" hidden="1">
      <c r="D1008" s="317"/>
      <c r="G1008" s="317"/>
      <c r="K1008" s="317"/>
      <c r="L1008" s="317"/>
      <c r="M1008" s="317"/>
      <c r="N1008" s="317"/>
    </row>
    <row r="1009" spans="4:14" hidden="1">
      <c r="D1009" s="317"/>
      <c r="G1009" s="317"/>
      <c r="K1009" s="317"/>
      <c r="L1009" s="317"/>
      <c r="M1009" s="317"/>
      <c r="N1009" s="317"/>
    </row>
    <row r="1010" spans="4:14" hidden="1">
      <c r="D1010" s="317"/>
      <c r="G1010" s="317"/>
      <c r="K1010" s="317"/>
      <c r="L1010" s="317"/>
      <c r="M1010" s="317"/>
      <c r="N1010" s="317"/>
    </row>
    <row r="1011" spans="4:14" hidden="1">
      <c r="D1011" s="317"/>
      <c r="G1011" s="317"/>
      <c r="K1011" s="317"/>
      <c r="L1011" s="317"/>
      <c r="M1011" s="317"/>
      <c r="N1011" s="317"/>
    </row>
    <row r="1012" spans="4:14" hidden="1">
      <c r="D1012" s="317"/>
      <c r="G1012" s="317"/>
      <c r="K1012" s="317"/>
      <c r="L1012" s="317"/>
      <c r="M1012" s="317"/>
      <c r="N1012" s="317"/>
    </row>
    <row r="1013" spans="4:14" hidden="1">
      <c r="D1013" s="317"/>
      <c r="G1013" s="317"/>
      <c r="K1013" s="317"/>
      <c r="L1013" s="317"/>
      <c r="M1013" s="317"/>
      <c r="N1013" s="317"/>
    </row>
    <row r="1014" spans="4:14" hidden="1">
      <c r="D1014" s="317"/>
      <c r="G1014" s="317"/>
      <c r="K1014" s="317"/>
      <c r="L1014" s="317"/>
      <c r="M1014" s="317"/>
      <c r="N1014" s="317"/>
    </row>
    <row r="1015" spans="4:14" hidden="1">
      <c r="D1015" s="317"/>
      <c r="G1015" s="317"/>
      <c r="K1015" s="317"/>
      <c r="L1015" s="317"/>
      <c r="M1015" s="317"/>
      <c r="N1015" s="317"/>
    </row>
    <row r="1016" spans="4:14" hidden="1">
      <c r="D1016" s="317"/>
      <c r="G1016" s="317"/>
      <c r="K1016" s="317"/>
      <c r="L1016" s="317"/>
      <c r="M1016" s="317"/>
      <c r="N1016" s="317"/>
    </row>
    <row r="1017" spans="4:14" hidden="1">
      <c r="D1017" s="317"/>
      <c r="G1017" s="317"/>
      <c r="K1017" s="317"/>
      <c r="L1017" s="317"/>
      <c r="M1017" s="317"/>
      <c r="N1017" s="317"/>
    </row>
    <row r="1018" spans="4:14" hidden="1">
      <c r="D1018" s="317"/>
      <c r="G1018" s="317"/>
      <c r="K1018" s="317"/>
      <c r="L1018" s="317"/>
      <c r="M1018" s="317"/>
      <c r="N1018" s="317"/>
    </row>
    <row r="1019" spans="4:14" hidden="1">
      <c r="D1019" s="317"/>
      <c r="G1019" s="317"/>
      <c r="K1019" s="317"/>
      <c r="L1019" s="317"/>
      <c r="M1019" s="317"/>
      <c r="N1019" s="317"/>
    </row>
    <row r="1020" spans="4:14" hidden="1">
      <c r="D1020" s="317"/>
      <c r="G1020" s="317"/>
      <c r="K1020" s="317"/>
      <c r="L1020" s="317"/>
      <c r="M1020" s="317"/>
      <c r="N1020" s="317"/>
    </row>
    <row r="1021" spans="4:14" hidden="1">
      <c r="D1021" s="317"/>
      <c r="G1021" s="317"/>
      <c r="K1021" s="317"/>
      <c r="L1021" s="317"/>
      <c r="M1021" s="317"/>
      <c r="N1021" s="317"/>
    </row>
    <row r="1022" spans="4:14" hidden="1">
      <c r="D1022" s="317"/>
      <c r="G1022" s="317"/>
      <c r="K1022" s="317"/>
      <c r="L1022" s="317"/>
      <c r="M1022" s="317"/>
      <c r="N1022" s="317"/>
    </row>
    <row r="1023" spans="4:14" hidden="1">
      <c r="D1023" s="317"/>
      <c r="G1023" s="317"/>
      <c r="K1023" s="317"/>
      <c r="L1023" s="317"/>
      <c r="M1023" s="317"/>
      <c r="N1023" s="317"/>
    </row>
    <row r="1024" spans="4:14" hidden="1">
      <c r="D1024" s="317"/>
      <c r="G1024" s="317"/>
      <c r="K1024" s="317"/>
      <c r="L1024" s="317"/>
      <c r="M1024" s="317"/>
      <c r="N1024" s="317"/>
    </row>
    <row r="1025" spans="4:14" hidden="1">
      <c r="D1025" s="317"/>
      <c r="G1025" s="317"/>
      <c r="K1025" s="317"/>
      <c r="L1025" s="317"/>
      <c r="M1025" s="317"/>
      <c r="N1025" s="317"/>
    </row>
    <row r="1026" spans="4:14" hidden="1">
      <c r="D1026" s="317"/>
      <c r="G1026" s="317"/>
      <c r="K1026" s="317"/>
      <c r="L1026" s="317"/>
      <c r="M1026" s="317"/>
      <c r="N1026" s="317"/>
    </row>
    <row r="1027" spans="4:14" hidden="1">
      <c r="D1027" s="317"/>
      <c r="G1027" s="317"/>
      <c r="K1027" s="317"/>
      <c r="L1027" s="317"/>
      <c r="M1027" s="317"/>
      <c r="N1027" s="317"/>
    </row>
    <row r="1028" spans="4:14" hidden="1">
      <c r="D1028" s="317"/>
      <c r="G1028" s="317"/>
      <c r="K1028" s="317"/>
      <c r="L1028" s="317"/>
      <c r="M1028" s="317"/>
      <c r="N1028" s="317"/>
    </row>
    <row r="1029" spans="4:14" hidden="1">
      <c r="D1029" s="317"/>
      <c r="G1029" s="317"/>
      <c r="K1029" s="317"/>
      <c r="L1029" s="317"/>
      <c r="M1029" s="317"/>
      <c r="N1029" s="317"/>
    </row>
    <row r="1030" spans="4:14" hidden="1">
      <c r="D1030" s="317"/>
      <c r="G1030" s="317"/>
      <c r="K1030" s="317"/>
      <c r="L1030" s="317"/>
      <c r="M1030" s="317"/>
      <c r="N1030" s="317"/>
    </row>
    <row r="1031" spans="4:14" hidden="1">
      <c r="D1031" s="317"/>
      <c r="G1031" s="317"/>
      <c r="K1031" s="317"/>
      <c r="L1031" s="317"/>
      <c r="M1031" s="317"/>
      <c r="N1031" s="317"/>
    </row>
    <row r="1032" spans="4:14" hidden="1">
      <c r="D1032" s="317"/>
      <c r="G1032" s="317"/>
      <c r="K1032" s="317"/>
      <c r="L1032" s="317"/>
      <c r="M1032" s="317"/>
      <c r="N1032" s="317"/>
    </row>
    <row r="1033" spans="4:14" hidden="1">
      <c r="D1033" s="317"/>
      <c r="G1033" s="317"/>
      <c r="K1033" s="317"/>
      <c r="L1033" s="317"/>
      <c r="M1033" s="317"/>
      <c r="N1033" s="317"/>
    </row>
    <row r="1034" spans="4:14" hidden="1">
      <c r="D1034" s="317"/>
      <c r="G1034" s="317"/>
      <c r="K1034" s="317"/>
      <c r="L1034" s="317"/>
      <c r="M1034" s="317"/>
      <c r="N1034" s="317"/>
    </row>
    <row r="1035" spans="4:14" hidden="1">
      <c r="D1035" s="317"/>
      <c r="G1035" s="317"/>
      <c r="K1035" s="317"/>
      <c r="L1035" s="317"/>
      <c r="M1035" s="317"/>
      <c r="N1035" s="317"/>
    </row>
    <row r="1036" spans="4:14" hidden="1">
      <c r="D1036" s="317"/>
      <c r="G1036" s="317"/>
      <c r="K1036" s="317"/>
      <c r="L1036" s="317"/>
      <c r="M1036" s="317"/>
      <c r="N1036" s="317"/>
    </row>
    <row r="1037" spans="4:14" hidden="1">
      <c r="D1037" s="317"/>
      <c r="G1037" s="317"/>
      <c r="K1037" s="317"/>
      <c r="L1037" s="317"/>
      <c r="M1037" s="317"/>
      <c r="N1037" s="317"/>
    </row>
    <row r="1038" spans="4:14" hidden="1">
      <c r="D1038" s="317"/>
      <c r="G1038" s="317"/>
      <c r="K1038" s="317"/>
      <c r="L1038" s="317"/>
      <c r="M1038" s="317"/>
      <c r="N1038" s="317"/>
    </row>
    <row r="1039" spans="4:14" hidden="1">
      <c r="D1039" s="317"/>
      <c r="G1039" s="317"/>
      <c r="K1039" s="317"/>
      <c r="L1039" s="317"/>
      <c r="M1039" s="317"/>
      <c r="N1039" s="317"/>
    </row>
    <row r="1040" spans="4:14" hidden="1">
      <c r="D1040" s="317"/>
      <c r="G1040" s="317"/>
      <c r="K1040" s="317"/>
      <c r="L1040" s="317"/>
      <c r="M1040" s="317"/>
      <c r="N1040" s="317"/>
    </row>
    <row r="1041" spans="4:14" hidden="1">
      <c r="D1041" s="317"/>
      <c r="G1041" s="317"/>
      <c r="K1041" s="317"/>
      <c r="L1041" s="317"/>
      <c r="M1041" s="317"/>
      <c r="N1041" s="317"/>
    </row>
    <row r="1042" spans="4:14" hidden="1">
      <c r="D1042" s="317"/>
      <c r="G1042" s="317"/>
      <c r="K1042" s="317"/>
      <c r="L1042" s="317"/>
      <c r="M1042" s="317"/>
      <c r="N1042" s="317"/>
    </row>
    <row r="1043" spans="4:14" hidden="1">
      <c r="D1043" s="317"/>
      <c r="G1043" s="317"/>
      <c r="K1043" s="317"/>
      <c r="L1043" s="317"/>
      <c r="M1043" s="317"/>
      <c r="N1043" s="317"/>
    </row>
    <row r="1044" spans="4:14" hidden="1">
      <c r="D1044" s="317"/>
      <c r="G1044" s="317"/>
      <c r="K1044" s="317"/>
      <c r="L1044" s="317"/>
      <c r="M1044" s="317"/>
      <c r="N1044" s="317"/>
    </row>
    <row r="1045" spans="4:14" hidden="1">
      <c r="D1045" s="317"/>
      <c r="G1045" s="317"/>
      <c r="K1045" s="317"/>
      <c r="L1045" s="317"/>
      <c r="M1045" s="317"/>
      <c r="N1045" s="317"/>
    </row>
    <row r="1046" spans="4:14" hidden="1">
      <c r="D1046" s="317"/>
      <c r="G1046" s="317"/>
      <c r="K1046" s="317"/>
      <c r="L1046" s="317"/>
      <c r="M1046" s="317"/>
      <c r="N1046" s="317"/>
    </row>
    <row r="1047" spans="4:14" hidden="1">
      <c r="D1047" s="317"/>
      <c r="G1047" s="317"/>
      <c r="K1047" s="317"/>
      <c r="L1047" s="317"/>
      <c r="M1047" s="317"/>
      <c r="N1047" s="317"/>
    </row>
    <row r="1048" spans="4:14" hidden="1">
      <c r="D1048" s="317"/>
      <c r="G1048" s="317"/>
      <c r="K1048" s="317"/>
      <c r="L1048" s="317"/>
      <c r="M1048" s="317"/>
      <c r="N1048" s="317"/>
    </row>
    <row r="1049" spans="4:14" hidden="1">
      <c r="D1049" s="317"/>
      <c r="G1049" s="317"/>
      <c r="K1049" s="317"/>
      <c r="L1049" s="317"/>
      <c r="M1049" s="317"/>
      <c r="N1049" s="317"/>
    </row>
    <row r="1050" spans="4:14" hidden="1">
      <c r="D1050" s="317"/>
      <c r="G1050" s="317"/>
      <c r="K1050" s="317"/>
      <c r="L1050" s="317"/>
      <c r="M1050" s="317"/>
      <c r="N1050" s="317"/>
    </row>
    <row r="1051" spans="4:14" hidden="1">
      <c r="D1051" s="317"/>
      <c r="G1051" s="317"/>
      <c r="K1051" s="317"/>
      <c r="L1051" s="317"/>
      <c r="M1051" s="317"/>
      <c r="N1051" s="317"/>
    </row>
    <row r="1052" spans="4:14" hidden="1">
      <c r="D1052" s="317"/>
      <c r="G1052" s="317"/>
      <c r="K1052" s="317"/>
      <c r="L1052" s="317"/>
      <c r="M1052" s="317"/>
      <c r="N1052" s="317"/>
    </row>
    <row r="1053" spans="4:14" hidden="1">
      <c r="D1053" s="317"/>
      <c r="G1053" s="317"/>
      <c r="K1053" s="317"/>
      <c r="L1053" s="317"/>
      <c r="M1053" s="317"/>
      <c r="N1053" s="317"/>
    </row>
    <row r="1054" spans="4:14" hidden="1">
      <c r="D1054" s="317"/>
      <c r="G1054" s="317"/>
      <c r="K1054" s="317"/>
      <c r="L1054" s="317"/>
      <c r="M1054" s="317"/>
      <c r="N1054" s="317"/>
    </row>
    <row r="1055" spans="4:14" hidden="1">
      <c r="D1055" s="317"/>
      <c r="G1055" s="317"/>
      <c r="K1055" s="317"/>
      <c r="L1055" s="317"/>
      <c r="M1055" s="317"/>
      <c r="N1055" s="317"/>
    </row>
    <row r="1056" spans="4:14" hidden="1">
      <c r="D1056" s="317"/>
      <c r="G1056" s="317"/>
      <c r="K1056" s="317"/>
      <c r="L1056" s="317"/>
      <c r="M1056" s="317"/>
      <c r="N1056" s="317"/>
    </row>
    <row r="1057" spans="4:14" hidden="1">
      <c r="D1057" s="317"/>
      <c r="G1057" s="317"/>
      <c r="K1057" s="317"/>
      <c r="L1057" s="317"/>
      <c r="M1057" s="317"/>
      <c r="N1057" s="317"/>
    </row>
    <row r="1058" spans="4:14" hidden="1">
      <c r="D1058" s="317"/>
      <c r="G1058" s="317"/>
      <c r="K1058" s="317"/>
      <c r="L1058" s="317"/>
      <c r="M1058" s="317"/>
      <c r="N1058" s="317"/>
    </row>
    <row r="1059" spans="4:14" hidden="1">
      <c r="D1059" s="317"/>
      <c r="G1059" s="317"/>
      <c r="K1059" s="317"/>
      <c r="L1059" s="317"/>
      <c r="M1059" s="317"/>
      <c r="N1059" s="317"/>
    </row>
    <row r="1060" spans="4:14" hidden="1">
      <c r="D1060" s="317"/>
      <c r="G1060" s="317"/>
      <c r="K1060" s="317"/>
      <c r="L1060" s="317"/>
      <c r="M1060" s="317"/>
      <c r="N1060" s="317"/>
    </row>
    <row r="1061" spans="4:14" hidden="1">
      <c r="D1061" s="317"/>
      <c r="G1061" s="317"/>
      <c r="K1061" s="317"/>
      <c r="L1061" s="317"/>
      <c r="M1061" s="317"/>
      <c r="N1061" s="317"/>
    </row>
    <row r="1062" spans="4:14" hidden="1">
      <c r="D1062" s="317"/>
      <c r="G1062" s="317"/>
      <c r="K1062" s="317"/>
      <c r="L1062" s="317"/>
      <c r="M1062" s="317"/>
      <c r="N1062" s="317"/>
    </row>
    <row r="1063" spans="4:14" hidden="1">
      <c r="D1063" s="317"/>
      <c r="G1063" s="317"/>
      <c r="K1063" s="317"/>
      <c r="L1063" s="317"/>
      <c r="M1063" s="317"/>
      <c r="N1063" s="317"/>
    </row>
    <row r="1064" spans="4:14" hidden="1">
      <c r="D1064" s="317"/>
      <c r="G1064" s="317"/>
      <c r="K1064" s="317"/>
      <c r="L1064" s="317"/>
      <c r="M1064" s="317"/>
      <c r="N1064" s="317"/>
    </row>
    <row r="1065" spans="4:14" hidden="1">
      <c r="D1065" s="317"/>
      <c r="G1065" s="317"/>
      <c r="K1065" s="317"/>
      <c r="L1065" s="317"/>
      <c r="M1065" s="317"/>
      <c r="N1065" s="317"/>
    </row>
    <row r="1066" spans="4:14" hidden="1">
      <c r="D1066" s="317"/>
      <c r="G1066" s="317"/>
      <c r="K1066" s="317"/>
      <c r="L1066" s="317"/>
      <c r="M1066" s="317"/>
      <c r="N1066" s="317"/>
    </row>
    <row r="1067" spans="4:14" hidden="1">
      <c r="D1067" s="317"/>
      <c r="G1067" s="317"/>
      <c r="K1067" s="317"/>
      <c r="L1067" s="317"/>
      <c r="M1067" s="317"/>
      <c r="N1067" s="317"/>
    </row>
    <row r="1068" spans="4:14" hidden="1">
      <c r="D1068" s="317"/>
      <c r="G1068" s="317"/>
      <c r="K1068" s="317"/>
      <c r="L1068" s="317"/>
      <c r="M1068" s="317"/>
      <c r="N1068" s="317"/>
    </row>
    <row r="1069" spans="4:14" hidden="1">
      <c r="D1069" s="317"/>
      <c r="G1069" s="317"/>
      <c r="K1069" s="317"/>
      <c r="L1069" s="317"/>
      <c r="M1069" s="317"/>
      <c r="N1069" s="317"/>
    </row>
    <row r="1070" spans="4:14" hidden="1">
      <c r="D1070" s="317"/>
      <c r="G1070" s="317"/>
      <c r="K1070" s="317"/>
      <c r="L1070" s="317"/>
      <c r="M1070" s="317"/>
      <c r="N1070" s="317"/>
    </row>
    <row r="1071" spans="4:14" hidden="1">
      <c r="D1071" s="317"/>
      <c r="G1071" s="317"/>
      <c r="K1071" s="317"/>
      <c r="L1071" s="317"/>
      <c r="M1071" s="317"/>
      <c r="N1071" s="317"/>
    </row>
    <row r="1072" spans="4:14" hidden="1">
      <c r="D1072" s="317"/>
      <c r="G1072" s="317"/>
      <c r="K1072" s="317"/>
      <c r="L1072" s="317"/>
      <c r="M1072" s="317"/>
      <c r="N1072" s="317"/>
    </row>
    <row r="1073" spans="4:14" hidden="1">
      <c r="D1073" s="317"/>
      <c r="G1073" s="317"/>
      <c r="K1073" s="317"/>
      <c r="L1073" s="317"/>
      <c r="M1073" s="317"/>
      <c r="N1073" s="317"/>
    </row>
    <row r="1074" spans="4:14" hidden="1">
      <c r="D1074" s="317"/>
      <c r="G1074" s="317"/>
      <c r="K1074" s="317"/>
      <c r="L1074" s="317"/>
      <c r="M1074" s="317"/>
      <c r="N1074" s="317"/>
    </row>
    <row r="1075" spans="4:14" hidden="1">
      <c r="D1075" s="317"/>
      <c r="G1075" s="317"/>
      <c r="K1075" s="317"/>
      <c r="L1075" s="317"/>
      <c r="M1075" s="317"/>
      <c r="N1075" s="317"/>
    </row>
    <row r="1076" spans="4:14" hidden="1">
      <c r="D1076" s="317"/>
      <c r="G1076" s="317"/>
      <c r="K1076" s="317"/>
      <c r="L1076" s="317"/>
      <c r="M1076" s="317"/>
      <c r="N1076" s="317"/>
    </row>
    <row r="1077" spans="4:14" hidden="1">
      <c r="D1077" s="317"/>
      <c r="G1077" s="317"/>
      <c r="K1077" s="317"/>
      <c r="L1077" s="317"/>
      <c r="M1077" s="317"/>
      <c r="N1077" s="317"/>
    </row>
    <row r="1078" spans="4:14" hidden="1">
      <c r="D1078" s="317"/>
      <c r="G1078" s="317"/>
      <c r="K1078" s="317"/>
      <c r="L1078" s="317"/>
      <c r="M1078" s="317"/>
      <c r="N1078" s="317"/>
    </row>
    <row r="1079" spans="4:14" hidden="1">
      <c r="D1079" s="317"/>
      <c r="G1079" s="317"/>
      <c r="K1079" s="317"/>
      <c r="L1079" s="317"/>
      <c r="M1079" s="317"/>
      <c r="N1079" s="317"/>
    </row>
    <row r="1080" spans="4:14" hidden="1">
      <c r="D1080" s="317"/>
      <c r="G1080" s="317"/>
      <c r="K1080" s="317"/>
      <c r="L1080" s="317"/>
      <c r="M1080" s="317"/>
      <c r="N1080" s="317"/>
    </row>
    <row r="1081" spans="4:14" hidden="1">
      <c r="D1081" s="317"/>
      <c r="G1081" s="317"/>
      <c r="K1081" s="317"/>
      <c r="L1081" s="317"/>
      <c r="M1081" s="317"/>
      <c r="N1081" s="317"/>
    </row>
    <row r="1082" spans="4:14" hidden="1">
      <c r="D1082" s="317"/>
      <c r="G1082" s="317"/>
      <c r="K1082" s="317"/>
      <c r="L1082" s="317"/>
      <c r="M1082" s="317"/>
      <c r="N1082" s="317"/>
    </row>
    <row r="1083" spans="4:14" hidden="1">
      <c r="D1083" s="317"/>
      <c r="G1083" s="317"/>
      <c r="K1083" s="317"/>
      <c r="L1083" s="317"/>
      <c r="M1083" s="317"/>
      <c r="N1083" s="317"/>
    </row>
    <row r="1084" spans="4:14" hidden="1">
      <c r="D1084" s="317"/>
      <c r="G1084" s="317"/>
      <c r="K1084" s="317"/>
      <c r="L1084" s="317"/>
      <c r="M1084" s="317"/>
      <c r="N1084" s="317"/>
    </row>
    <row r="1085" spans="4:14" hidden="1">
      <c r="D1085" s="317"/>
      <c r="G1085" s="317"/>
      <c r="K1085" s="317"/>
      <c r="L1085" s="317"/>
      <c r="M1085" s="317"/>
      <c r="N1085" s="317"/>
    </row>
    <row r="1086" spans="4:14" hidden="1">
      <c r="D1086" s="317"/>
      <c r="G1086" s="317"/>
      <c r="K1086" s="317"/>
      <c r="L1086" s="317"/>
      <c r="M1086" s="317"/>
      <c r="N1086" s="317"/>
    </row>
    <row r="1087" spans="4:14" hidden="1">
      <c r="D1087" s="317"/>
      <c r="G1087" s="317"/>
      <c r="K1087" s="317"/>
      <c r="L1087" s="317"/>
      <c r="M1087" s="317"/>
      <c r="N1087" s="317"/>
    </row>
    <row r="1088" spans="4:14" hidden="1">
      <c r="D1088" s="317"/>
      <c r="G1088" s="317"/>
      <c r="K1088" s="317"/>
      <c r="L1088" s="317"/>
      <c r="M1088" s="317"/>
      <c r="N1088" s="317"/>
    </row>
    <row r="1089" spans="4:14" hidden="1">
      <c r="D1089" s="317"/>
      <c r="G1089" s="317"/>
      <c r="K1089" s="317"/>
      <c r="L1089" s="317"/>
      <c r="M1089" s="317"/>
      <c r="N1089" s="317"/>
    </row>
    <row r="1090" spans="4:14" hidden="1">
      <c r="D1090" s="317"/>
      <c r="G1090" s="317"/>
      <c r="K1090" s="317"/>
      <c r="L1090" s="317"/>
      <c r="M1090" s="317"/>
      <c r="N1090" s="317"/>
    </row>
    <row r="1091" spans="4:14" hidden="1">
      <c r="D1091" s="317"/>
      <c r="G1091" s="317"/>
      <c r="K1091" s="317"/>
      <c r="L1091" s="317"/>
      <c r="M1091" s="317"/>
      <c r="N1091" s="317"/>
    </row>
    <row r="1092" spans="4:14" hidden="1">
      <c r="D1092" s="317"/>
      <c r="G1092" s="317"/>
      <c r="K1092" s="317"/>
      <c r="L1092" s="317"/>
      <c r="M1092" s="317"/>
      <c r="N1092" s="317"/>
    </row>
    <row r="1093" spans="4:14" hidden="1">
      <c r="D1093" s="317"/>
      <c r="G1093" s="317"/>
      <c r="K1093" s="317"/>
      <c r="L1093" s="317"/>
      <c r="M1093" s="317"/>
      <c r="N1093" s="317"/>
    </row>
    <row r="1094" spans="4:14" hidden="1">
      <c r="D1094" s="317"/>
      <c r="G1094" s="317"/>
      <c r="K1094" s="317"/>
      <c r="L1094" s="317"/>
      <c r="M1094" s="317"/>
      <c r="N1094" s="317"/>
    </row>
    <row r="1095" spans="4:14" hidden="1">
      <c r="D1095" s="317"/>
      <c r="G1095" s="317"/>
      <c r="K1095" s="317"/>
      <c r="L1095" s="317"/>
      <c r="M1095" s="317"/>
      <c r="N1095" s="317"/>
    </row>
    <row r="1096" spans="4:14" hidden="1">
      <c r="D1096" s="317"/>
      <c r="G1096" s="317"/>
      <c r="K1096" s="317"/>
      <c r="L1096" s="317"/>
      <c r="M1096" s="317"/>
      <c r="N1096" s="317"/>
    </row>
    <row r="1097" spans="4:14" hidden="1">
      <c r="D1097" s="317"/>
      <c r="G1097" s="317"/>
      <c r="K1097" s="317"/>
      <c r="L1097" s="317"/>
      <c r="M1097" s="317"/>
      <c r="N1097" s="317"/>
    </row>
    <row r="1098" spans="4:14" hidden="1">
      <c r="D1098" s="317"/>
      <c r="G1098" s="317"/>
      <c r="K1098" s="317"/>
      <c r="L1098" s="317"/>
      <c r="M1098" s="317"/>
      <c r="N1098" s="317"/>
    </row>
    <row r="1099" spans="4:14" hidden="1">
      <c r="D1099" s="317"/>
      <c r="G1099" s="317"/>
      <c r="K1099" s="317"/>
      <c r="L1099" s="317"/>
      <c r="M1099" s="317"/>
      <c r="N1099" s="317"/>
    </row>
    <row r="1100" spans="4:14" hidden="1">
      <c r="D1100" s="317"/>
      <c r="G1100" s="317"/>
      <c r="K1100" s="317"/>
      <c r="L1100" s="317"/>
      <c r="M1100" s="317"/>
      <c r="N1100" s="317"/>
    </row>
    <row r="1101" spans="4:14" hidden="1">
      <c r="D1101" s="317"/>
      <c r="G1101" s="317"/>
      <c r="K1101" s="317"/>
      <c r="L1101" s="317"/>
      <c r="M1101" s="317"/>
      <c r="N1101" s="317"/>
    </row>
    <row r="1102" spans="4:14" hidden="1">
      <c r="D1102" s="317"/>
      <c r="G1102" s="317"/>
      <c r="K1102" s="317"/>
      <c r="L1102" s="317"/>
      <c r="M1102" s="317"/>
      <c r="N1102" s="317"/>
    </row>
    <row r="1103" spans="4:14" hidden="1">
      <c r="D1103" s="317"/>
      <c r="G1103" s="317"/>
      <c r="K1103" s="317"/>
      <c r="L1103" s="317"/>
      <c r="M1103" s="317"/>
      <c r="N1103" s="317"/>
    </row>
    <row r="1104" spans="4:14" hidden="1">
      <c r="D1104" s="317"/>
      <c r="G1104" s="317"/>
      <c r="K1104" s="317"/>
      <c r="L1104" s="317"/>
      <c r="M1104" s="317"/>
      <c r="N1104" s="317"/>
    </row>
    <row r="1105" spans="4:14" hidden="1">
      <c r="D1105" s="317"/>
      <c r="G1105" s="317"/>
      <c r="K1105" s="317"/>
      <c r="L1105" s="317"/>
      <c r="M1105" s="317"/>
      <c r="N1105" s="317"/>
    </row>
    <row r="1106" spans="4:14" hidden="1">
      <c r="D1106" s="317"/>
      <c r="G1106" s="317"/>
      <c r="K1106" s="317"/>
      <c r="L1106" s="317"/>
      <c r="M1106" s="317"/>
      <c r="N1106" s="317"/>
    </row>
    <row r="1107" spans="4:14" hidden="1">
      <c r="D1107" s="317"/>
      <c r="G1107" s="317"/>
      <c r="K1107" s="317"/>
      <c r="L1107" s="317"/>
      <c r="M1107" s="317"/>
      <c r="N1107" s="317"/>
    </row>
    <row r="1108" spans="4:14" hidden="1">
      <c r="D1108" s="317"/>
      <c r="G1108" s="317"/>
      <c r="K1108" s="317"/>
      <c r="L1108" s="317"/>
      <c r="M1108" s="317"/>
      <c r="N1108" s="317"/>
    </row>
    <row r="1109" spans="4:14" hidden="1">
      <c r="D1109" s="317"/>
      <c r="G1109" s="317"/>
      <c r="K1109" s="317"/>
      <c r="L1109" s="317"/>
      <c r="M1109" s="317"/>
      <c r="N1109" s="317"/>
    </row>
    <row r="1110" spans="4:14" hidden="1">
      <c r="D1110" s="317"/>
      <c r="G1110" s="317"/>
      <c r="K1110" s="317"/>
      <c r="L1110" s="317"/>
      <c r="M1110" s="317"/>
      <c r="N1110" s="317"/>
    </row>
    <row r="1111" spans="4:14" hidden="1">
      <c r="D1111" s="317"/>
      <c r="G1111" s="317"/>
      <c r="K1111" s="317"/>
      <c r="L1111" s="317"/>
      <c r="M1111" s="317"/>
      <c r="N1111" s="317"/>
    </row>
    <row r="1112" spans="4:14" hidden="1">
      <c r="D1112" s="317"/>
      <c r="G1112" s="317"/>
      <c r="K1112" s="317"/>
      <c r="L1112" s="317"/>
      <c r="M1112" s="317"/>
      <c r="N1112" s="317"/>
    </row>
    <row r="1113" spans="4:14" hidden="1">
      <c r="D1113" s="317"/>
      <c r="G1113" s="317"/>
      <c r="K1113" s="317"/>
      <c r="L1113" s="317"/>
      <c r="M1113" s="317"/>
      <c r="N1113" s="317"/>
    </row>
    <row r="1114" spans="4:14" hidden="1">
      <c r="D1114" s="317"/>
      <c r="G1114" s="317"/>
      <c r="K1114" s="317"/>
      <c r="L1114" s="317"/>
      <c r="M1114" s="317"/>
      <c r="N1114" s="317"/>
    </row>
    <row r="1115" spans="4:14" hidden="1">
      <c r="D1115" s="317"/>
      <c r="G1115" s="317"/>
      <c r="K1115" s="317"/>
      <c r="L1115" s="317"/>
      <c r="M1115" s="317"/>
      <c r="N1115" s="317"/>
    </row>
    <row r="1116" spans="4:14" hidden="1">
      <c r="D1116" s="317"/>
      <c r="G1116" s="317"/>
      <c r="K1116" s="317"/>
      <c r="L1116" s="317"/>
      <c r="M1116" s="317"/>
      <c r="N1116" s="317"/>
    </row>
    <row r="1117" spans="4:14" hidden="1">
      <c r="D1117" s="317"/>
      <c r="G1117" s="317"/>
      <c r="K1117" s="317"/>
      <c r="L1117" s="317"/>
      <c r="M1117" s="317"/>
      <c r="N1117" s="317"/>
    </row>
    <row r="1118" spans="4:14" hidden="1">
      <c r="D1118" s="317"/>
      <c r="G1118" s="317"/>
      <c r="K1118" s="317"/>
      <c r="L1118" s="317"/>
      <c r="M1118" s="317"/>
      <c r="N1118" s="317"/>
    </row>
    <row r="1119" spans="4:14" hidden="1">
      <c r="D1119" s="317"/>
      <c r="G1119" s="317"/>
      <c r="K1119" s="317"/>
      <c r="L1119" s="317"/>
      <c r="M1119" s="317"/>
      <c r="N1119" s="317"/>
    </row>
    <row r="1120" spans="4:14" hidden="1">
      <c r="D1120" s="317"/>
      <c r="G1120" s="317"/>
      <c r="K1120" s="317"/>
      <c r="L1120" s="317"/>
      <c r="M1120" s="317"/>
      <c r="N1120" s="317"/>
    </row>
    <row r="1121" spans="4:14" hidden="1">
      <c r="D1121" s="317"/>
      <c r="G1121" s="317"/>
      <c r="K1121" s="317"/>
      <c r="L1121" s="317"/>
      <c r="M1121" s="317"/>
      <c r="N1121" s="317"/>
    </row>
    <row r="1122" spans="4:14" hidden="1">
      <c r="D1122" s="317"/>
      <c r="G1122" s="317"/>
      <c r="K1122" s="317"/>
      <c r="L1122" s="317"/>
      <c r="M1122" s="317"/>
      <c r="N1122" s="317"/>
    </row>
    <row r="1123" spans="4:14" hidden="1">
      <c r="D1123" s="317"/>
      <c r="G1123" s="317"/>
      <c r="K1123" s="317"/>
      <c r="L1123" s="317"/>
      <c r="M1123" s="317"/>
      <c r="N1123" s="317"/>
    </row>
    <row r="1124" spans="4:14" hidden="1">
      <c r="D1124" s="317"/>
      <c r="G1124" s="317"/>
      <c r="K1124" s="317"/>
      <c r="L1124" s="317"/>
      <c r="M1124" s="317"/>
      <c r="N1124" s="317"/>
    </row>
    <row r="1125" spans="4:14" hidden="1">
      <c r="D1125" s="317"/>
      <c r="G1125" s="317"/>
      <c r="K1125" s="317"/>
      <c r="L1125" s="317"/>
      <c r="M1125" s="317"/>
      <c r="N1125" s="317"/>
    </row>
    <row r="1126" spans="4:14" hidden="1">
      <c r="D1126" s="317"/>
      <c r="G1126" s="317"/>
      <c r="K1126" s="317"/>
      <c r="L1126" s="317"/>
      <c r="M1126" s="317"/>
      <c r="N1126" s="317"/>
    </row>
    <row r="1127" spans="4:14" hidden="1">
      <c r="D1127" s="317"/>
      <c r="G1127" s="317"/>
      <c r="K1127" s="317"/>
      <c r="L1127" s="317"/>
      <c r="M1127" s="317"/>
      <c r="N1127" s="317"/>
    </row>
    <row r="1128" spans="4:14" hidden="1">
      <c r="D1128" s="317"/>
      <c r="G1128" s="317"/>
      <c r="K1128" s="317"/>
      <c r="L1128" s="317"/>
      <c r="M1128" s="317"/>
      <c r="N1128" s="317"/>
    </row>
    <row r="1129" spans="4:14" hidden="1">
      <c r="D1129" s="317"/>
      <c r="G1129" s="317"/>
      <c r="K1129" s="317"/>
      <c r="L1129" s="317"/>
      <c r="M1129" s="317"/>
      <c r="N1129" s="317"/>
    </row>
    <row r="1130" spans="4:14" hidden="1">
      <c r="D1130" s="317"/>
      <c r="G1130" s="317"/>
      <c r="K1130" s="317"/>
      <c r="L1130" s="317"/>
      <c r="M1130" s="317"/>
      <c r="N1130" s="317"/>
    </row>
    <row r="1131" spans="4:14" hidden="1">
      <c r="D1131" s="317"/>
      <c r="G1131" s="317"/>
      <c r="K1131" s="317"/>
      <c r="L1131" s="317"/>
      <c r="M1131" s="317"/>
      <c r="N1131" s="317"/>
    </row>
    <row r="1132" spans="4:14" hidden="1">
      <c r="D1132" s="317"/>
      <c r="G1132" s="317"/>
      <c r="K1132" s="317"/>
      <c r="L1132" s="317"/>
      <c r="M1132" s="317"/>
      <c r="N1132" s="317"/>
    </row>
    <row r="1133" spans="4:14" hidden="1">
      <c r="D1133" s="317"/>
      <c r="G1133" s="317"/>
      <c r="K1133" s="317"/>
      <c r="L1133" s="317"/>
      <c r="M1133" s="317"/>
      <c r="N1133" s="317"/>
    </row>
    <row r="1134" spans="4:14" hidden="1">
      <c r="D1134" s="317"/>
      <c r="G1134" s="317"/>
      <c r="K1134" s="317"/>
      <c r="L1134" s="317"/>
      <c r="M1134" s="317"/>
      <c r="N1134" s="317"/>
    </row>
    <row r="1135" spans="4:14" hidden="1">
      <c r="D1135" s="317"/>
      <c r="G1135" s="317"/>
      <c r="K1135" s="317"/>
      <c r="L1135" s="317"/>
      <c r="M1135" s="317"/>
      <c r="N1135" s="317"/>
    </row>
    <row r="1136" spans="4:14" hidden="1">
      <c r="D1136" s="317"/>
      <c r="G1136" s="317"/>
      <c r="K1136" s="317"/>
      <c r="L1136" s="317"/>
      <c r="M1136" s="317"/>
      <c r="N1136" s="317"/>
    </row>
    <row r="1137" spans="4:14" hidden="1">
      <c r="D1137" s="317"/>
      <c r="G1137" s="317"/>
      <c r="K1137" s="317"/>
      <c r="L1137" s="317"/>
      <c r="M1137" s="317"/>
      <c r="N1137" s="317"/>
    </row>
    <row r="1138" spans="4:14" hidden="1">
      <c r="D1138" s="317"/>
      <c r="G1138" s="317"/>
      <c r="K1138" s="317"/>
      <c r="L1138" s="317"/>
      <c r="M1138" s="317"/>
      <c r="N1138" s="317"/>
    </row>
    <row r="1139" spans="4:14" hidden="1">
      <c r="D1139" s="317"/>
      <c r="G1139" s="317"/>
      <c r="K1139" s="317"/>
      <c r="L1139" s="317"/>
      <c r="M1139" s="317"/>
      <c r="N1139" s="317"/>
    </row>
    <row r="1140" spans="4:14" hidden="1">
      <c r="D1140" s="317"/>
      <c r="G1140" s="317"/>
      <c r="K1140" s="317"/>
      <c r="L1140" s="317"/>
      <c r="M1140" s="317"/>
      <c r="N1140" s="317"/>
    </row>
    <row r="1141" spans="4:14" hidden="1">
      <c r="D1141" s="317"/>
      <c r="G1141" s="317"/>
      <c r="K1141" s="317"/>
      <c r="L1141" s="317"/>
      <c r="M1141" s="317"/>
      <c r="N1141" s="317"/>
    </row>
    <row r="1142" spans="4:14" hidden="1">
      <c r="D1142" s="317"/>
      <c r="G1142" s="317"/>
      <c r="K1142" s="317"/>
      <c r="L1142" s="317"/>
      <c r="M1142" s="317"/>
      <c r="N1142" s="317"/>
    </row>
    <row r="1143" spans="4:14" hidden="1">
      <c r="D1143" s="317"/>
      <c r="G1143" s="317"/>
      <c r="K1143" s="317"/>
      <c r="L1143" s="317"/>
      <c r="M1143" s="317"/>
      <c r="N1143" s="317"/>
    </row>
    <row r="1144" spans="4:14" hidden="1">
      <c r="D1144" s="317"/>
      <c r="G1144" s="317"/>
      <c r="K1144" s="317"/>
      <c r="L1144" s="317"/>
      <c r="M1144" s="317"/>
      <c r="N1144" s="317"/>
    </row>
    <row r="1145" spans="4:14" hidden="1">
      <c r="D1145" s="317"/>
      <c r="G1145" s="317"/>
      <c r="K1145" s="317"/>
      <c r="L1145" s="317"/>
      <c r="M1145" s="317"/>
      <c r="N1145" s="317"/>
    </row>
    <row r="1146" spans="4:14" hidden="1">
      <c r="D1146" s="317"/>
      <c r="G1146" s="317"/>
      <c r="K1146" s="317"/>
      <c r="L1146" s="317"/>
      <c r="M1146" s="317"/>
      <c r="N1146" s="317"/>
    </row>
    <row r="1147" spans="4:14" hidden="1">
      <c r="D1147" s="317"/>
      <c r="G1147" s="317"/>
      <c r="K1147" s="317"/>
      <c r="L1147" s="317"/>
      <c r="M1147" s="317"/>
      <c r="N1147" s="317"/>
    </row>
    <row r="1148" spans="4:14" hidden="1">
      <c r="D1148" s="317"/>
      <c r="G1148" s="317"/>
      <c r="K1148" s="317"/>
      <c r="L1148" s="317"/>
      <c r="M1148" s="317"/>
      <c r="N1148" s="317"/>
    </row>
    <row r="1149" spans="4:14" hidden="1">
      <c r="D1149" s="317"/>
      <c r="G1149" s="317"/>
      <c r="K1149" s="317"/>
      <c r="L1149" s="317"/>
      <c r="M1149" s="317"/>
      <c r="N1149" s="317"/>
    </row>
    <row r="1150" spans="4:14" hidden="1">
      <c r="D1150" s="317"/>
      <c r="G1150" s="317"/>
      <c r="K1150" s="317"/>
      <c r="L1150" s="317"/>
      <c r="M1150" s="317"/>
      <c r="N1150" s="317"/>
    </row>
    <row r="1151" spans="4:14" hidden="1">
      <c r="D1151" s="317"/>
      <c r="G1151" s="317"/>
      <c r="K1151" s="317"/>
      <c r="L1151" s="317"/>
      <c r="M1151" s="317"/>
      <c r="N1151" s="317"/>
    </row>
    <row r="1152" spans="4:14" hidden="1">
      <c r="D1152" s="317"/>
      <c r="G1152" s="317"/>
      <c r="K1152" s="317"/>
      <c r="L1152" s="317"/>
      <c r="M1152" s="317"/>
      <c r="N1152" s="317"/>
    </row>
    <row r="1153" spans="4:14" hidden="1">
      <c r="D1153" s="317"/>
      <c r="G1153" s="317"/>
      <c r="K1153" s="317"/>
      <c r="L1153" s="317"/>
      <c r="M1153" s="317"/>
      <c r="N1153" s="317"/>
    </row>
    <row r="1154" spans="4:14" hidden="1">
      <c r="D1154" s="317"/>
      <c r="G1154" s="317"/>
      <c r="K1154" s="317"/>
      <c r="L1154" s="317"/>
      <c r="M1154" s="317"/>
      <c r="N1154" s="317"/>
    </row>
    <row r="1155" spans="4:14" hidden="1">
      <c r="D1155" s="317"/>
      <c r="G1155" s="317"/>
      <c r="K1155" s="317"/>
      <c r="L1155" s="317"/>
      <c r="M1155" s="317"/>
      <c r="N1155" s="317"/>
    </row>
    <row r="1156" spans="4:14" hidden="1">
      <c r="D1156" s="317"/>
      <c r="G1156" s="317"/>
      <c r="K1156" s="317"/>
      <c r="L1156" s="317"/>
      <c r="M1156" s="317"/>
      <c r="N1156" s="317"/>
    </row>
    <row r="1157" spans="4:14" hidden="1">
      <c r="D1157" s="317"/>
      <c r="G1157" s="317"/>
      <c r="K1157" s="317"/>
      <c r="L1157" s="317"/>
      <c r="M1157" s="317"/>
      <c r="N1157" s="317"/>
    </row>
    <row r="1158" spans="4:14" hidden="1">
      <c r="D1158" s="317"/>
      <c r="G1158" s="317"/>
      <c r="K1158" s="317"/>
      <c r="L1158" s="317"/>
      <c r="M1158" s="317"/>
      <c r="N1158" s="317"/>
    </row>
    <row r="1159" spans="4:14" hidden="1">
      <c r="D1159" s="317"/>
      <c r="G1159" s="317"/>
      <c r="K1159" s="317"/>
      <c r="L1159" s="317"/>
      <c r="M1159" s="317"/>
      <c r="N1159" s="317"/>
    </row>
    <row r="1160" spans="4:14" hidden="1">
      <c r="D1160" s="317"/>
      <c r="G1160" s="317"/>
      <c r="K1160" s="317"/>
      <c r="L1160" s="317"/>
      <c r="M1160" s="317"/>
      <c r="N1160" s="317"/>
    </row>
    <row r="1161" spans="4:14" hidden="1">
      <c r="D1161" s="317"/>
      <c r="G1161" s="317"/>
      <c r="K1161" s="317"/>
      <c r="L1161" s="317"/>
      <c r="M1161" s="317"/>
      <c r="N1161" s="317"/>
    </row>
    <row r="1162" spans="4:14" hidden="1">
      <c r="D1162" s="317"/>
      <c r="G1162" s="317"/>
      <c r="K1162" s="317"/>
      <c r="L1162" s="317"/>
      <c r="M1162" s="317"/>
      <c r="N1162" s="317"/>
    </row>
    <row r="1163" spans="4:14" hidden="1">
      <c r="D1163" s="317"/>
      <c r="G1163" s="317"/>
      <c r="K1163" s="317"/>
      <c r="L1163" s="317"/>
      <c r="M1163" s="317"/>
      <c r="N1163" s="317"/>
    </row>
    <row r="1164" spans="4:14" hidden="1">
      <c r="D1164" s="317"/>
      <c r="G1164" s="317"/>
      <c r="K1164" s="317"/>
      <c r="L1164" s="317"/>
      <c r="M1164" s="317"/>
      <c r="N1164" s="317"/>
    </row>
    <row r="1165" spans="4:14" hidden="1">
      <c r="D1165" s="317"/>
      <c r="G1165" s="317"/>
      <c r="K1165" s="317"/>
      <c r="L1165" s="317"/>
      <c r="M1165" s="317"/>
      <c r="N1165" s="317"/>
    </row>
    <row r="1166" spans="4:14" hidden="1">
      <c r="D1166" s="317"/>
      <c r="G1166" s="317"/>
      <c r="K1166" s="317"/>
      <c r="L1166" s="317"/>
      <c r="M1166" s="317"/>
      <c r="N1166" s="317"/>
    </row>
    <row r="1167" spans="4:14" hidden="1">
      <c r="D1167" s="317"/>
      <c r="G1167" s="317"/>
      <c r="K1167" s="317"/>
      <c r="L1167" s="317"/>
      <c r="M1167" s="317"/>
      <c r="N1167" s="317"/>
    </row>
    <row r="1168" spans="4:14" hidden="1">
      <c r="D1168" s="317"/>
      <c r="G1168" s="317"/>
      <c r="K1168" s="317"/>
      <c r="L1168" s="317"/>
      <c r="M1168" s="317"/>
      <c r="N1168" s="317"/>
    </row>
    <row r="1169" spans="4:14" hidden="1">
      <c r="D1169" s="317"/>
      <c r="G1169" s="317"/>
      <c r="K1169" s="317"/>
      <c r="L1169" s="317"/>
      <c r="M1169" s="317"/>
      <c r="N1169" s="317"/>
    </row>
    <row r="1170" spans="4:14" hidden="1">
      <c r="D1170" s="317"/>
      <c r="G1170" s="317"/>
      <c r="K1170" s="317"/>
      <c r="L1170" s="317"/>
      <c r="M1170" s="317"/>
      <c r="N1170" s="317"/>
    </row>
    <row r="1171" spans="4:14" hidden="1">
      <c r="D1171" s="317"/>
      <c r="G1171" s="317"/>
      <c r="K1171" s="317"/>
      <c r="L1171" s="317"/>
      <c r="M1171" s="317"/>
      <c r="N1171" s="317"/>
    </row>
    <row r="1172" spans="4:14" hidden="1">
      <c r="D1172" s="317"/>
      <c r="G1172" s="317"/>
      <c r="K1172" s="317"/>
      <c r="L1172" s="317"/>
      <c r="M1172" s="317"/>
      <c r="N1172" s="317"/>
    </row>
    <row r="1173" spans="4:14" hidden="1">
      <c r="D1173" s="317"/>
      <c r="G1173" s="317"/>
      <c r="K1173" s="317"/>
      <c r="L1173" s="317"/>
      <c r="M1173" s="317"/>
      <c r="N1173" s="317"/>
    </row>
    <row r="1174" spans="4:14" hidden="1">
      <c r="D1174" s="317"/>
      <c r="G1174" s="317"/>
      <c r="K1174" s="317"/>
      <c r="L1174" s="317"/>
      <c r="M1174" s="317"/>
      <c r="N1174" s="317"/>
    </row>
    <row r="1175" spans="4:14" hidden="1">
      <c r="D1175" s="317"/>
      <c r="G1175" s="317"/>
      <c r="K1175" s="317"/>
      <c r="L1175" s="317"/>
      <c r="M1175" s="317"/>
      <c r="N1175" s="317"/>
    </row>
    <row r="1176" spans="4:14" hidden="1">
      <c r="D1176" s="317"/>
      <c r="G1176" s="317"/>
      <c r="K1176" s="317"/>
      <c r="L1176" s="317"/>
      <c r="M1176" s="317"/>
      <c r="N1176" s="317"/>
    </row>
    <row r="1177" spans="4:14" hidden="1">
      <c r="D1177" s="317"/>
      <c r="G1177" s="317"/>
      <c r="K1177" s="317"/>
      <c r="L1177" s="317"/>
      <c r="M1177" s="317"/>
      <c r="N1177" s="317"/>
    </row>
    <row r="1178" spans="4:14" hidden="1">
      <c r="D1178" s="317"/>
      <c r="G1178" s="317"/>
      <c r="K1178" s="317"/>
      <c r="L1178" s="317"/>
      <c r="M1178" s="317"/>
      <c r="N1178" s="317"/>
    </row>
    <row r="1179" spans="4:14" hidden="1">
      <c r="D1179" s="317"/>
      <c r="G1179" s="317"/>
      <c r="K1179" s="317"/>
      <c r="L1179" s="317"/>
      <c r="M1179" s="317"/>
      <c r="N1179" s="317"/>
    </row>
    <row r="1180" spans="4:14" hidden="1">
      <c r="D1180" s="317"/>
      <c r="G1180" s="317"/>
      <c r="K1180" s="317"/>
      <c r="L1180" s="317"/>
      <c r="M1180" s="317"/>
      <c r="N1180" s="317"/>
    </row>
    <row r="1181" spans="4:14" hidden="1">
      <c r="D1181" s="317"/>
      <c r="G1181" s="317"/>
      <c r="K1181" s="317"/>
      <c r="L1181" s="317"/>
      <c r="M1181" s="317"/>
      <c r="N1181" s="317"/>
    </row>
    <row r="1182" spans="4:14" hidden="1">
      <c r="D1182" s="317"/>
      <c r="G1182" s="317"/>
      <c r="K1182" s="317"/>
      <c r="L1182" s="317"/>
      <c r="M1182" s="317"/>
      <c r="N1182" s="317"/>
    </row>
    <row r="1183" spans="4:14" hidden="1">
      <c r="D1183" s="317"/>
      <c r="G1183" s="317"/>
      <c r="K1183" s="317"/>
      <c r="L1183" s="317"/>
      <c r="M1183" s="317"/>
      <c r="N1183" s="317"/>
    </row>
    <row r="1184" spans="4:14" hidden="1">
      <c r="D1184" s="317"/>
      <c r="G1184" s="317"/>
      <c r="K1184" s="317"/>
      <c r="L1184" s="317"/>
      <c r="M1184" s="317"/>
      <c r="N1184" s="317"/>
    </row>
    <row r="1185" spans="4:14" hidden="1">
      <c r="D1185" s="317"/>
      <c r="G1185" s="317"/>
      <c r="K1185" s="317"/>
      <c r="L1185" s="317"/>
      <c r="M1185" s="317"/>
      <c r="N1185" s="317"/>
    </row>
    <row r="1186" spans="4:14" hidden="1">
      <c r="D1186" s="317"/>
      <c r="G1186" s="317"/>
      <c r="K1186" s="317"/>
      <c r="L1186" s="317"/>
      <c r="M1186" s="317"/>
      <c r="N1186" s="317"/>
    </row>
    <row r="1187" spans="4:14" hidden="1">
      <c r="D1187" s="317"/>
      <c r="G1187" s="317"/>
      <c r="K1187" s="317"/>
      <c r="L1187" s="317"/>
      <c r="M1187" s="317"/>
      <c r="N1187" s="317"/>
    </row>
    <row r="1188" spans="4:14" hidden="1">
      <c r="D1188" s="317"/>
      <c r="G1188" s="317"/>
      <c r="K1188" s="317"/>
      <c r="L1188" s="317"/>
      <c r="M1188" s="317"/>
      <c r="N1188" s="317"/>
    </row>
    <row r="1189" spans="4:14" hidden="1">
      <c r="D1189" s="317"/>
      <c r="G1189" s="317"/>
      <c r="K1189" s="317"/>
      <c r="L1189" s="317"/>
      <c r="M1189" s="317"/>
      <c r="N1189" s="317"/>
    </row>
    <row r="1190" spans="4:14" hidden="1">
      <c r="D1190" s="317"/>
      <c r="G1190" s="317"/>
      <c r="K1190" s="317"/>
      <c r="L1190" s="317"/>
      <c r="M1190" s="317"/>
      <c r="N1190" s="317"/>
    </row>
    <row r="1191" spans="4:14" hidden="1">
      <c r="D1191" s="317"/>
      <c r="G1191" s="317"/>
      <c r="K1191" s="317"/>
      <c r="L1191" s="317"/>
      <c r="M1191" s="317"/>
      <c r="N1191" s="317"/>
    </row>
    <row r="1192" spans="4:14" hidden="1">
      <c r="D1192" s="317"/>
      <c r="G1192" s="317"/>
      <c r="K1192" s="317"/>
      <c r="L1192" s="317"/>
      <c r="M1192" s="317"/>
      <c r="N1192" s="317"/>
    </row>
    <row r="1193" spans="4:14" hidden="1">
      <c r="D1193" s="317"/>
      <c r="G1193" s="317"/>
      <c r="K1193" s="317"/>
      <c r="L1193" s="317"/>
      <c r="M1193" s="317"/>
      <c r="N1193" s="317"/>
    </row>
    <row r="1194" spans="4:14" hidden="1">
      <c r="D1194" s="317"/>
      <c r="G1194" s="317"/>
      <c r="K1194" s="317"/>
      <c r="L1194" s="317"/>
      <c r="M1194" s="317"/>
      <c r="N1194" s="317"/>
    </row>
    <row r="1195" spans="4:14" hidden="1">
      <c r="D1195" s="317"/>
      <c r="G1195" s="317"/>
      <c r="K1195" s="317"/>
      <c r="L1195" s="317"/>
      <c r="M1195" s="317"/>
      <c r="N1195" s="317"/>
    </row>
    <row r="1196" spans="4:14" hidden="1">
      <c r="D1196" s="317"/>
      <c r="G1196" s="317"/>
      <c r="K1196" s="317"/>
      <c r="L1196" s="317"/>
      <c r="M1196" s="317"/>
      <c r="N1196" s="317"/>
    </row>
    <row r="1197" spans="4:14" hidden="1">
      <c r="D1197" s="317"/>
      <c r="G1197" s="317"/>
      <c r="K1197" s="317"/>
      <c r="L1197" s="317"/>
      <c r="M1197" s="317"/>
      <c r="N1197" s="317"/>
    </row>
    <row r="1198" spans="4:14" hidden="1">
      <c r="D1198" s="317"/>
      <c r="G1198" s="317"/>
      <c r="K1198" s="317"/>
      <c r="L1198" s="317"/>
      <c r="M1198" s="317"/>
      <c r="N1198" s="317"/>
    </row>
    <row r="1199" spans="4:14" hidden="1">
      <c r="D1199" s="317"/>
      <c r="G1199" s="317"/>
      <c r="K1199" s="317"/>
      <c r="L1199" s="317"/>
      <c r="M1199" s="317"/>
      <c r="N1199" s="317"/>
    </row>
    <row r="1200" spans="4:14" hidden="1">
      <c r="D1200" s="317"/>
      <c r="G1200" s="317"/>
      <c r="K1200" s="317"/>
      <c r="L1200" s="317"/>
      <c r="M1200" s="317"/>
      <c r="N1200" s="317"/>
    </row>
    <row r="1201" spans="4:14" hidden="1">
      <c r="D1201" s="317"/>
      <c r="G1201" s="317"/>
      <c r="K1201" s="317"/>
      <c r="L1201" s="317"/>
      <c r="M1201" s="317"/>
      <c r="N1201" s="317"/>
    </row>
    <row r="1202" spans="4:14" hidden="1">
      <c r="D1202" s="317"/>
      <c r="G1202" s="317"/>
      <c r="K1202" s="317"/>
      <c r="L1202" s="317"/>
      <c r="M1202" s="317"/>
      <c r="N1202" s="317"/>
    </row>
    <row r="1203" spans="4:14" hidden="1">
      <c r="D1203" s="317"/>
      <c r="G1203" s="317"/>
      <c r="K1203" s="317"/>
      <c r="L1203" s="317"/>
      <c r="M1203" s="317"/>
      <c r="N1203" s="317"/>
    </row>
    <row r="1204" spans="4:14" hidden="1">
      <c r="D1204" s="317"/>
      <c r="G1204" s="317"/>
      <c r="K1204" s="317"/>
      <c r="L1204" s="317"/>
      <c r="M1204" s="317"/>
      <c r="N1204" s="317"/>
    </row>
    <row r="1205" spans="4:14" hidden="1">
      <c r="D1205" s="317"/>
      <c r="G1205" s="317"/>
      <c r="K1205" s="317"/>
      <c r="L1205" s="317"/>
      <c r="M1205" s="317"/>
      <c r="N1205" s="317"/>
    </row>
    <row r="1206" spans="4:14" hidden="1">
      <c r="D1206" s="317"/>
      <c r="G1206" s="317"/>
      <c r="K1206" s="317"/>
      <c r="L1206" s="317"/>
      <c r="M1206" s="317"/>
      <c r="N1206" s="317"/>
    </row>
    <row r="1207" spans="4:14" hidden="1">
      <c r="D1207" s="317"/>
      <c r="G1207" s="317"/>
      <c r="K1207" s="317"/>
      <c r="L1207" s="317"/>
      <c r="M1207" s="317"/>
      <c r="N1207" s="317"/>
    </row>
    <row r="1208" spans="4:14" hidden="1">
      <c r="D1208" s="317"/>
      <c r="G1208" s="317"/>
      <c r="K1208" s="317"/>
      <c r="L1208" s="317"/>
      <c r="M1208" s="317"/>
      <c r="N1208" s="317"/>
    </row>
    <row r="1209" spans="4:14" hidden="1">
      <c r="D1209" s="317"/>
      <c r="G1209" s="317"/>
      <c r="K1209" s="317"/>
      <c r="L1209" s="317"/>
      <c r="M1209" s="317"/>
      <c r="N1209" s="317"/>
    </row>
    <row r="1210" spans="4:14" hidden="1">
      <c r="D1210" s="317"/>
      <c r="G1210" s="317"/>
      <c r="K1210" s="317"/>
      <c r="L1210" s="317"/>
      <c r="M1210" s="317"/>
      <c r="N1210" s="317"/>
    </row>
    <row r="1211" spans="4:14" hidden="1">
      <c r="D1211" s="317"/>
      <c r="G1211" s="317"/>
      <c r="K1211" s="317"/>
      <c r="L1211" s="317"/>
      <c r="M1211" s="317"/>
      <c r="N1211" s="317"/>
    </row>
    <row r="1212" spans="4:14" hidden="1">
      <c r="D1212" s="317"/>
      <c r="G1212" s="317"/>
      <c r="K1212" s="317"/>
      <c r="L1212" s="317"/>
      <c r="M1212" s="317"/>
      <c r="N1212" s="317"/>
    </row>
    <row r="1213" spans="4:14" hidden="1">
      <c r="D1213" s="317"/>
      <c r="G1213" s="317"/>
      <c r="K1213" s="317"/>
      <c r="L1213" s="317"/>
      <c r="M1213" s="317"/>
      <c r="N1213" s="317"/>
    </row>
    <row r="1214" spans="4:14" hidden="1">
      <c r="D1214" s="317"/>
      <c r="G1214" s="317"/>
      <c r="K1214" s="317"/>
      <c r="L1214" s="317"/>
      <c r="M1214" s="317"/>
      <c r="N1214" s="317"/>
    </row>
    <row r="1215" spans="4:14" hidden="1">
      <c r="D1215" s="317"/>
      <c r="G1215" s="317"/>
      <c r="K1215" s="317"/>
      <c r="L1215" s="317"/>
      <c r="M1215" s="317"/>
      <c r="N1215" s="317"/>
    </row>
    <row r="1216" spans="4:14" hidden="1">
      <c r="D1216" s="317"/>
      <c r="G1216" s="317"/>
      <c r="K1216" s="317"/>
      <c r="L1216" s="317"/>
      <c r="M1216" s="317"/>
      <c r="N1216" s="317"/>
    </row>
    <row r="1217" spans="4:14" hidden="1">
      <c r="D1217" s="317"/>
      <c r="G1217" s="317"/>
      <c r="K1217" s="317"/>
      <c r="L1217" s="317"/>
      <c r="M1217" s="317"/>
      <c r="N1217" s="317"/>
    </row>
    <row r="1218" spans="4:14" hidden="1">
      <c r="D1218" s="317"/>
      <c r="G1218" s="317"/>
      <c r="K1218" s="317"/>
      <c r="L1218" s="317"/>
      <c r="M1218" s="317"/>
      <c r="N1218" s="317"/>
    </row>
    <row r="1219" spans="4:14" hidden="1">
      <c r="D1219" s="317"/>
      <c r="G1219" s="317"/>
      <c r="K1219" s="317"/>
      <c r="L1219" s="317"/>
      <c r="M1219" s="317"/>
      <c r="N1219" s="317"/>
    </row>
    <row r="1220" spans="4:14" hidden="1">
      <c r="D1220" s="317"/>
      <c r="G1220" s="317"/>
      <c r="K1220" s="317"/>
      <c r="L1220" s="317"/>
      <c r="M1220" s="317"/>
      <c r="N1220" s="317"/>
    </row>
    <row r="1221" spans="4:14" hidden="1">
      <c r="D1221" s="317"/>
      <c r="G1221" s="317"/>
      <c r="K1221" s="317"/>
      <c r="L1221" s="317"/>
      <c r="M1221" s="317"/>
      <c r="N1221" s="317"/>
    </row>
    <row r="1222" spans="4:14" hidden="1">
      <c r="D1222" s="317"/>
      <c r="G1222" s="317"/>
      <c r="K1222" s="317"/>
      <c r="L1222" s="317"/>
      <c r="M1222" s="317"/>
      <c r="N1222" s="317"/>
    </row>
    <row r="1223" spans="4:14" hidden="1">
      <c r="D1223" s="317"/>
      <c r="G1223" s="317"/>
      <c r="K1223" s="317"/>
      <c r="L1223" s="317"/>
      <c r="M1223" s="317"/>
      <c r="N1223" s="317"/>
    </row>
    <row r="1224" spans="4:14" hidden="1">
      <c r="D1224" s="317"/>
      <c r="G1224" s="317"/>
      <c r="K1224" s="317"/>
      <c r="L1224" s="317"/>
      <c r="M1224" s="317"/>
      <c r="N1224" s="317"/>
    </row>
    <row r="1225" spans="4:14" hidden="1">
      <c r="D1225" s="317"/>
      <c r="G1225" s="317"/>
      <c r="K1225" s="317"/>
      <c r="L1225" s="317"/>
      <c r="M1225" s="317"/>
      <c r="N1225" s="317"/>
    </row>
    <row r="1226" spans="4:14" hidden="1">
      <c r="D1226" s="317"/>
      <c r="G1226" s="317"/>
      <c r="K1226" s="317"/>
      <c r="L1226" s="317"/>
      <c r="M1226" s="317"/>
      <c r="N1226" s="317"/>
    </row>
    <row r="1227" spans="4:14" hidden="1">
      <c r="D1227" s="317"/>
      <c r="G1227" s="317"/>
      <c r="K1227" s="317"/>
      <c r="L1227" s="317"/>
      <c r="M1227" s="317"/>
      <c r="N1227" s="317"/>
    </row>
    <row r="1228" spans="4:14" hidden="1">
      <c r="D1228" s="317"/>
      <c r="G1228" s="317"/>
      <c r="K1228" s="317"/>
      <c r="L1228" s="317"/>
      <c r="M1228" s="317"/>
      <c r="N1228" s="317"/>
    </row>
    <row r="1229" spans="4:14">
      <c r="D1229" s="317"/>
      <c r="G1229" s="317"/>
      <c r="K1229" s="317"/>
      <c r="L1229" s="317"/>
      <c r="M1229" s="317"/>
      <c r="N1229" s="317"/>
    </row>
    <row r="1230" spans="4:14">
      <c r="D1230" s="317"/>
      <c r="G1230" s="317"/>
      <c r="K1230" s="317"/>
      <c r="L1230" s="317"/>
      <c r="M1230" s="317"/>
      <c r="N1230" s="317"/>
    </row>
    <row r="1231" spans="4:14">
      <c r="D1231" s="317"/>
      <c r="G1231" s="317"/>
      <c r="K1231" s="317"/>
      <c r="L1231" s="317"/>
      <c r="M1231" s="317"/>
      <c r="N1231" s="317"/>
    </row>
    <row r="1232" spans="4:14">
      <c r="D1232" s="317"/>
      <c r="G1232" s="317"/>
      <c r="K1232" s="317"/>
      <c r="L1232" s="317"/>
      <c r="M1232" s="317"/>
      <c r="N1232" s="317"/>
    </row>
    <row r="1233" spans="4:14">
      <c r="D1233" s="317"/>
      <c r="G1233" s="317"/>
      <c r="K1233" s="317"/>
      <c r="L1233" s="317"/>
      <c r="M1233" s="317"/>
      <c r="N1233" s="317"/>
    </row>
    <row r="1234" spans="4:14">
      <c r="D1234" s="317"/>
      <c r="G1234" s="317"/>
      <c r="K1234" s="317"/>
      <c r="L1234" s="317"/>
      <c r="M1234" s="317"/>
      <c r="N1234" s="317"/>
    </row>
    <row r="1235" spans="4:14">
      <c r="D1235" s="317"/>
      <c r="G1235" s="317"/>
      <c r="K1235" s="317"/>
      <c r="L1235" s="317"/>
      <c r="M1235" s="317"/>
      <c r="N1235" s="317"/>
    </row>
    <row r="1236" spans="4:14">
      <c r="D1236" s="317"/>
      <c r="G1236" s="317"/>
      <c r="K1236" s="317"/>
      <c r="L1236" s="317"/>
      <c r="M1236" s="317"/>
      <c r="N1236" s="317"/>
    </row>
    <row r="1237" spans="4:14">
      <c r="D1237" s="317"/>
      <c r="G1237" s="317"/>
      <c r="K1237" s="317"/>
      <c r="L1237" s="317"/>
      <c r="M1237" s="317"/>
      <c r="N1237" s="317"/>
    </row>
    <row r="1238" spans="4:14">
      <c r="D1238" s="317"/>
      <c r="G1238" s="317"/>
      <c r="K1238" s="317"/>
      <c r="L1238" s="317"/>
      <c r="M1238" s="317"/>
      <c r="N1238" s="317"/>
    </row>
    <row r="1239" spans="4:14">
      <c r="D1239" s="317"/>
      <c r="G1239" s="317"/>
      <c r="K1239" s="317"/>
      <c r="L1239" s="317"/>
      <c r="M1239" s="317"/>
      <c r="N1239" s="317"/>
    </row>
    <row r="1240" spans="4:14">
      <c r="D1240" s="317"/>
      <c r="G1240" s="317"/>
      <c r="K1240" s="317"/>
      <c r="L1240" s="317"/>
      <c r="M1240" s="317"/>
      <c r="N1240" s="317"/>
    </row>
  </sheetData>
  <sheetProtection password="CC4D" sheet="1" objects="1" scenarios="1"/>
  <autoFilter ref="A1:A1228">
    <filterColumn colId="0">
      <filters>
        <filter val="00  この赤ラインより下にデータを増やしてはいけません！（予算コードが増えた場合は、この赤ライン内に行挿入を行い増やしてください。）"/>
      </filters>
    </filterColumn>
  </autoFilter>
  <mergeCells count="1">
    <mergeCell ref="A697:Q697"/>
  </mergeCells>
  <phoneticPr fontId="20"/>
  <dataValidations count="1">
    <dataValidation imeMode="halfAlpha" allowBlank="1" showInputMessage="1" showErrorMessage="1" sqref="A412:A415 IW412:IW415 SS412:SS415 ACO412:ACO415 AMK412:AMK415 AWG412:AWG415 BGC412:BGC415 BPY412:BPY415 BZU412:BZU415 CJQ412:CJQ415 CTM412:CTM415 DDI412:DDI415 DNE412:DNE415 DXA412:DXA415 EGW412:EGW415 EQS412:EQS415 FAO412:FAO415 FKK412:FKK415 FUG412:FUG415 GEC412:GEC415 GNY412:GNY415 GXU412:GXU415 HHQ412:HHQ415 HRM412:HRM415 IBI412:IBI415 ILE412:ILE415 IVA412:IVA415 JEW412:JEW415 JOS412:JOS415 JYO412:JYO415 KIK412:KIK415 KSG412:KSG415 LCC412:LCC415 LLY412:LLY415 LVU412:LVU415 MFQ412:MFQ415 MPM412:MPM415 MZI412:MZI415 NJE412:NJE415 NTA412:NTA415 OCW412:OCW415 OMS412:OMS415 OWO412:OWO415 PGK412:PGK415 PQG412:PQG415 QAC412:QAC415 QJY412:QJY415 QTU412:QTU415 RDQ412:RDQ415 RNM412:RNM415 RXI412:RXI415 SHE412:SHE415 SRA412:SRA415 TAW412:TAW415 TKS412:TKS415 TUO412:TUO415 UEK412:UEK415 UOG412:UOG415 UYC412:UYC415 VHY412:VHY415 VRU412:VRU415 WBQ412:WBQ415 WLM412:WLM415 WVI412:WVI415 A66139:A66142 IW66139:IW66142 SS66139:SS66142 ACO66139:ACO66142 AMK66139:AMK66142 AWG66139:AWG66142 BGC66139:BGC66142 BPY66139:BPY66142 BZU66139:BZU66142 CJQ66139:CJQ66142 CTM66139:CTM66142 DDI66139:DDI66142 DNE66139:DNE66142 DXA66139:DXA66142 EGW66139:EGW66142 EQS66139:EQS66142 FAO66139:FAO66142 FKK66139:FKK66142 FUG66139:FUG66142 GEC66139:GEC66142 GNY66139:GNY66142 GXU66139:GXU66142 HHQ66139:HHQ66142 HRM66139:HRM66142 IBI66139:IBI66142 ILE66139:ILE66142 IVA66139:IVA66142 JEW66139:JEW66142 JOS66139:JOS66142 JYO66139:JYO66142 KIK66139:KIK66142 KSG66139:KSG66142 LCC66139:LCC66142 LLY66139:LLY66142 LVU66139:LVU66142 MFQ66139:MFQ66142 MPM66139:MPM66142 MZI66139:MZI66142 NJE66139:NJE66142 NTA66139:NTA66142 OCW66139:OCW66142 OMS66139:OMS66142 OWO66139:OWO66142 PGK66139:PGK66142 PQG66139:PQG66142 QAC66139:QAC66142 QJY66139:QJY66142 QTU66139:QTU66142 RDQ66139:RDQ66142 RNM66139:RNM66142 RXI66139:RXI66142 SHE66139:SHE66142 SRA66139:SRA66142 TAW66139:TAW66142 TKS66139:TKS66142 TUO66139:TUO66142 UEK66139:UEK66142 UOG66139:UOG66142 UYC66139:UYC66142 VHY66139:VHY66142 VRU66139:VRU66142 WBQ66139:WBQ66142 WLM66139:WLM66142 WVI66139:WVI66142 A131675:A131678 IW131675:IW131678 SS131675:SS131678 ACO131675:ACO131678 AMK131675:AMK131678 AWG131675:AWG131678 BGC131675:BGC131678 BPY131675:BPY131678 BZU131675:BZU131678 CJQ131675:CJQ131678 CTM131675:CTM131678 DDI131675:DDI131678 DNE131675:DNE131678 DXA131675:DXA131678 EGW131675:EGW131678 EQS131675:EQS131678 FAO131675:FAO131678 FKK131675:FKK131678 FUG131675:FUG131678 GEC131675:GEC131678 GNY131675:GNY131678 GXU131675:GXU131678 HHQ131675:HHQ131678 HRM131675:HRM131678 IBI131675:IBI131678 ILE131675:ILE131678 IVA131675:IVA131678 JEW131675:JEW131678 JOS131675:JOS131678 JYO131675:JYO131678 KIK131675:KIK131678 KSG131675:KSG131678 LCC131675:LCC131678 LLY131675:LLY131678 LVU131675:LVU131678 MFQ131675:MFQ131678 MPM131675:MPM131678 MZI131675:MZI131678 NJE131675:NJE131678 NTA131675:NTA131678 OCW131675:OCW131678 OMS131675:OMS131678 OWO131675:OWO131678 PGK131675:PGK131678 PQG131675:PQG131678 QAC131675:QAC131678 QJY131675:QJY131678 QTU131675:QTU131678 RDQ131675:RDQ131678 RNM131675:RNM131678 RXI131675:RXI131678 SHE131675:SHE131678 SRA131675:SRA131678 TAW131675:TAW131678 TKS131675:TKS131678 TUO131675:TUO131678 UEK131675:UEK131678 UOG131675:UOG131678 UYC131675:UYC131678 VHY131675:VHY131678 VRU131675:VRU131678 WBQ131675:WBQ131678 WLM131675:WLM131678 WVI131675:WVI131678 A197211:A197214 IW197211:IW197214 SS197211:SS197214 ACO197211:ACO197214 AMK197211:AMK197214 AWG197211:AWG197214 BGC197211:BGC197214 BPY197211:BPY197214 BZU197211:BZU197214 CJQ197211:CJQ197214 CTM197211:CTM197214 DDI197211:DDI197214 DNE197211:DNE197214 DXA197211:DXA197214 EGW197211:EGW197214 EQS197211:EQS197214 FAO197211:FAO197214 FKK197211:FKK197214 FUG197211:FUG197214 GEC197211:GEC197214 GNY197211:GNY197214 GXU197211:GXU197214 HHQ197211:HHQ197214 HRM197211:HRM197214 IBI197211:IBI197214 ILE197211:ILE197214 IVA197211:IVA197214 JEW197211:JEW197214 JOS197211:JOS197214 JYO197211:JYO197214 KIK197211:KIK197214 KSG197211:KSG197214 LCC197211:LCC197214 LLY197211:LLY197214 LVU197211:LVU197214 MFQ197211:MFQ197214 MPM197211:MPM197214 MZI197211:MZI197214 NJE197211:NJE197214 NTA197211:NTA197214 OCW197211:OCW197214 OMS197211:OMS197214 OWO197211:OWO197214 PGK197211:PGK197214 PQG197211:PQG197214 QAC197211:QAC197214 QJY197211:QJY197214 QTU197211:QTU197214 RDQ197211:RDQ197214 RNM197211:RNM197214 RXI197211:RXI197214 SHE197211:SHE197214 SRA197211:SRA197214 TAW197211:TAW197214 TKS197211:TKS197214 TUO197211:TUO197214 UEK197211:UEK197214 UOG197211:UOG197214 UYC197211:UYC197214 VHY197211:VHY197214 VRU197211:VRU197214 WBQ197211:WBQ197214 WLM197211:WLM197214 WVI197211:WVI197214 A262747:A262750 IW262747:IW262750 SS262747:SS262750 ACO262747:ACO262750 AMK262747:AMK262750 AWG262747:AWG262750 BGC262747:BGC262750 BPY262747:BPY262750 BZU262747:BZU262750 CJQ262747:CJQ262750 CTM262747:CTM262750 DDI262747:DDI262750 DNE262747:DNE262750 DXA262747:DXA262750 EGW262747:EGW262750 EQS262747:EQS262750 FAO262747:FAO262750 FKK262747:FKK262750 FUG262747:FUG262750 GEC262747:GEC262750 GNY262747:GNY262750 GXU262747:GXU262750 HHQ262747:HHQ262750 HRM262747:HRM262750 IBI262747:IBI262750 ILE262747:ILE262750 IVA262747:IVA262750 JEW262747:JEW262750 JOS262747:JOS262750 JYO262747:JYO262750 KIK262747:KIK262750 KSG262747:KSG262750 LCC262747:LCC262750 LLY262747:LLY262750 LVU262747:LVU262750 MFQ262747:MFQ262750 MPM262747:MPM262750 MZI262747:MZI262750 NJE262747:NJE262750 NTA262747:NTA262750 OCW262747:OCW262750 OMS262747:OMS262750 OWO262747:OWO262750 PGK262747:PGK262750 PQG262747:PQG262750 QAC262747:QAC262750 QJY262747:QJY262750 QTU262747:QTU262750 RDQ262747:RDQ262750 RNM262747:RNM262750 RXI262747:RXI262750 SHE262747:SHE262750 SRA262747:SRA262750 TAW262747:TAW262750 TKS262747:TKS262750 TUO262747:TUO262750 UEK262747:UEK262750 UOG262747:UOG262750 UYC262747:UYC262750 VHY262747:VHY262750 VRU262747:VRU262750 WBQ262747:WBQ262750 WLM262747:WLM262750 WVI262747:WVI262750 A328283:A328286 IW328283:IW328286 SS328283:SS328286 ACO328283:ACO328286 AMK328283:AMK328286 AWG328283:AWG328286 BGC328283:BGC328286 BPY328283:BPY328286 BZU328283:BZU328286 CJQ328283:CJQ328286 CTM328283:CTM328286 DDI328283:DDI328286 DNE328283:DNE328286 DXA328283:DXA328286 EGW328283:EGW328286 EQS328283:EQS328286 FAO328283:FAO328286 FKK328283:FKK328286 FUG328283:FUG328286 GEC328283:GEC328286 GNY328283:GNY328286 GXU328283:GXU328286 HHQ328283:HHQ328286 HRM328283:HRM328286 IBI328283:IBI328286 ILE328283:ILE328286 IVA328283:IVA328286 JEW328283:JEW328286 JOS328283:JOS328286 JYO328283:JYO328286 KIK328283:KIK328286 KSG328283:KSG328286 LCC328283:LCC328286 LLY328283:LLY328286 LVU328283:LVU328286 MFQ328283:MFQ328286 MPM328283:MPM328286 MZI328283:MZI328286 NJE328283:NJE328286 NTA328283:NTA328286 OCW328283:OCW328286 OMS328283:OMS328286 OWO328283:OWO328286 PGK328283:PGK328286 PQG328283:PQG328286 QAC328283:QAC328286 QJY328283:QJY328286 QTU328283:QTU328286 RDQ328283:RDQ328286 RNM328283:RNM328286 RXI328283:RXI328286 SHE328283:SHE328286 SRA328283:SRA328286 TAW328283:TAW328286 TKS328283:TKS328286 TUO328283:TUO328286 UEK328283:UEK328286 UOG328283:UOG328286 UYC328283:UYC328286 VHY328283:VHY328286 VRU328283:VRU328286 WBQ328283:WBQ328286 WLM328283:WLM328286 WVI328283:WVI328286 A393819:A393822 IW393819:IW393822 SS393819:SS393822 ACO393819:ACO393822 AMK393819:AMK393822 AWG393819:AWG393822 BGC393819:BGC393822 BPY393819:BPY393822 BZU393819:BZU393822 CJQ393819:CJQ393822 CTM393819:CTM393822 DDI393819:DDI393822 DNE393819:DNE393822 DXA393819:DXA393822 EGW393819:EGW393822 EQS393819:EQS393822 FAO393819:FAO393822 FKK393819:FKK393822 FUG393819:FUG393822 GEC393819:GEC393822 GNY393819:GNY393822 GXU393819:GXU393822 HHQ393819:HHQ393822 HRM393819:HRM393822 IBI393819:IBI393822 ILE393819:ILE393822 IVA393819:IVA393822 JEW393819:JEW393822 JOS393819:JOS393822 JYO393819:JYO393822 KIK393819:KIK393822 KSG393819:KSG393822 LCC393819:LCC393822 LLY393819:LLY393822 LVU393819:LVU393822 MFQ393819:MFQ393822 MPM393819:MPM393822 MZI393819:MZI393822 NJE393819:NJE393822 NTA393819:NTA393822 OCW393819:OCW393822 OMS393819:OMS393822 OWO393819:OWO393822 PGK393819:PGK393822 PQG393819:PQG393822 QAC393819:QAC393822 QJY393819:QJY393822 QTU393819:QTU393822 RDQ393819:RDQ393822 RNM393819:RNM393822 RXI393819:RXI393822 SHE393819:SHE393822 SRA393819:SRA393822 TAW393819:TAW393822 TKS393819:TKS393822 TUO393819:TUO393822 UEK393819:UEK393822 UOG393819:UOG393822 UYC393819:UYC393822 VHY393819:VHY393822 VRU393819:VRU393822 WBQ393819:WBQ393822 WLM393819:WLM393822 WVI393819:WVI393822 A459355:A459358 IW459355:IW459358 SS459355:SS459358 ACO459355:ACO459358 AMK459355:AMK459358 AWG459355:AWG459358 BGC459355:BGC459358 BPY459355:BPY459358 BZU459355:BZU459358 CJQ459355:CJQ459358 CTM459355:CTM459358 DDI459355:DDI459358 DNE459355:DNE459358 DXA459355:DXA459358 EGW459355:EGW459358 EQS459355:EQS459358 FAO459355:FAO459358 FKK459355:FKK459358 FUG459355:FUG459358 GEC459355:GEC459358 GNY459355:GNY459358 GXU459355:GXU459358 HHQ459355:HHQ459358 HRM459355:HRM459358 IBI459355:IBI459358 ILE459355:ILE459358 IVA459355:IVA459358 JEW459355:JEW459358 JOS459355:JOS459358 JYO459355:JYO459358 KIK459355:KIK459358 KSG459355:KSG459358 LCC459355:LCC459358 LLY459355:LLY459358 LVU459355:LVU459358 MFQ459355:MFQ459358 MPM459355:MPM459358 MZI459355:MZI459358 NJE459355:NJE459358 NTA459355:NTA459358 OCW459355:OCW459358 OMS459355:OMS459358 OWO459355:OWO459358 PGK459355:PGK459358 PQG459355:PQG459358 QAC459355:QAC459358 QJY459355:QJY459358 QTU459355:QTU459358 RDQ459355:RDQ459358 RNM459355:RNM459358 RXI459355:RXI459358 SHE459355:SHE459358 SRA459355:SRA459358 TAW459355:TAW459358 TKS459355:TKS459358 TUO459355:TUO459358 UEK459355:UEK459358 UOG459355:UOG459358 UYC459355:UYC459358 VHY459355:VHY459358 VRU459355:VRU459358 WBQ459355:WBQ459358 WLM459355:WLM459358 WVI459355:WVI459358 A524891:A524894 IW524891:IW524894 SS524891:SS524894 ACO524891:ACO524894 AMK524891:AMK524894 AWG524891:AWG524894 BGC524891:BGC524894 BPY524891:BPY524894 BZU524891:BZU524894 CJQ524891:CJQ524894 CTM524891:CTM524894 DDI524891:DDI524894 DNE524891:DNE524894 DXA524891:DXA524894 EGW524891:EGW524894 EQS524891:EQS524894 FAO524891:FAO524894 FKK524891:FKK524894 FUG524891:FUG524894 GEC524891:GEC524894 GNY524891:GNY524894 GXU524891:GXU524894 HHQ524891:HHQ524894 HRM524891:HRM524894 IBI524891:IBI524894 ILE524891:ILE524894 IVA524891:IVA524894 JEW524891:JEW524894 JOS524891:JOS524894 JYO524891:JYO524894 KIK524891:KIK524894 KSG524891:KSG524894 LCC524891:LCC524894 LLY524891:LLY524894 LVU524891:LVU524894 MFQ524891:MFQ524894 MPM524891:MPM524894 MZI524891:MZI524894 NJE524891:NJE524894 NTA524891:NTA524894 OCW524891:OCW524894 OMS524891:OMS524894 OWO524891:OWO524894 PGK524891:PGK524894 PQG524891:PQG524894 QAC524891:QAC524894 QJY524891:QJY524894 QTU524891:QTU524894 RDQ524891:RDQ524894 RNM524891:RNM524894 RXI524891:RXI524894 SHE524891:SHE524894 SRA524891:SRA524894 TAW524891:TAW524894 TKS524891:TKS524894 TUO524891:TUO524894 UEK524891:UEK524894 UOG524891:UOG524894 UYC524891:UYC524894 VHY524891:VHY524894 VRU524891:VRU524894 WBQ524891:WBQ524894 WLM524891:WLM524894 WVI524891:WVI524894 A590427:A590430 IW590427:IW590430 SS590427:SS590430 ACO590427:ACO590430 AMK590427:AMK590430 AWG590427:AWG590430 BGC590427:BGC590430 BPY590427:BPY590430 BZU590427:BZU590430 CJQ590427:CJQ590430 CTM590427:CTM590430 DDI590427:DDI590430 DNE590427:DNE590430 DXA590427:DXA590430 EGW590427:EGW590430 EQS590427:EQS590430 FAO590427:FAO590430 FKK590427:FKK590430 FUG590427:FUG590430 GEC590427:GEC590430 GNY590427:GNY590430 GXU590427:GXU590430 HHQ590427:HHQ590430 HRM590427:HRM590430 IBI590427:IBI590430 ILE590427:ILE590430 IVA590427:IVA590430 JEW590427:JEW590430 JOS590427:JOS590430 JYO590427:JYO590430 KIK590427:KIK590430 KSG590427:KSG590430 LCC590427:LCC590430 LLY590427:LLY590430 LVU590427:LVU590430 MFQ590427:MFQ590430 MPM590427:MPM590430 MZI590427:MZI590430 NJE590427:NJE590430 NTA590427:NTA590430 OCW590427:OCW590430 OMS590427:OMS590430 OWO590427:OWO590430 PGK590427:PGK590430 PQG590427:PQG590430 QAC590427:QAC590430 QJY590427:QJY590430 QTU590427:QTU590430 RDQ590427:RDQ590430 RNM590427:RNM590430 RXI590427:RXI590430 SHE590427:SHE590430 SRA590427:SRA590430 TAW590427:TAW590430 TKS590427:TKS590430 TUO590427:TUO590430 UEK590427:UEK590430 UOG590427:UOG590430 UYC590427:UYC590430 VHY590427:VHY590430 VRU590427:VRU590430 WBQ590427:WBQ590430 WLM590427:WLM590430 WVI590427:WVI590430 A655963:A655966 IW655963:IW655966 SS655963:SS655966 ACO655963:ACO655966 AMK655963:AMK655966 AWG655963:AWG655966 BGC655963:BGC655966 BPY655963:BPY655966 BZU655963:BZU655966 CJQ655963:CJQ655966 CTM655963:CTM655966 DDI655963:DDI655966 DNE655963:DNE655966 DXA655963:DXA655966 EGW655963:EGW655966 EQS655963:EQS655966 FAO655963:FAO655966 FKK655963:FKK655966 FUG655963:FUG655966 GEC655963:GEC655966 GNY655963:GNY655966 GXU655963:GXU655966 HHQ655963:HHQ655966 HRM655963:HRM655966 IBI655963:IBI655966 ILE655963:ILE655966 IVA655963:IVA655966 JEW655963:JEW655966 JOS655963:JOS655966 JYO655963:JYO655966 KIK655963:KIK655966 KSG655963:KSG655966 LCC655963:LCC655966 LLY655963:LLY655966 LVU655963:LVU655966 MFQ655963:MFQ655966 MPM655963:MPM655966 MZI655963:MZI655966 NJE655963:NJE655966 NTA655963:NTA655966 OCW655963:OCW655966 OMS655963:OMS655966 OWO655963:OWO655966 PGK655963:PGK655966 PQG655963:PQG655966 QAC655963:QAC655966 QJY655963:QJY655966 QTU655963:QTU655966 RDQ655963:RDQ655966 RNM655963:RNM655966 RXI655963:RXI655966 SHE655963:SHE655966 SRA655963:SRA655966 TAW655963:TAW655966 TKS655963:TKS655966 TUO655963:TUO655966 UEK655963:UEK655966 UOG655963:UOG655966 UYC655963:UYC655966 VHY655963:VHY655966 VRU655963:VRU655966 WBQ655963:WBQ655966 WLM655963:WLM655966 WVI655963:WVI655966 A721499:A721502 IW721499:IW721502 SS721499:SS721502 ACO721499:ACO721502 AMK721499:AMK721502 AWG721499:AWG721502 BGC721499:BGC721502 BPY721499:BPY721502 BZU721499:BZU721502 CJQ721499:CJQ721502 CTM721499:CTM721502 DDI721499:DDI721502 DNE721499:DNE721502 DXA721499:DXA721502 EGW721499:EGW721502 EQS721499:EQS721502 FAO721499:FAO721502 FKK721499:FKK721502 FUG721499:FUG721502 GEC721499:GEC721502 GNY721499:GNY721502 GXU721499:GXU721502 HHQ721499:HHQ721502 HRM721499:HRM721502 IBI721499:IBI721502 ILE721499:ILE721502 IVA721499:IVA721502 JEW721499:JEW721502 JOS721499:JOS721502 JYO721499:JYO721502 KIK721499:KIK721502 KSG721499:KSG721502 LCC721499:LCC721502 LLY721499:LLY721502 LVU721499:LVU721502 MFQ721499:MFQ721502 MPM721499:MPM721502 MZI721499:MZI721502 NJE721499:NJE721502 NTA721499:NTA721502 OCW721499:OCW721502 OMS721499:OMS721502 OWO721499:OWO721502 PGK721499:PGK721502 PQG721499:PQG721502 QAC721499:QAC721502 QJY721499:QJY721502 QTU721499:QTU721502 RDQ721499:RDQ721502 RNM721499:RNM721502 RXI721499:RXI721502 SHE721499:SHE721502 SRA721499:SRA721502 TAW721499:TAW721502 TKS721499:TKS721502 TUO721499:TUO721502 UEK721499:UEK721502 UOG721499:UOG721502 UYC721499:UYC721502 VHY721499:VHY721502 VRU721499:VRU721502 WBQ721499:WBQ721502 WLM721499:WLM721502 WVI721499:WVI721502 A787035:A787038 IW787035:IW787038 SS787035:SS787038 ACO787035:ACO787038 AMK787035:AMK787038 AWG787035:AWG787038 BGC787035:BGC787038 BPY787035:BPY787038 BZU787035:BZU787038 CJQ787035:CJQ787038 CTM787035:CTM787038 DDI787035:DDI787038 DNE787035:DNE787038 DXA787035:DXA787038 EGW787035:EGW787038 EQS787035:EQS787038 FAO787035:FAO787038 FKK787035:FKK787038 FUG787035:FUG787038 GEC787035:GEC787038 GNY787035:GNY787038 GXU787035:GXU787038 HHQ787035:HHQ787038 HRM787035:HRM787038 IBI787035:IBI787038 ILE787035:ILE787038 IVA787035:IVA787038 JEW787035:JEW787038 JOS787035:JOS787038 JYO787035:JYO787038 KIK787035:KIK787038 KSG787035:KSG787038 LCC787035:LCC787038 LLY787035:LLY787038 LVU787035:LVU787038 MFQ787035:MFQ787038 MPM787035:MPM787038 MZI787035:MZI787038 NJE787035:NJE787038 NTA787035:NTA787038 OCW787035:OCW787038 OMS787035:OMS787038 OWO787035:OWO787038 PGK787035:PGK787038 PQG787035:PQG787038 QAC787035:QAC787038 QJY787035:QJY787038 QTU787035:QTU787038 RDQ787035:RDQ787038 RNM787035:RNM787038 RXI787035:RXI787038 SHE787035:SHE787038 SRA787035:SRA787038 TAW787035:TAW787038 TKS787035:TKS787038 TUO787035:TUO787038 UEK787035:UEK787038 UOG787035:UOG787038 UYC787035:UYC787038 VHY787035:VHY787038 VRU787035:VRU787038 WBQ787035:WBQ787038 WLM787035:WLM787038 WVI787035:WVI787038 A852571:A852574 IW852571:IW852574 SS852571:SS852574 ACO852571:ACO852574 AMK852571:AMK852574 AWG852571:AWG852574 BGC852571:BGC852574 BPY852571:BPY852574 BZU852571:BZU852574 CJQ852571:CJQ852574 CTM852571:CTM852574 DDI852571:DDI852574 DNE852571:DNE852574 DXA852571:DXA852574 EGW852571:EGW852574 EQS852571:EQS852574 FAO852571:FAO852574 FKK852571:FKK852574 FUG852571:FUG852574 GEC852571:GEC852574 GNY852571:GNY852574 GXU852571:GXU852574 HHQ852571:HHQ852574 HRM852571:HRM852574 IBI852571:IBI852574 ILE852571:ILE852574 IVA852571:IVA852574 JEW852571:JEW852574 JOS852571:JOS852574 JYO852571:JYO852574 KIK852571:KIK852574 KSG852571:KSG852574 LCC852571:LCC852574 LLY852571:LLY852574 LVU852571:LVU852574 MFQ852571:MFQ852574 MPM852571:MPM852574 MZI852571:MZI852574 NJE852571:NJE852574 NTA852571:NTA852574 OCW852571:OCW852574 OMS852571:OMS852574 OWO852571:OWO852574 PGK852571:PGK852574 PQG852571:PQG852574 QAC852571:QAC852574 QJY852571:QJY852574 QTU852571:QTU852574 RDQ852571:RDQ852574 RNM852571:RNM852574 RXI852571:RXI852574 SHE852571:SHE852574 SRA852571:SRA852574 TAW852571:TAW852574 TKS852571:TKS852574 TUO852571:TUO852574 UEK852571:UEK852574 UOG852571:UOG852574 UYC852571:UYC852574 VHY852571:VHY852574 VRU852571:VRU852574 WBQ852571:WBQ852574 WLM852571:WLM852574 WVI852571:WVI852574 A918107:A918110 IW918107:IW918110 SS918107:SS918110 ACO918107:ACO918110 AMK918107:AMK918110 AWG918107:AWG918110 BGC918107:BGC918110 BPY918107:BPY918110 BZU918107:BZU918110 CJQ918107:CJQ918110 CTM918107:CTM918110 DDI918107:DDI918110 DNE918107:DNE918110 DXA918107:DXA918110 EGW918107:EGW918110 EQS918107:EQS918110 FAO918107:FAO918110 FKK918107:FKK918110 FUG918107:FUG918110 GEC918107:GEC918110 GNY918107:GNY918110 GXU918107:GXU918110 HHQ918107:HHQ918110 HRM918107:HRM918110 IBI918107:IBI918110 ILE918107:ILE918110 IVA918107:IVA918110 JEW918107:JEW918110 JOS918107:JOS918110 JYO918107:JYO918110 KIK918107:KIK918110 KSG918107:KSG918110 LCC918107:LCC918110 LLY918107:LLY918110 LVU918107:LVU918110 MFQ918107:MFQ918110 MPM918107:MPM918110 MZI918107:MZI918110 NJE918107:NJE918110 NTA918107:NTA918110 OCW918107:OCW918110 OMS918107:OMS918110 OWO918107:OWO918110 PGK918107:PGK918110 PQG918107:PQG918110 QAC918107:QAC918110 QJY918107:QJY918110 QTU918107:QTU918110 RDQ918107:RDQ918110 RNM918107:RNM918110 RXI918107:RXI918110 SHE918107:SHE918110 SRA918107:SRA918110 TAW918107:TAW918110 TKS918107:TKS918110 TUO918107:TUO918110 UEK918107:UEK918110 UOG918107:UOG918110 UYC918107:UYC918110 VHY918107:VHY918110 VRU918107:VRU918110 WBQ918107:WBQ918110 WLM918107:WLM918110 WVI918107:WVI918110 A983643:A983646 IW983643:IW983646 SS983643:SS983646 ACO983643:ACO983646 AMK983643:AMK983646 AWG983643:AWG983646 BGC983643:BGC983646 BPY983643:BPY983646 BZU983643:BZU983646 CJQ983643:CJQ983646 CTM983643:CTM983646 DDI983643:DDI983646 DNE983643:DNE983646 DXA983643:DXA983646 EGW983643:EGW983646 EQS983643:EQS983646 FAO983643:FAO983646 FKK983643:FKK983646 FUG983643:FUG983646 GEC983643:GEC983646 GNY983643:GNY983646 GXU983643:GXU983646 HHQ983643:HHQ983646 HRM983643:HRM983646 IBI983643:IBI983646 ILE983643:ILE983646 IVA983643:IVA983646 JEW983643:JEW983646 JOS983643:JOS983646 JYO983643:JYO983646 KIK983643:KIK983646 KSG983643:KSG983646 LCC983643:LCC983646 LLY983643:LLY983646 LVU983643:LVU983646 MFQ983643:MFQ983646 MPM983643:MPM983646 MZI983643:MZI983646 NJE983643:NJE983646 NTA983643:NTA983646 OCW983643:OCW983646 OMS983643:OMS983646 OWO983643:OWO983646 PGK983643:PGK983646 PQG983643:PQG983646 QAC983643:QAC983646 QJY983643:QJY983646 QTU983643:QTU983646 RDQ983643:RDQ983646 RNM983643:RNM983646 RXI983643:RXI983646 SHE983643:SHE983646 SRA983643:SRA983646 TAW983643:TAW983646 TKS983643:TKS983646 TUO983643:TUO983646 UEK983643:UEK983646 UOG983643:UOG983646 UYC983643:UYC983646 VHY983643:VHY983646 VRU983643:VRU983646 WBQ983643:WBQ983646 WLM983643:WLM983646 WVI983643:WVI983646"/>
  </dataValidations>
  <pageMargins left="0" right="0" top="0" bottom="0" header="0.51181102362204722" footer="0.51181102362204722"/>
  <pageSetup paperSize="9" orientation="landscape"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utton 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38" r:id="rId5" name="Button 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39" r:id="rId6" name="Button 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0" r:id="rId7" name="Button 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1" r:id="rId8" name="Button 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2" r:id="rId9" name="Button 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3" r:id="rId10" name="Button 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4" r:id="rId11" name="Button 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5" r:id="rId12" name="Button 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6" r:id="rId13" name="Button 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7" r:id="rId14" name="Button 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8" r:id="rId15" name="Button 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9" r:id="rId16" name="Button 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0" r:id="rId17" name="Button 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1" r:id="rId18" name="Button 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2" r:id="rId19" name="Button 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3" r:id="rId20" name="Button 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4" r:id="rId21" name="Button 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5" r:id="rId22" name="Button 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6" r:id="rId23" name="Button 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7" r:id="rId24" name="Button 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8" r:id="rId25" name="Button 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9" r:id="rId26" name="Button 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0" r:id="rId27" name="Button 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1" r:id="rId28" name="Button 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2" r:id="rId29" name="Button 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3" r:id="rId30" name="Button 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4" r:id="rId31" name="Button 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5" r:id="rId32" name="Button 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6" r:id="rId33" name="Button 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7" r:id="rId34" name="Button 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8" r:id="rId35" name="Button 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9" r:id="rId36" name="Button 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0" r:id="rId37" name="Button 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1" r:id="rId38" name="Button 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2" r:id="rId39" name="Button 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3" r:id="rId40" name="Button 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4" r:id="rId41" name="Button 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5" r:id="rId42" name="Button 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6" r:id="rId43" name="Button 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7" r:id="rId44" name="Button 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8" r:id="rId45" name="Button 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9" r:id="rId46" name="Button 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0" r:id="rId47" name="Button 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1" r:id="rId48" name="Button 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2" r:id="rId49" name="Button 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3" r:id="rId50" name="Button 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4" r:id="rId51" name="Button 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5" r:id="rId52" name="Button 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6" r:id="rId53" name="Button 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7" r:id="rId54" name="Button 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8" r:id="rId55" name="Button 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9" r:id="rId56" name="Button 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0" r:id="rId57" name="Button 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1" r:id="rId58" name="Button 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2" r:id="rId59" name="Button 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3" r:id="rId60" name="Button 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4" r:id="rId61" name="Button 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5" r:id="rId62" name="Button 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6" r:id="rId63" name="Button 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7" r:id="rId64" name="Button 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8" r:id="rId65" name="Button 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9" r:id="rId66" name="Button 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0" r:id="rId67" name="Button 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1" r:id="rId68" name="Button 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2" r:id="rId69" name="Button 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3" r:id="rId70" name="Button 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4" r:id="rId71" name="Button 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5" r:id="rId72" name="Button 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6" r:id="rId73" name="Button 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7" r:id="rId74" name="Button 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8" r:id="rId75" name="Button 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9" r:id="rId76" name="Button 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0" r:id="rId77" name="Button 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1" r:id="rId78" name="Button 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2" r:id="rId79" name="Button 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3" r:id="rId80" name="Button 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4" r:id="rId81" name="Button 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5" r:id="rId82" name="Button 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6" r:id="rId83" name="Button 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7" r:id="rId84" name="Button 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8" r:id="rId85" name="Button 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9" r:id="rId86" name="Button 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0" r:id="rId87" name="Button 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1" r:id="rId88" name="Button 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2" r:id="rId89" name="Button 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3" r:id="rId90" name="Button 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4" r:id="rId91" name="Button 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5" r:id="rId92" name="Button 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6" r:id="rId93" name="Button 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7" r:id="rId94" name="Button 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8" r:id="rId95" name="Button 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9" r:id="rId96" name="Button 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0" r:id="rId97" name="Button 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1" r:id="rId98" name="Button 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2" r:id="rId99" name="Button 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3" r:id="rId100" name="Button 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4" r:id="rId101" name="Button 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5" r:id="rId102" name="Button 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6" r:id="rId103" name="Button 1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7" r:id="rId104" name="Button 1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8" r:id="rId105" name="Button 1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9" r:id="rId106" name="Button 1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0" r:id="rId107" name="Button 1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1" r:id="rId108" name="Button 1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2" r:id="rId109" name="Button 1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3" r:id="rId110" name="Button 1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4" r:id="rId111" name="Button 1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5" r:id="rId112" name="Button 1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6" r:id="rId113" name="Button 1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7" r:id="rId114" name="Button 1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8" r:id="rId115" name="Button 1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9" r:id="rId116" name="Button 1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0" r:id="rId117" name="Button 1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1" r:id="rId118" name="Button 1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2" r:id="rId119" name="Button 1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3" r:id="rId120" name="Button 1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4" r:id="rId121" name="Button 1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5" r:id="rId122" name="Button 1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6" r:id="rId123" name="Button 1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7" r:id="rId124" name="Button 1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8" r:id="rId125" name="Button 1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9" r:id="rId126" name="Button 1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0" r:id="rId127" name="Button 1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1" r:id="rId128" name="Button 1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2" r:id="rId129" name="Button 1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3" r:id="rId130" name="Button 1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4" r:id="rId131" name="Button 1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5" r:id="rId132" name="Button 1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6" r:id="rId133" name="Button 1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7" r:id="rId134" name="Button 1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8" r:id="rId135" name="Button 1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9" r:id="rId136" name="Button 1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0" r:id="rId137" name="Button 1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1" r:id="rId138" name="Button 1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2" r:id="rId139" name="Button 1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3" r:id="rId140" name="Button 1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4" r:id="rId141" name="Button 1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5" r:id="rId142" name="Button 1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6" r:id="rId143" name="Button 1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7" r:id="rId144" name="Button 1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8" r:id="rId145" name="Button 1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9" r:id="rId146" name="Button 1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0" r:id="rId147" name="Button 1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1" r:id="rId148" name="Button 1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2" r:id="rId149" name="Button 1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3" r:id="rId150" name="Button 1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4" r:id="rId151" name="Button 1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5" r:id="rId152" name="Button 1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6" r:id="rId153" name="Button 1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7" r:id="rId154" name="Button 1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8" r:id="rId155" name="Button 1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9" r:id="rId156" name="Button 1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0" r:id="rId157" name="Button 1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1" r:id="rId158" name="Button 1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2" r:id="rId159" name="Button 1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3" r:id="rId160" name="Button 1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4" r:id="rId161" name="Button 1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5" r:id="rId162" name="Button 1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6" r:id="rId163" name="Button 1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7" r:id="rId164" name="Button 1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8" r:id="rId165" name="Button 1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9" r:id="rId166" name="Button 1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0" r:id="rId167" name="Button 1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1" r:id="rId168" name="Button 1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2" r:id="rId169" name="Button 1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3" r:id="rId170" name="Button 1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4" r:id="rId171" name="Button 1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5" r:id="rId172" name="Button 1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6" r:id="rId173" name="Button 1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7" r:id="rId174" name="Button 1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8" r:id="rId175" name="Button 1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9" r:id="rId176" name="Button 1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0" r:id="rId177" name="Button 1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1" r:id="rId178" name="Button 1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2" r:id="rId179" name="Button 1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3" r:id="rId180" name="Button 1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4" r:id="rId181" name="Button 1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5" r:id="rId182" name="Button 1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6" r:id="rId183" name="Button 1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7" r:id="rId184" name="Button 1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8" r:id="rId185" name="Button 1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9" r:id="rId186" name="Button 1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0" r:id="rId187" name="Button 1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1" r:id="rId188" name="Button 1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2" r:id="rId189" name="Button 1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3" r:id="rId190" name="Button 1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4" r:id="rId191" name="Button 1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5" r:id="rId192" name="Button 1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6" r:id="rId193" name="Button 1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7" r:id="rId194" name="Button 1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8" r:id="rId195" name="Button 1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9" r:id="rId196" name="Button 1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0" r:id="rId197" name="Button 1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1" r:id="rId198" name="Button 1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2" r:id="rId199" name="Button 1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3" r:id="rId200" name="Button 1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4" r:id="rId201" name="Button 1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5" r:id="rId202" name="Button 1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6" r:id="rId203" name="Button 2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7" r:id="rId204" name="Button 2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8" r:id="rId205" name="Button 2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9" r:id="rId206" name="Button 2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0" r:id="rId207" name="Button 2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1" r:id="rId208" name="Button 2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2" r:id="rId209" name="Button 2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3" r:id="rId210" name="Button 2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4" r:id="rId211" name="Button 2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5" r:id="rId212" name="Button 2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6" r:id="rId213" name="Button 2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7" r:id="rId214" name="Button 2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8" r:id="rId215" name="Button 2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9" r:id="rId216" name="Button 2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0" r:id="rId217" name="Button 2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1" r:id="rId218" name="Button 2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2" r:id="rId219" name="Button 2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3" r:id="rId220" name="Button 2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4" r:id="rId221" name="Button 2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5" r:id="rId222" name="Button 2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6" r:id="rId223" name="Button 2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7" r:id="rId224" name="Button 2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8" r:id="rId225" name="Button 2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9" r:id="rId226" name="Button 2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0" r:id="rId227" name="Button 2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1" r:id="rId228" name="Button 2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2" r:id="rId229" name="Button 2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3" r:id="rId230" name="Button 2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4" r:id="rId231" name="Button 2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5" r:id="rId232" name="Button 2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6" r:id="rId233" name="Button 2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7" r:id="rId234" name="Button 2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8" r:id="rId235" name="Button 2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9" r:id="rId236" name="Button 2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0" r:id="rId237" name="Button 2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1" r:id="rId238" name="Button 2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2" r:id="rId239" name="Button 2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3" r:id="rId240" name="Button 2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4" r:id="rId241" name="Button 2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5" r:id="rId242" name="Button 2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6" r:id="rId243" name="Button 2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7" r:id="rId244" name="Button 2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8" r:id="rId245" name="Button 2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9" r:id="rId246" name="Button 2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0" r:id="rId247" name="Button 2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1" r:id="rId248" name="Button 2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2" r:id="rId249" name="Button 2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3" r:id="rId250" name="Button 2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4" r:id="rId251" name="Button 2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5" r:id="rId252" name="Button 2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6" r:id="rId253" name="Button 2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7" r:id="rId254" name="Button 2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8" r:id="rId255" name="Button 2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9" r:id="rId256" name="Button 2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0" r:id="rId257" name="Button 2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1" r:id="rId258" name="Button 2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2" r:id="rId259" name="Button 2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3" r:id="rId260" name="Button 2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4" r:id="rId261" name="Button 2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5" r:id="rId262" name="Button 2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6" r:id="rId263" name="Button 2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7" r:id="rId264" name="Button 2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8" r:id="rId265" name="Button 2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9" r:id="rId266" name="Button 2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0" r:id="rId267" name="Button 2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1" r:id="rId268" name="Button 2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2" r:id="rId269" name="Button 2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3" r:id="rId270" name="Button 2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4" r:id="rId271" name="Button 2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5" r:id="rId272" name="Button 2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6" r:id="rId273" name="Button 2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7" r:id="rId274" name="Button 2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8" r:id="rId275" name="Button 2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9" r:id="rId276" name="Button 2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0" r:id="rId277" name="Button 2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1" r:id="rId278" name="Button 2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2" r:id="rId279" name="Button 2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3" r:id="rId280" name="Button 2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4" r:id="rId281" name="Button 2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5" r:id="rId282" name="Button 2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6" r:id="rId283" name="Button 2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7" r:id="rId284" name="Button 2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8" r:id="rId285" name="Button 2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9" r:id="rId286" name="Button 2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0" r:id="rId287" name="Button 2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1" r:id="rId288" name="Button 2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2" r:id="rId289" name="Button 2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3" r:id="rId290" name="Button 2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4" r:id="rId291" name="Button 2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5" r:id="rId292" name="Button 2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6" r:id="rId293" name="Button 2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7" r:id="rId294" name="Button 2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8" r:id="rId295" name="Button 2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9" r:id="rId296" name="Button 2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0" r:id="rId297" name="Button 2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1" r:id="rId298" name="Button 2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2" r:id="rId299" name="Button 2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3" r:id="rId300" name="Button 2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4" r:id="rId301" name="Button 2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5" r:id="rId302" name="Button 2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6" r:id="rId303" name="Button 3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7" r:id="rId304" name="Button 3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8" r:id="rId305" name="Button 3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9" r:id="rId306" name="Button 3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0" r:id="rId307" name="Button 3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1" r:id="rId308" name="Button 3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2" r:id="rId309" name="Button 3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3" r:id="rId310" name="Button 3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4" r:id="rId311" name="Button 3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5" r:id="rId312" name="Button 3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6" r:id="rId313" name="Button 3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7" r:id="rId314" name="Button 3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8" r:id="rId315" name="Button 3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9" r:id="rId316" name="Button 3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0" r:id="rId317" name="Button 3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1" r:id="rId318" name="Button 3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2" r:id="rId319" name="Button 3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3" r:id="rId320" name="Button 3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4" r:id="rId321" name="Button 3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5" r:id="rId322" name="Button 3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6" r:id="rId323" name="Button 3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7" r:id="rId324" name="Button 3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8" r:id="rId325" name="Button 3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9" r:id="rId326" name="Button 3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0" r:id="rId327" name="Button 3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1" r:id="rId328" name="Button 3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2" r:id="rId329" name="Button 3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3" r:id="rId330" name="Button 3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4" r:id="rId331" name="Button 3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5" r:id="rId332" name="Button 3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6" r:id="rId333" name="Button 3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7" r:id="rId334" name="Button 3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8" r:id="rId335" name="Button 3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9" r:id="rId336" name="Button 3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0" r:id="rId337" name="Button 3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1" r:id="rId338" name="Button 3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2" r:id="rId339" name="Button 3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3" r:id="rId340" name="Button 3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4" r:id="rId341" name="Button 3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5" r:id="rId342" name="Button 3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6" r:id="rId343" name="Button 3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7" r:id="rId344" name="Button 3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8" r:id="rId345" name="Button 3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9" r:id="rId346" name="Button 3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0" r:id="rId347" name="Button 3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1" r:id="rId348" name="Button 3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2" r:id="rId349" name="Button 3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3" r:id="rId350" name="Button 3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4" r:id="rId351" name="Button 3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5" r:id="rId352" name="Button 3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6" r:id="rId353" name="Button 3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7" r:id="rId354" name="Button 3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8" r:id="rId355" name="Button 3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9" r:id="rId356" name="Button 3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0" r:id="rId357" name="Button 3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1" r:id="rId358" name="Button 3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2" r:id="rId359" name="Button 3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3" r:id="rId360" name="Button 3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4" r:id="rId361" name="Button 3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5" r:id="rId362" name="Button 3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6" r:id="rId363" name="Button 3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7" r:id="rId364" name="Button 3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8" r:id="rId365" name="Button 3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9" r:id="rId366" name="Button 3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0" r:id="rId367" name="Button 3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1" r:id="rId368" name="Button 3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2" r:id="rId369" name="Button 3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3" r:id="rId370" name="Button 3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4" r:id="rId371" name="Button 3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5" r:id="rId372" name="Button 3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6" r:id="rId373" name="Button 3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7" r:id="rId374" name="Button 3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8" r:id="rId375" name="Button 3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9" r:id="rId376" name="Button 3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0" r:id="rId377" name="Button 3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1" r:id="rId378" name="Button 3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2" r:id="rId379" name="Button 3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3" r:id="rId380" name="Button 3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4" r:id="rId381" name="Button 3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5" r:id="rId382" name="Button 3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6" r:id="rId383" name="Button 3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7" r:id="rId384" name="Button 3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8" r:id="rId385" name="Button 3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9" r:id="rId386" name="Button 3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0" r:id="rId387" name="Button 3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1" r:id="rId388" name="Button 3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2" r:id="rId389" name="Button 3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3" r:id="rId390" name="Button 3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4" r:id="rId391" name="Button 3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5" r:id="rId392" name="Button 3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6" r:id="rId393" name="Button 3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7" r:id="rId394" name="Button 3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8" r:id="rId395" name="Button 3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9" r:id="rId396" name="Button 3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0" r:id="rId397" name="Button 3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1" r:id="rId398" name="Button 3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2" r:id="rId399" name="Button 3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3" r:id="rId400" name="Button 3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4" r:id="rId401" name="Button 3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5" r:id="rId402" name="Button 3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6" r:id="rId403" name="Button 4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7" r:id="rId404" name="Button 4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8" r:id="rId405" name="Button 4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9" r:id="rId406" name="Button 4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0" r:id="rId407" name="Button 4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1" r:id="rId408" name="Button 4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2" r:id="rId409" name="Button 4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3" r:id="rId410" name="Button 4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4" r:id="rId411" name="Button 4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5" r:id="rId412" name="Button 4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6" r:id="rId413" name="Button 4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7" r:id="rId414" name="Button 4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8" r:id="rId415" name="Button 4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9" r:id="rId416" name="Button 4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0" r:id="rId417" name="Button 4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1" r:id="rId418" name="Button 4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2" r:id="rId419" name="Button 4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3" r:id="rId420" name="Button 4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4" r:id="rId421" name="Button 4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5" r:id="rId422" name="Button 4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6" r:id="rId423" name="Button 4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7" r:id="rId424" name="Button 4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8" r:id="rId425" name="Button 4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9" r:id="rId426" name="Button 4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0" r:id="rId427" name="Button 4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1" r:id="rId428" name="Button 4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2" r:id="rId429" name="Button 4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3" r:id="rId430" name="Button 4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4" r:id="rId431" name="Button 4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5" r:id="rId432" name="Button 4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6" r:id="rId433" name="Button 4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7" r:id="rId434" name="Button 4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8" r:id="rId435" name="Button 4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9" r:id="rId436" name="Button 4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0" r:id="rId437" name="Button 4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1" r:id="rId438" name="Button 4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2" r:id="rId439" name="Button 4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3" r:id="rId440" name="Button 4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4" r:id="rId441" name="Button 4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5" r:id="rId442" name="Button 4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6" r:id="rId443" name="Button 4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7" r:id="rId444" name="Button 4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8" r:id="rId445" name="Button 4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9" r:id="rId446" name="Button 4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0" r:id="rId447" name="Button 4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1" r:id="rId448" name="Button 4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2" r:id="rId449" name="Button 4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3" r:id="rId450" name="Button 4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4" r:id="rId451" name="Button 4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5" r:id="rId452" name="Button 4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6" r:id="rId453" name="Button 4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7" r:id="rId454" name="Button 4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8" r:id="rId455" name="Button 4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9" r:id="rId456" name="Button 4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0" r:id="rId457" name="Button 4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1" r:id="rId458" name="Button 4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2" r:id="rId459" name="Button 4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3" r:id="rId460" name="Button 4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4" r:id="rId461" name="Button 4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5" r:id="rId462" name="Button 4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6" r:id="rId463" name="Button 4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7" r:id="rId464" name="Button 4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8" r:id="rId465" name="Button 4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9" r:id="rId466" name="Button 4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0" r:id="rId467" name="Button 4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1" r:id="rId468" name="Button 4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2" r:id="rId469" name="Button 4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3" r:id="rId470" name="Button 4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4" r:id="rId471" name="Button 4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5" r:id="rId472" name="Button 4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6" r:id="rId473" name="Button 4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7" r:id="rId474" name="Button 4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8" r:id="rId475" name="Button 4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9" r:id="rId476" name="Button 4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0" r:id="rId477" name="Button 4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1" r:id="rId478" name="Button 4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2" r:id="rId479" name="Button 4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3" r:id="rId480" name="Button 4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4" r:id="rId481" name="Button 4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5" r:id="rId482" name="Button 4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6" r:id="rId483" name="Button 4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7" r:id="rId484" name="Button 4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8" r:id="rId485" name="Button 4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9" r:id="rId486" name="Button 4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0" r:id="rId487" name="Button 4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1" r:id="rId488" name="Button 4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2" r:id="rId489" name="Button 4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3" r:id="rId490" name="Button 4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4" r:id="rId491" name="Button 4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5" r:id="rId492" name="Button 4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6" r:id="rId493" name="Button 4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7" r:id="rId494" name="Button 4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8" r:id="rId495" name="Button 4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9" r:id="rId496" name="Button 4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0" r:id="rId497" name="Button 4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1" r:id="rId498" name="Button 4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2" r:id="rId499" name="Button 4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3" r:id="rId500" name="Button 4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4" r:id="rId501" name="Button 4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5" r:id="rId502" name="Button 4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6" r:id="rId503" name="Button 5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7" r:id="rId504" name="Button 5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8" r:id="rId505" name="Button 5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9" r:id="rId506" name="Button 5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0" r:id="rId507" name="Button 5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1" r:id="rId508" name="Button 5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2" r:id="rId509" name="Button 5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3" r:id="rId510" name="Button 5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4" r:id="rId511" name="Button 5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5" r:id="rId512" name="Button 5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6" r:id="rId513" name="Button 5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7" r:id="rId514" name="Button 5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8" r:id="rId515" name="Button 5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9" r:id="rId516" name="Button 5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0" r:id="rId517" name="Button 5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1" r:id="rId518" name="Button 5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2" r:id="rId519" name="Button 5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3" r:id="rId520" name="Button 5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4" r:id="rId521" name="Button 5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5" r:id="rId522" name="Button 5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6" r:id="rId523" name="Button 5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7" r:id="rId524" name="Button 5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8" r:id="rId525" name="Button 5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9" r:id="rId526" name="Button 5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0" r:id="rId527" name="Button 5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1" r:id="rId528" name="Button 5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2" r:id="rId529" name="Button 5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3" r:id="rId530" name="Button 5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4" r:id="rId531" name="Button 5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5" r:id="rId532" name="Button 5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6" r:id="rId533" name="Button 5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7" r:id="rId534" name="Button 5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8" r:id="rId535" name="Button 5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9" r:id="rId536" name="Button 5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0" r:id="rId537" name="Button 5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1" r:id="rId538" name="Button 5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2" r:id="rId539" name="Button 5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3" r:id="rId540" name="Button 5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4" r:id="rId541" name="Button 5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5" r:id="rId542" name="Button 5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6" r:id="rId543" name="Button 5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7" r:id="rId544" name="Button 5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8" r:id="rId545" name="Button 5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9" r:id="rId546" name="Button 5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0" r:id="rId547" name="Button 5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1" r:id="rId548" name="Button 5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2" r:id="rId549" name="Button 5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3" r:id="rId550" name="Button 5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4" r:id="rId551" name="Button 5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5" r:id="rId552" name="Button 5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6" r:id="rId553" name="Button 5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7" r:id="rId554" name="Button 5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8" r:id="rId555" name="Button 5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9" r:id="rId556" name="Button 5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0" r:id="rId557" name="Button 5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1" r:id="rId558" name="Button 5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2" r:id="rId559" name="Button 5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3" r:id="rId560" name="Button 5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4" r:id="rId561" name="Button 5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5" r:id="rId562" name="Button 5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6" r:id="rId563" name="Button 5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7" r:id="rId564" name="Button 5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8" r:id="rId565" name="Button 5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9" r:id="rId566" name="Button 5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0" r:id="rId567" name="Button 5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1" r:id="rId568" name="Button 5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2" r:id="rId569" name="Button 5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3" r:id="rId570" name="Button 5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4" r:id="rId571" name="Button 5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5" r:id="rId572" name="Button 5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6" r:id="rId573" name="Button 5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7" r:id="rId574" name="Button 5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8" r:id="rId575" name="Button 5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9" r:id="rId576" name="Button 5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0" r:id="rId577" name="Button 5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1" r:id="rId578" name="Button 5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2" r:id="rId579" name="Button 5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3" r:id="rId580" name="Button 5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4" r:id="rId581" name="Button 5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5" r:id="rId582" name="Button 5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6" r:id="rId583" name="Button 5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7" r:id="rId584" name="Button 5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8" r:id="rId585" name="Button 5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9" r:id="rId586" name="Button 5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0" r:id="rId587" name="Button 5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1" r:id="rId588" name="Button 5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2" r:id="rId589" name="Button 5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3" r:id="rId590" name="Button 5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4" r:id="rId591" name="Button 5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5" r:id="rId592" name="Button 5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6" r:id="rId593" name="Button 5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7" r:id="rId594" name="Button 5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8" r:id="rId595" name="Button 5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9" r:id="rId596" name="Button 5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0" r:id="rId597" name="Button 5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1" r:id="rId598" name="Button 5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2" r:id="rId599" name="Button 5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3" r:id="rId600" name="Button 5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4" r:id="rId601" name="Button 5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5" r:id="rId602" name="Button 5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6" r:id="rId603" name="Button 6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7" r:id="rId604" name="Button 6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8" r:id="rId605" name="Button 6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9" r:id="rId606" name="Button 6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0" r:id="rId607" name="Button 6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1" r:id="rId608" name="Button 6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2" r:id="rId609" name="Button 6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3" r:id="rId610" name="Button 6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4" r:id="rId611" name="Button 6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5" r:id="rId612" name="Button 6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6" r:id="rId613" name="Button 6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7" r:id="rId614" name="Button 6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8" r:id="rId615" name="Button 6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9" r:id="rId616" name="Button 6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0" r:id="rId617" name="Button 6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1" r:id="rId618" name="Button 6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2" r:id="rId619" name="Button 6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3" r:id="rId620" name="Button 6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4" r:id="rId621" name="Button 6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5" r:id="rId622" name="Button 6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6" r:id="rId623" name="Button 6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7" r:id="rId624" name="Button 6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8" r:id="rId625" name="Button 6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9" r:id="rId626" name="Button 6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0" r:id="rId627" name="Button 6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1" r:id="rId628" name="Button 6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2" r:id="rId629" name="Button 6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3" r:id="rId630" name="Button 6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4" r:id="rId631" name="Button 6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5" r:id="rId632" name="Button 6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6" r:id="rId633" name="Button 6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7" r:id="rId634" name="Button 6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8" r:id="rId635" name="Button 6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9" r:id="rId636" name="Button 6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0" r:id="rId637" name="Button 6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1" r:id="rId638" name="Button 6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2" r:id="rId639" name="Button 6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3" r:id="rId640" name="Button 6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4" r:id="rId641" name="Button 6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5" r:id="rId642" name="Button 6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6" r:id="rId643" name="Button 6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7" r:id="rId644" name="Button 6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8" r:id="rId645" name="Button 6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9" r:id="rId646" name="Button 6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0" r:id="rId647" name="Button 6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1" r:id="rId648" name="Button 6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2" r:id="rId649" name="Button 6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3" r:id="rId650" name="Button 6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4" r:id="rId651" name="Button 6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5" r:id="rId652" name="Button 6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6" r:id="rId653" name="Button 6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7" r:id="rId654" name="Button 6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8" r:id="rId655" name="Button 6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9" r:id="rId656" name="Button 6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0" r:id="rId657" name="Button 6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1" r:id="rId658" name="Button 6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2" r:id="rId659" name="Button 6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3" r:id="rId660" name="Button 6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4" r:id="rId661" name="Button 6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5" r:id="rId662" name="Button 6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6" r:id="rId663" name="Button 6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7" r:id="rId664" name="Button 6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8" r:id="rId665" name="Button 6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9" r:id="rId666" name="Button 6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0" r:id="rId667" name="Button 6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1" r:id="rId668" name="Button 6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2" r:id="rId669" name="Button 6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3" r:id="rId670" name="Button 6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4" r:id="rId671" name="Button 6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5" r:id="rId672" name="Button 6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6" r:id="rId673" name="Button 6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7" r:id="rId674" name="Button 6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8" r:id="rId675" name="Button 6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9" r:id="rId676" name="Button 6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0" r:id="rId677" name="Button 6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1" r:id="rId678" name="Button 6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2" r:id="rId679" name="Button 6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3" r:id="rId680" name="Button 6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4" r:id="rId681" name="Button 6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5" r:id="rId682" name="Button 6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6" r:id="rId683" name="Button 6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7" r:id="rId684" name="Button 6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8" r:id="rId685" name="Button 6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9" r:id="rId686" name="Button 6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0" r:id="rId687" name="Button 6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1" r:id="rId688" name="Button 6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2" r:id="rId689" name="Button 6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3" r:id="rId690" name="Button 6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4" r:id="rId691" name="Button 6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5" r:id="rId692" name="Button 6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6" r:id="rId693" name="Button 6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7" r:id="rId694" name="Button 6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8" r:id="rId695" name="Button 6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9" r:id="rId696" name="Button 6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0" r:id="rId697" name="Button 6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1" r:id="rId698" name="Button 6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2" r:id="rId699" name="Button 6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3" r:id="rId700" name="Button 6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4" r:id="rId701" name="Button 6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5" r:id="rId702" name="Button 6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6" r:id="rId703" name="Button 7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7" r:id="rId704" name="Button 7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8" r:id="rId705" name="Button 7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9" r:id="rId706" name="Button 7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0" r:id="rId707" name="Button 7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1" r:id="rId708" name="Button 7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2" r:id="rId709" name="Button 7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3" r:id="rId710" name="Button 7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4" r:id="rId711" name="Button 7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5" r:id="rId712" name="Button 7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6" r:id="rId713" name="Button 7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7" r:id="rId714" name="Button 7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8" r:id="rId715" name="Button 7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9" r:id="rId716" name="Button 7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0" r:id="rId717" name="Button 7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1" r:id="rId718" name="Button 7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2" r:id="rId719" name="Button 7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3" r:id="rId720" name="Button 7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4" r:id="rId721" name="Button 7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5" r:id="rId722" name="Button 7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6" r:id="rId723" name="Button 7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7" r:id="rId724" name="Button 7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8" r:id="rId725" name="Button 7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9" r:id="rId726" name="Button 7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0" r:id="rId727" name="Button 7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1" r:id="rId728" name="Button 7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2" r:id="rId729" name="Button 7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3" r:id="rId730" name="Button 7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4" r:id="rId731" name="Button 7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5" r:id="rId732" name="Button 7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6" r:id="rId733" name="Button 7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7" r:id="rId734" name="Button 7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8" r:id="rId735" name="Button 7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9" r:id="rId736" name="Button 7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0" r:id="rId737" name="Button 7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1" r:id="rId738" name="Button 7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2" r:id="rId739" name="Button 7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3" r:id="rId740" name="Button 7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4" r:id="rId741" name="Button 7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5" r:id="rId742" name="Button 7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6" r:id="rId743" name="Button 7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7" r:id="rId744" name="Button 7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8" r:id="rId745" name="Button 7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9" r:id="rId746" name="Button 7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0" r:id="rId747" name="Button 7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1" r:id="rId748" name="Button 7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2" r:id="rId749" name="Button 7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3" r:id="rId750" name="Button 7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4" r:id="rId751" name="Button 7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5" r:id="rId752" name="Button 7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6" r:id="rId753" name="Button 7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7" r:id="rId754" name="Button 7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8" r:id="rId755" name="Button 7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9" r:id="rId756" name="Button 7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0" r:id="rId757" name="Button 7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1" r:id="rId758" name="Button 7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2" r:id="rId759" name="Button 7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3" r:id="rId760" name="Button 7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4" r:id="rId761" name="Button 7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5" r:id="rId762" name="Button 7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6" r:id="rId763" name="Button 7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7" r:id="rId764" name="Button 7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8" r:id="rId765" name="Button 7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9" r:id="rId766" name="Button 7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0" r:id="rId767" name="Button 7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1" r:id="rId768" name="Button 7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2" r:id="rId769" name="Button 7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3" r:id="rId770" name="Button 7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4" r:id="rId771" name="Button 7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5" r:id="rId772" name="Button 7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6" r:id="rId773" name="Button 7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7" r:id="rId774" name="Button 7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8" r:id="rId775" name="Button 7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9" r:id="rId776" name="Button 7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0" r:id="rId777" name="Button 7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1" r:id="rId778" name="Button 7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2" r:id="rId779" name="Button 7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3" r:id="rId780" name="Button 7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4" r:id="rId781" name="Button 7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5" r:id="rId782" name="Button 7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6" r:id="rId783" name="Button 7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7" r:id="rId784" name="Button 7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8" r:id="rId785" name="Button 7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9" r:id="rId786" name="Button 7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0" r:id="rId787" name="Button 7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1" r:id="rId788" name="Button 7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2" r:id="rId789" name="Button 7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3" r:id="rId790" name="Button 7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4" r:id="rId791" name="Button 7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5" r:id="rId792" name="Button 7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6" r:id="rId793" name="Button 7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7" r:id="rId794" name="Button 7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8" r:id="rId795" name="Button 7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9" r:id="rId796" name="Button 7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0" r:id="rId797" name="Button 7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1" r:id="rId798" name="Button 7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2" r:id="rId799" name="Button 7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3" r:id="rId800" name="Button 7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4" r:id="rId801" name="Button 7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5" r:id="rId802" name="Button 7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6" r:id="rId803" name="Button 8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7" r:id="rId804" name="Button 8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8" r:id="rId805" name="Button 8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9" r:id="rId806" name="Button 8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0" r:id="rId807" name="Button 8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1" r:id="rId808" name="Button 8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2" r:id="rId809" name="Button 8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3" r:id="rId810" name="Button 8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4" r:id="rId811" name="Button 8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5" r:id="rId812" name="Button 8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6" r:id="rId813" name="Button 8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7" r:id="rId814" name="Button 8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8" r:id="rId815" name="Button 8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9" r:id="rId816" name="Button 8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0" r:id="rId817" name="Button 8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1" r:id="rId818" name="Button 8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2" r:id="rId819" name="Button 8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3" r:id="rId820" name="Button 8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4" r:id="rId821" name="Button 8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5" r:id="rId822" name="Button 8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6" r:id="rId823" name="Button 8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7" r:id="rId824" name="Button 8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8" r:id="rId825" name="Button 8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9" r:id="rId826" name="Button 8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0" r:id="rId827" name="Button 8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1" r:id="rId828" name="Button 8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2" r:id="rId829" name="Button 8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3" r:id="rId830" name="Button 8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4" r:id="rId831" name="Button 8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5" r:id="rId832" name="Button 8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6" r:id="rId833" name="Button 8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7" r:id="rId834" name="Button 8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8" r:id="rId835" name="Button 8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9" r:id="rId836" name="Button 8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0" r:id="rId837" name="Button 8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1" r:id="rId838" name="Button 8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2" r:id="rId839" name="Button 8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3" r:id="rId840" name="Button 8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4" r:id="rId841" name="Button 8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5" r:id="rId842" name="Button 8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6" r:id="rId843" name="Button 8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7" r:id="rId844" name="Button 8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8" r:id="rId845" name="Button 8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9" r:id="rId846" name="Button 8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0" r:id="rId847" name="Button 8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1" r:id="rId848" name="Button 8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2" r:id="rId849" name="Button 8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3" r:id="rId850" name="Button 8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4" r:id="rId851" name="Button 8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5" r:id="rId852" name="Button 8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6" r:id="rId853" name="Button 8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7" r:id="rId854" name="Button 8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8" r:id="rId855" name="Button 8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9" r:id="rId856" name="Button 8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0" r:id="rId857" name="Button 8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1" r:id="rId858" name="Button 8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2" r:id="rId859" name="Button 8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3" r:id="rId860" name="Button 8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4" r:id="rId861" name="Button 8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5" r:id="rId862" name="Button 8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6" r:id="rId863" name="Button 8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7" r:id="rId864" name="Button 8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8" r:id="rId865" name="Button 8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9" r:id="rId866" name="Button 8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0" r:id="rId867" name="Button 8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1" r:id="rId868" name="Button 8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2" r:id="rId869" name="Button 8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3" r:id="rId870" name="Button 8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4" r:id="rId871" name="Button 8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5" r:id="rId872" name="Button 8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6" r:id="rId873" name="Button 8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7" r:id="rId874" name="Button 8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8" r:id="rId875" name="Button 8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9" r:id="rId876" name="Button 8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0" r:id="rId877" name="Button 8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1" r:id="rId878" name="Button 8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2" r:id="rId879" name="Button 8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3" r:id="rId880" name="Button 8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4" r:id="rId881" name="Button 8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5" r:id="rId882" name="Button 8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6" r:id="rId883" name="Button 8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7" r:id="rId884" name="Button 8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8" r:id="rId885" name="Button 8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9" r:id="rId886" name="Button 8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0" r:id="rId887" name="Button 8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1" r:id="rId888" name="Button 8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2" r:id="rId889" name="Button 8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3" r:id="rId890" name="Button 8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4" r:id="rId891" name="Button 8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5" r:id="rId892" name="Button 8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6" r:id="rId893" name="Button 8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7" r:id="rId894" name="Button 8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8" r:id="rId895" name="Button 8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9" r:id="rId896" name="Button 8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0" r:id="rId897" name="Button 8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1" r:id="rId898" name="Button 8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2" r:id="rId899" name="Button 8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3" r:id="rId900" name="Button 8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4" r:id="rId901" name="Button 8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5" r:id="rId902" name="Button 8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6" r:id="rId903" name="Button 9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7" r:id="rId904" name="Button 9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8" r:id="rId905" name="Button 9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9" r:id="rId906" name="Button 9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0" r:id="rId907" name="Button 9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1" r:id="rId908" name="Button 9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2" r:id="rId909" name="Button 9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3" r:id="rId910" name="Button 9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4" r:id="rId911" name="Button 9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5" r:id="rId912" name="Button 9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6" r:id="rId913" name="Button 9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7" r:id="rId914" name="Button 9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8" r:id="rId915" name="Button 9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9" r:id="rId916" name="Button 9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0" r:id="rId917" name="Button 9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1" r:id="rId918" name="Button 9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2" r:id="rId919" name="Button 9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3" r:id="rId920" name="Button 9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4" r:id="rId921" name="Button 9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5" r:id="rId922" name="Button 9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6" r:id="rId923" name="Button 9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7" r:id="rId924" name="Button 9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8" r:id="rId925" name="Button 9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9" r:id="rId926" name="Button 9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0" r:id="rId927" name="Button 9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1" r:id="rId928" name="Button 9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2" r:id="rId929" name="Button 9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3" r:id="rId930" name="Button 9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4" r:id="rId931" name="Button 9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5" r:id="rId932" name="Button 9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6" r:id="rId933" name="Button 9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7" r:id="rId934" name="Button 9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8" r:id="rId935" name="Button 9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9" r:id="rId936" name="Button 9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0" r:id="rId937" name="Button 9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1" r:id="rId938" name="Button 9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2" r:id="rId939" name="Button 9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3" r:id="rId940" name="Button 9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4" r:id="rId941" name="Button 9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5" r:id="rId942" name="Button 9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6" r:id="rId943" name="Button 9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7" r:id="rId944" name="Button 9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8" r:id="rId945" name="Button 9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9" r:id="rId946" name="Button 9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0" r:id="rId947" name="Button 9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1" r:id="rId948" name="Button 9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2" r:id="rId949" name="Button 9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3" r:id="rId950" name="Button 9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4" r:id="rId951" name="Button 9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5" r:id="rId952" name="Button 9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6" r:id="rId953" name="Button 9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7" r:id="rId954" name="Button 9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8" r:id="rId955" name="Button 9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9" r:id="rId956" name="Button 9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0" r:id="rId957" name="Button 9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1" r:id="rId958" name="Button 9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2" r:id="rId959" name="Button 9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3" r:id="rId960" name="Button 9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4" r:id="rId961" name="Button 9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5" r:id="rId962" name="Button 9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6" r:id="rId963" name="Button 9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7" r:id="rId964" name="Button 9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8" r:id="rId965" name="Button 9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9" r:id="rId966" name="Button 9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0" r:id="rId967" name="Button 9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1" r:id="rId968" name="Button 9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2" r:id="rId969" name="Button 9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3" r:id="rId970" name="Button 9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4" r:id="rId971" name="Button 9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5" r:id="rId972" name="Button 9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6" r:id="rId973" name="Button 9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7" r:id="rId974" name="Button 9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8" r:id="rId975" name="Button 9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9" r:id="rId976" name="Button 9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0" r:id="rId977" name="Button 9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1" r:id="rId978" name="Button 9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2" r:id="rId979" name="Button 9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3" r:id="rId980" name="Button 9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4" r:id="rId981" name="Button 9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5" r:id="rId982" name="Button 9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6" r:id="rId983" name="Button 9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7" r:id="rId984" name="Button 9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8" r:id="rId985" name="Button 9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9" r:id="rId986" name="Button 9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0" r:id="rId987" name="Button 9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1" r:id="rId988" name="Button 9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2" r:id="rId989" name="Button 9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3" r:id="rId990" name="Button 9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4" r:id="rId991" name="Button 9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5" r:id="rId992" name="Button 9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6" r:id="rId993" name="Button 9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7" r:id="rId994" name="Button 9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8" r:id="rId995" name="Button 9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9" r:id="rId996" name="Button 9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0" r:id="rId997" name="Button 9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1" r:id="rId998" name="Button 9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2" r:id="rId999" name="Button 9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3" r:id="rId1000" name="Button 9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4" r:id="rId1001" name="Button 9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5" r:id="rId1002" name="Button 9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6" r:id="rId1003" name="Button 10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7" r:id="rId1004" name="Button 10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8" r:id="rId1005" name="Button 10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9" r:id="rId1006" name="Button 10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0" r:id="rId1007" name="Button 10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1" r:id="rId1008" name="Button 10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2" r:id="rId1009" name="Button 10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3" r:id="rId1010" name="Button 10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4" r:id="rId1011" name="Button 10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5" r:id="rId1012" name="Button 10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6" r:id="rId1013" name="Button 10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7" r:id="rId1014" name="Button 10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8" r:id="rId1015" name="Button 10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9" r:id="rId1016" name="Button 10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0" r:id="rId1017" name="Button 10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1" r:id="rId1018" name="Button 10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2" r:id="rId1019" name="Button 10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3" r:id="rId1020" name="Button 10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4" r:id="rId1021" name="Button 10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5" r:id="rId1022" name="Button 10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6" r:id="rId1023" name="Button 10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7" r:id="rId1024" name="Button 10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8" r:id="rId1025" name="Button 10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9" r:id="rId1026" name="Button 10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0" r:id="rId1027" name="Button 10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1" r:id="rId1028" name="Button 10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2" r:id="rId1029" name="Button 10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3" r:id="rId1030" name="Button 10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4" r:id="rId1031" name="Button 10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5" r:id="rId1032" name="Button 10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6" r:id="rId1033" name="Button 10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7" r:id="rId1034" name="Button 10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8" r:id="rId1035" name="Button 10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9" r:id="rId1036" name="Button 10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0" r:id="rId1037" name="Button 10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1" r:id="rId1038" name="Button 10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2" r:id="rId1039" name="Button 10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3" r:id="rId1040" name="Button 10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4" r:id="rId1041" name="Button 10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5" r:id="rId1042" name="Button 10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6" r:id="rId1043" name="Button 10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7" r:id="rId1044" name="Button 10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8" r:id="rId1045" name="Button 10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9" r:id="rId1046" name="Button 10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0" r:id="rId1047" name="Button 10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1" r:id="rId1048" name="Button 10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2" r:id="rId1049" name="Button 10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3" r:id="rId1050" name="Button 10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4" r:id="rId1051" name="Button 10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5" r:id="rId1052" name="Button 10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6" r:id="rId1053" name="Button 10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7" r:id="rId1054" name="Button 10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8" r:id="rId1055" name="Button 10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9" r:id="rId1056" name="Button 10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0" r:id="rId1057" name="Button 10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1" r:id="rId1058" name="Button 10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2" r:id="rId1059" name="Button 10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3" r:id="rId1060" name="Button 10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4" r:id="rId1061" name="Button 10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5" r:id="rId1062" name="Button 10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6" r:id="rId1063" name="Button 10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7" r:id="rId1064" name="Button 10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8" r:id="rId1065" name="Button 10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9" r:id="rId1066" name="Button 10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0" r:id="rId1067" name="Button 10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1" r:id="rId1068" name="Button 10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2" r:id="rId1069" name="Button 10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3" r:id="rId1070" name="Button 10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4" r:id="rId1071" name="Button 10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5" r:id="rId1072" name="Button 10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6" r:id="rId1073" name="Button 10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7" r:id="rId1074" name="Button 10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8" r:id="rId1075" name="Button 10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9" r:id="rId1076" name="Button 10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0" r:id="rId1077" name="Button 10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1" r:id="rId1078" name="Button 10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2" r:id="rId1079" name="Button 10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3" r:id="rId1080" name="Button 10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4" r:id="rId1081" name="Button 10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5" r:id="rId1082" name="Button 10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6" r:id="rId1083" name="Button 10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7" r:id="rId1084" name="Button 10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8" r:id="rId1085" name="Button 10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9" r:id="rId1086" name="Button 10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0" r:id="rId1087" name="Button 10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1" r:id="rId1088" name="Button 10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2" r:id="rId1089" name="Button 10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3" r:id="rId1090" name="Button 10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4" r:id="rId1091" name="Button 10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5" r:id="rId1092" name="Button 10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6" r:id="rId1093" name="Button 10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7" r:id="rId1094" name="Button 10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8" r:id="rId1095" name="Button 10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9" r:id="rId1096" name="Button 10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0" r:id="rId1097" name="Button 10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1" r:id="rId1098" name="Button 10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2" r:id="rId1099" name="Button 10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3" r:id="rId1100" name="Button 10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4" r:id="rId1101" name="Button 10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5" r:id="rId1102" name="Button 10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6" r:id="rId1103" name="Button 11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7" r:id="rId1104" name="Button 11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8" r:id="rId1105" name="Button 11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9" r:id="rId1106" name="Button 11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0" r:id="rId1107" name="Button 11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1" r:id="rId1108" name="Button 11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2" r:id="rId1109" name="Button 11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3" r:id="rId1110" name="Button 11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4" r:id="rId1111" name="Button 11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5" r:id="rId1112" name="Button 11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6" r:id="rId1113" name="Button 11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7" r:id="rId1114" name="Button 11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8" r:id="rId1115" name="Button 11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9" r:id="rId1116" name="Button 11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0" r:id="rId1117" name="Button 11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1" r:id="rId1118" name="Button 11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2" r:id="rId1119" name="Button 11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3" r:id="rId1120" name="Button 11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4" r:id="rId1121" name="Button 11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5" r:id="rId1122" name="Button 11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6" r:id="rId1123" name="Button 11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7" r:id="rId1124" name="Button 11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8" r:id="rId1125" name="Button 11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9" r:id="rId1126" name="Button 11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0" r:id="rId1127" name="Button 11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1" r:id="rId1128" name="Button 11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2" r:id="rId1129" name="Button 11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3" r:id="rId1130" name="Button 11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4" r:id="rId1131" name="Button 11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5" r:id="rId1132" name="Button 11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6" r:id="rId1133" name="Button 11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7" r:id="rId1134" name="Button 11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8" r:id="rId1135" name="Button 11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9" r:id="rId1136" name="Button 11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0" r:id="rId1137" name="Button 11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1" r:id="rId1138" name="Button 11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2" r:id="rId1139" name="Button 11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3" r:id="rId1140" name="Button 11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4" r:id="rId1141" name="Button 11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5" r:id="rId1142" name="Button 11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6" r:id="rId1143" name="Button 11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7" r:id="rId1144" name="Button 11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8" r:id="rId1145" name="Button 11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9" r:id="rId1146" name="Button 11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0" r:id="rId1147" name="Button 11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1" r:id="rId1148" name="Button 11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2" r:id="rId1149" name="Button 11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3" r:id="rId1150" name="Button 11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4" r:id="rId1151" name="Button 11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5" r:id="rId1152" name="Button 11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6" r:id="rId1153" name="Button 11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7" r:id="rId1154" name="Button 11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8" r:id="rId1155" name="Button 11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9" r:id="rId1156" name="Button 11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0" r:id="rId1157" name="Button 11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1" r:id="rId1158" name="Button 11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2" r:id="rId1159" name="Button 11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3" r:id="rId1160" name="Button 11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4" r:id="rId1161" name="Button 11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5" r:id="rId1162" name="Button 11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6" r:id="rId1163" name="Button 11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7" r:id="rId1164" name="Button 11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8" r:id="rId1165" name="Button 11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9" r:id="rId1166" name="Button 11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0" r:id="rId1167" name="Button 11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1" r:id="rId1168" name="Button 11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2" r:id="rId1169" name="Button 11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3" r:id="rId1170" name="Button 11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4" r:id="rId1171" name="Button 11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5" r:id="rId1172" name="Button 11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6" r:id="rId1173" name="Button 11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7" r:id="rId1174" name="Button 11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8" r:id="rId1175" name="Button 11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9" r:id="rId1176" name="Button 11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0" r:id="rId1177" name="Button 11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1" r:id="rId1178" name="Button 11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2" r:id="rId1179" name="Button 11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3" r:id="rId1180" name="Button 11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4" r:id="rId1181" name="Button 11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5" r:id="rId1182" name="Button 11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6" r:id="rId1183" name="Button 11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7" r:id="rId1184" name="Button 11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8" r:id="rId1185" name="Button 11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9" r:id="rId1186" name="Button 11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0" r:id="rId1187" name="Button 11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1" r:id="rId1188" name="Button 11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2" r:id="rId1189" name="Button 11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3" r:id="rId1190" name="Button 11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4" r:id="rId1191" name="Button 11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5" r:id="rId1192" name="Button 11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6" r:id="rId1193" name="Button 11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7" r:id="rId1194" name="Button 11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8" r:id="rId1195" name="Button 11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9" r:id="rId1196" name="Button 11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0" r:id="rId1197" name="Button 11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1" r:id="rId1198" name="Button 11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2" r:id="rId1199" name="Button 11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3" r:id="rId1200" name="Button 11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4" r:id="rId1201" name="Button 11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5" r:id="rId1202" name="Button 11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6" r:id="rId1203" name="Button 12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7" r:id="rId1204" name="Button 12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8" r:id="rId1205" name="Button 12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9" r:id="rId1206" name="Button 12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0" r:id="rId1207" name="Button 12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1" r:id="rId1208" name="Button 12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2" r:id="rId1209" name="Button 12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3" r:id="rId1210" name="Button 12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4" r:id="rId1211" name="Button 12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5" r:id="rId1212" name="Button 12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6" r:id="rId1213" name="Button 12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7" r:id="rId1214" name="Button 12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8" r:id="rId1215" name="Button 12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9" r:id="rId1216" name="Button 12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0" r:id="rId1217" name="Button 12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1" r:id="rId1218" name="Button 12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2" r:id="rId1219" name="Button 12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3" r:id="rId1220" name="Button 12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4" r:id="rId1221" name="Button 12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5" r:id="rId1222" name="Button 12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6" r:id="rId1223" name="Button 12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7" r:id="rId1224" name="Button 12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8" r:id="rId1225" name="Button 12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9" r:id="rId1226" name="Button 12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0" r:id="rId1227" name="Button 12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1" r:id="rId1228" name="Button 12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2" r:id="rId1229" name="Button 12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3" r:id="rId1230" name="Button 12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4" r:id="rId1231" name="Button 12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5" r:id="rId1232" name="Button 12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6" r:id="rId1233" name="Button 12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7" r:id="rId1234" name="Button 12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8" r:id="rId1235" name="Button 12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9" r:id="rId1236" name="Button 12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0" r:id="rId1237" name="Button 12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1" r:id="rId1238" name="Button 12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2" r:id="rId1239" name="Button 12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3" r:id="rId1240" name="Button 12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4" r:id="rId1241" name="Button 12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5" r:id="rId1242" name="Button 12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6" r:id="rId1243" name="Button 12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7" r:id="rId1244" name="Button 12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8" r:id="rId1245" name="Button 12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9" r:id="rId1246" name="Button 12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0" r:id="rId1247" name="Button 12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1" r:id="rId1248" name="Button 12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2" r:id="rId1249" name="Button 12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3" r:id="rId1250" name="Button 12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4" r:id="rId1251" name="Button 12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5" r:id="rId1252" name="Button 12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6" r:id="rId1253" name="Button 12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7" r:id="rId1254" name="Button 12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8" r:id="rId1255" name="Button 12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9" r:id="rId1256" name="Button 12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0" r:id="rId1257" name="Button 12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1" r:id="rId1258" name="Button 12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2" r:id="rId1259" name="Button 12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3" r:id="rId1260" name="Button 12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4" r:id="rId1261" name="Button 12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5" r:id="rId1262" name="Button 12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6" r:id="rId1263" name="Button 12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7" r:id="rId1264" name="Button 12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8" r:id="rId1265" name="Button 12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9" r:id="rId1266" name="Button 12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0" r:id="rId1267" name="Button 12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1" r:id="rId1268" name="Button 12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2" r:id="rId1269" name="Button 12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3" r:id="rId1270" name="Button 12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4" r:id="rId1271" name="Button 12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5" r:id="rId1272" name="Button 12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6" r:id="rId1273" name="Button 12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7" r:id="rId1274" name="Button 12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8" r:id="rId1275" name="Button 12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9" r:id="rId1276" name="Button 12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0" r:id="rId1277" name="Button 12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1" r:id="rId1278" name="Button 12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2" r:id="rId1279" name="Button 12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3" r:id="rId1280" name="Button 12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4" r:id="rId1281" name="Button 12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5" r:id="rId1282" name="Button 12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6" r:id="rId1283" name="Button 12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7" r:id="rId1284" name="Button 12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8" r:id="rId1285" name="Button 12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9" r:id="rId1286" name="Button 12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0" r:id="rId1287" name="Button 12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1" r:id="rId1288" name="Button 12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2" r:id="rId1289" name="Button 12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3" r:id="rId1290" name="Button 12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4" r:id="rId1291" name="Button 12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5" r:id="rId1292" name="Button 12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6" r:id="rId1293" name="Button 12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7" r:id="rId1294" name="Button 12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8" r:id="rId1295" name="Button 12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9" r:id="rId1296" name="Button 12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0" r:id="rId1297" name="Button 12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1" r:id="rId1298" name="Button 12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2" r:id="rId1299" name="Button 12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3" r:id="rId1300" name="Button 12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4" r:id="rId1301" name="Button 12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5" r:id="rId1302" name="Button 12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6" r:id="rId1303" name="Button 13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7" r:id="rId1304" name="Button 13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8" r:id="rId1305" name="Button 13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9" r:id="rId1306" name="Button 13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0" r:id="rId1307" name="Button 13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1" r:id="rId1308" name="Button 13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2" r:id="rId1309" name="Button 13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3" r:id="rId1310" name="Button 13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4" r:id="rId1311" name="Button 13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5" r:id="rId1312" name="Button 13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6" r:id="rId1313" name="Button 13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7" r:id="rId1314" name="Button 13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8" r:id="rId1315" name="Button 13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9" r:id="rId1316" name="Button 13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0" r:id="rId1317" name="Button 13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1" r:id="rId1318" name="Button 13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2" r:id="rId1319" name="Button 13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3" r:id="rId1320" name="Button 13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4" r:id="rId1321" name="Button 13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5" r:id="rId1322" name="Button 13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6" r:id="rId1323" name="Button 13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7" r:id="rId1324" name="Button 13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8" r:id="rId1325" name="Button 13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9" r:id="rId1326" name="Button 13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0" r:id="rId1327" name="Button 13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1" r:id="rId1328" name="Button 13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2" r:id="rId1329" name="Button 13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3" r:id="rId1330" name="Button 13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4" r:id="rId1331" name="Button 13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5" r:id="rId1332" name="Button 13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6" r:id="rId1333" name="Button 13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7" r:id="rId1334" name="Button 13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8" r:id="rId1335" name="Button 13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9" r:id="rId1336" name="Button 13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0" r:id="rId1337" name="Button 13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1" r:id="rId1338" name="Button 13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2" r:id="rId1339" name="Button 13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3" r:id="rId1340" name="Button 13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4" r:id="rId1341" name="Button 13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5" r:id="rId1342" name="Button 13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6" r:id="rId1343" name="Button 13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7" r:id="rId1344" name="Button 13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8" r:id="rId1345" name="Button 13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9" r:id="rId1346" name="Button 13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0" r:id="rId1347" name="Button 13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1" r:id="rId1348" name="Button 13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2" r:id="rId1349" name="Button 13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3" r:id="rId1350" name="Button 13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4" r:id="rId1351" name="Button 13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5" r:id="rId1352" name="Button 13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6" r:id="rId1353" name="Button 13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7" r:id="rId1354" name="Button 13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8" r:id="rId1355" name="Button 13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9" r:id="rId1356" name="Button 13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0" r:id="rId1357" name="Button 13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1" r:id="rId1358" name="Button 13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2" r:id="rId1359" name="Button 13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3" r:id="rId1360" name="Button 13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4" r:id="rId1361" name="Button 13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5" r:id="rId1362" name="Button 13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6" r:id="rId1363" name="Button 13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7" r:id="rId1364" name="Button 13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8" r:id="rId1365" name="Button 13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9" r:id="rId1366" name="Button 13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700" r:id="rId1367" name="Button 13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imeMode="off" allowBlank="1" showInputMessage="1" showErrorMessage="1">
          <xm:sqref>L685:L686 JH685:JH686 TD685:TD686 ACZ685:ACZ686 AMV685:AMV686 AWR685:AWR686 BGN685:BGN686 BQJ685:BQJ686 CAF685:CAF686 CKB685:CKB686 CTX685:CTX686 DDT685:DDT686 DNP685:DNP686 DXL685:DXL686 EHH685:EHH686 ERD685:ERD686 FAZ685:FAZ686 FKV685:FKV686 FUR685:FUR686 GEN685:GEN686 GOJ685:GOJ686 GYF685:GYF686 HIB685:HIB686 HRX685:HRX686 IBT685:IBT686 ILP685:ILP686 IVL685:IVL686 JFH685:JFH686 JPD685:JPD686 JYZ685:JYZ686 KIV685:KIV686 KSR685:KSR686 LCN685:LCN686 LMJ685:LMJ686 LWF685:LWF686 MGB685:MGB686 MPX685:MPX686 MZT685:MZT686 NJP685:NJP686 NTL685:NTL686 ODH685:ODH686 OND685:OND686 OWZ685:OWZ686 PGV685:PGV686 PQR685:PQR686 QAN685:QAN686 QKJ685:QKJ686 QUF685:QUF686 REB685:REB686 RNX685:RNX686 RXT685:RXT686 SHP685:SHP686 SRL685:SRL686 TBH685:TBH686 TLD685:TLD686 TUZ685:TUZ686 UEV685:UEV686 UOR685:UOR686 UYN685:UYN686 VIJ685:VIJ686 VSF685:VSF686 WCB685:WCB686 WLX685:WLX686 WVT685:WVT686 L66221:L66222 JH66221:JH66222 TD66221:TD66222 ACZ66221:ACZ66222 AMV66221:AMV66222 AWR66221:AWR66222 BGN66221:BGN66222 BQJ66221:BQJ66222 CAF66221:CAF66222 CKB66221:CKB66222 CTX66221:CTX66222 DDT66221:DDT66222 DNP66221:DNP66222 DXL66221:DXL66222 EHH66221:EHH66222 ERD66221:ERD66222 FAZ66221:FAZ66222 FKV66221:FKV66222 FUR66221:FUR66222 GEN66221:GEN66222 GOJ66221:GOJ66222 GYF66221:GYF66222 HIB66221:HIB66222 HRX66221:HRX66222 IBT66221:IBT66222 ILP66221:ILP66222 IVL66221:IVL66222 JFH66221:JFH66222 JPD66221:JPD66222 JYZ66221:JYZ66222 KIV66221:KIV66222 KSR66221:KSR66222 LCN66221:LCN66222 LMJ66221:LMJ66222 LWF66221:LWF66222 MGB66221:MGB66222 MPX66221:MPX66222 MZT66221:MZT66222 NJP66221:NJP66222 NTL66221:NTL66222 ODH66221:ODH66222 OND66221:OND66222 OWZ66221:OWZ66222 PGV66221:PGV66222 PQR66221:PQR66222 QAN66221:QAN66222 QKJ66221:QKJ66222 QUF66221:QUF66222 REB66221:REB66222 RNX66221:RNX66222 RXT66221:RXT66222 SHP66221:SHP66222 SRL66221:SRL66222 TBH66221:TBH66222 TLD66221:TLD66222 TUZ66221:TUZ66222 UEV66221:UEV66222 UOR66221:UOR66222 UYN66221:UYN66222 VIJ66221:VIJ66222 VSF66221:VSF66222 WCB66221:WCB66222 WLX66221:WLX66222 WVT66221:WVT66222 L131757:L131758 JH131757:JH131758 TD131757:TD131758 ACZ131757:ACZ131758 AMV131757:AMV131758 AWR131757:AWR131758 BGN131757:BGN131758 BQJ131757:BQJ131758 CAF131757:CAF131758 CKB131757:CKB131758 CTX131757:CTX131758 DDT131757:DDT131758 DNP131757:DNP131758 DXL131757:DXL131758 EHH131757:EHH131758 ERD131757:ERD131758 FAZ131757:FAZ131758 FKV131757:FKV131758 FUR131757:FUR131758 GEN131757:GEN131758 GOJ131757:GOJ131758 GYF131757:GYF131758 HIB131757:HIB131758 HRX131757:HRX131758 IBT131757:IBT131758 ILP131757:ILP131758 IVL131757:IVL131758 JFH131757:JFH131758 JPD131757:JPD131758 JYZ131757:JYZ131758 KIV131757:KIV131758 KSR131757:KSR131758 LCN131757:LCN131758 LMJ131757:LMJ131758 LWF131757:LWF131758 MGB131757:MGB131758 MPX131757:MPX131758 MZT131757:MZT131758 NJP131757:NJP131758 NTL131757:NTL131758 ODH131757:ODH131758 OND131757:OND131758 OWZ131757:OWZ131758 PGV131757:PGV131758 PQR131757:PQR131758 QAN131757:QAN131758 QKJ131757:QKJ131758 QUF131757:QUF131758 REB131757:REB131758 RNX131757:RNX131758 RXT131757:RXT131758 SHP131757:SHP131758 SRL131757:SRL131758 TBH131757:TBH131758 TLD131757:TLD131758 TUZ131757:TUZ131758 UEV131757:UEV131758 UOR131757:UOR131758 UYN131757:UYN131758 VIJ131757:VIJ131758 VSF131757:VSF131758 WCB131757:WCB131758 WLX131757:WLX131758 WVT131757:WVT131758 L197293:L197294 JH197293:JH197294 TD197293:TD197294 ACZ197293:ACZ197294 AMV197293:AMV197294 AWR197293:AWR197294 BGN197293:BGN197294 BQJ197293:BQJ197294 CAF197293:CAF197294 CKB197293:CKB197294 CTX197293:CTX197294 DDT197293:DDT197294 DNP197293:DNP197294 DXL197293:DXL197294 EHH197293:EHH197294 ERD197293:ERD197294 FAZ197293:FAZ197294 FKV197293:FKV197294 FUR197293:FUR197294 GEN197293:GEN197294 GOJ197293:GOJ197294 GYF197293:GYF197294 HIB197293:HIB197294 HRX197293:HRX197294 IBT197293:IBT197294 ILP197293:ILP197294 IVL197293:IVL197294 JFH197293:JFH197294 JPD197293:JPD197294 JYZ197293:JYZ197294 KIV197293:KIV197294 KSR197293:KSR197294 LCN197293:LCN197294 LMJ197293:LMJ197294 LWF197293:LWF197294 MGB197293:MGB197294 MPX197293:MPX197294 MZT197293:MZT197294 NJP197293:NJP197294 NTL197293:NTL197294 ODH197293:ODH197294 OND197293:OND197294 OWZ197293:OWZ197294 PGV197293:PGV197294 PQR197293:PQR197294 QAN197293:QAN197294 QKJ197293:QKJ197294 QUF197293:QUF197294 REB197293:REB197294 RNX197293:RNX197294 RXT197293:RXT197294 SHP197293:SHP197294 SRL197293:SRL197294 TBH197293:TBH197294 TLD197293:TLD197294 TUZ197293:TUZ197294 UEV197293:UEV197294 UOR197293:UOR197294 UYN197293:UYN197294 VIJ197293:VIJ197294 VSF197293:VSF197294 WCB197293:WCB197294 WLX197293:WLX197294 WVT197293:WVT197294 L262829:L262830 JH262829:JH262830 TD262829:TD262830 ACZ262829:ACZ262830 AMV262829:AMV262830 AWR262829:AWR262830 BGN262829:BGN262830 BQJ262829:BQJ262830 CAF262829:CAF262830 CKB262829:CKB262830 CTX262829:CTX262830 DDT262829:DDT262830 DNP262829:DNP262830 DXL262829:DXL262830 EHH262829:EHH262830 ERD262829:ERD262830 FAZ262829:FAZ262830 FKV262829:FKV262830 FUR262829:FUR262830 GEN262829:GEN262830 GOJ262829:GOJ262830 GYF262829:GYF262830 HIB262829:HIB262830 HRX262829:HRX262830 IBT262829:IBT262830 ILP262829:ILP262830 IVL262829:IVL262830 JFH262829:JFH262830 JPD262829:JPD262830 JYZ262829:JYZ262830 KIV262829:KIV262830 KSR262829:KSR262830 LCN262829:LCN262830 LMJ262829:LMJ262830 LWF262829:LWF262830 MGB262829:MGB262830 MPX262829:MPX262830 MZT262829:MZT262830 NJP262829:NJP262830 NTL262829:NTL262830 ODH262829:ODH262830 OND262829:OND262830 OWZ262829:OWZ262830 PGV262829:PGV262830 PQR262829:PQR262830 QAN262829:QAN262830 QKJ262829:QKJ262830 QUF262829:QUF262830 REB262829:REB262830 RNX262829:RNX262830 RXT262829:RXT262830 SHP262829:SHP262830 SRL262829:SRL262830 TBH262829:TBH262830 TLD262829:TLD262830 TUZ262829:TUZ262830 UEV262829:UEV262830 UOR262829:UOR262830 UYN262829:UYN262830 VIJ262829:VIJ262830 VSF262829:VSF262830 WCB262829:WCB262830 WLX262829:WLX262830 WVT262829:WVT262830 L328365:L328366 JH328365:JH328366 TD328365:TD328366 ACZ328365:ACZ328366 AMV328365:AMV328366 AWR328365:AWR328366 BGN328365:BGN328366 BQJ328365:BQJ328366 CAF328365:CAF328366 CKB328365:CKB328366 CTX328365:CTX328366 DDT328365:DDT328366 DNP328365:DNP328366 DXL328365:DXL328366 EHH328365:EHH328366 ERD328365:ERD328366 FAZ328365:FAZ328366 FKV328365:FKV328366 FUR328365:FUR328366 GEN328365:GEN328366 GOJ328365:GOJ328366 GYF328365:GYF328366 HIB328365:HIB328366 HRX328365:HRX328366 IBT328365:IBT328366 ILP328365:ILP328366 IVL328365:IVL328366 JFH328365:JFH328366 JPD328365:JPD328366 JYZ328365:JYZ328366 KIV328365:KIV328366 KSR328365:KSR328366 LCN328365:LCN328366 LMJ328365:LMJ328366 LWF328365:LWF328366 MGB328365:MGB328366 MPX328365:MPX328366 MZT328365:MZT328366 NJP328365:NJP328366 NTL328365:NTL328366 ODH328365:ODH328366 OND328365:OND328366 OWZ328365:OWZ328366 PGV328365:PGV328366 PQR328365:PQR328366 QAN328365:QAN328366 QKJ328365:QKJ328366 QUF328365:QUF328366 REB328365:REB328366 RNX328365:RNX328366 RXT328365:RXT328366 SHP328365:SHP328366 SRL328365:SRL328366 TBH328365:TBH328366 TLD328365:TLD328366 TUZ328365:TUZ328366 UEV328365:UEV328366 UOR328365:UOR328366 UYN328365:UYN328366 VIJ328365:VIJ328366 VSF328365:VSF328366 WCB328365:WCB328366 WLX328365:WLX328366 WVT328365:WVT328366 L393901:L393902 JH393901:JH393902 TD393901:TD393902 ACZ393901:ACZ393902 AMV393901:AMV393902 AWR393901:AWR393902 BGN393901:BGN393902 BQJ393901:BQJ393902 CAF393901:CAF393902 CKB393901:CKB393902 CTX393901:CTX393902 DDT393901:DDT393902 DNP393901:DNP393902 DXL393901:DXL393902 EHH393901:EHH393902 ERD393901:ERD393902 FAZ393901:FAZ393902 FKV393901:FKV393902 FUR393901:FUR393902 GEN393901:GEN393902 GOJ393901:GOJ393902 GYF393901:GYF393902 HIB393901:HIB393902 HRX393901:HRX393902 IBT393901:IBT393902 ILP393901:ILP393902 IVL393901:IVL393902 JFH393901:JFH393902 JPD393901:JPD393902 JYZ393901:JYZ393902 KIV393901:KIV393902 KSR393901:KSR393902 LCN393901:LCN393902 LMJ393901:LMJ393902 LWF393901:LWF393902 MGB393901:MGB393902 MPX393901:MPX393902 MZT393901:MZT393902 NJP393901:NJP393902 NTL393901:NTL393902 ODH393901:ODH393902 OND393901:OND393902 OWZ393901:OWZ393902 PGV393901:PGV393902 PQR393901:PQR393902 QAN393901:QAN393902 QKJ393901:QKJ393902 QUF393901:QUF393902 REB393901:REB393902 RNX393901:RNX393902 RXT393901:RXT393902 SHP393901:SHP393902 SRL393901:SRL393902 TBH393901:TBH393902 TLD393901:TLD393902 TUZ393901:TUZ393902 UEV393901:UEV393902 UOR393901:UOR393902 UYN393901:UYN393902 VIJ393901:VIJ393902 VSF393901:VSF393902 WCB393901:WCB393902 WLX393901:WLX393902 WVT393901:WVT393902 L459437:L459438 JH459437:JH459438 TD459437:TD459438 ACZ459437:ACZ459438 AMV459437:AMV459438 AWR459437:AWR459438 BGN459437:BGN459438 BQJ459437:BQJ459438 CAF459437:CAF459438 CKB459437:CKB459438 CTX459437:CTX459438 DDT459437:DDT459438 DNP459437:DNP459438 DXL459437:DXL459438 EHH459437:EHH459438 ERD459437:ERD459438 FAZ459437:FAZ459438 FKV459437:FKV459438 FUR459437:FUR459438 GEN459437:GEN459438 GOJ459437:GOJ459438 GYF459437:GYF459438 HIB459437:HIB459438 HRX459437:HRX459438 IBT459437:IBT459438 ILP459437:ILP459438 IVL459437:IVL459438 JFH459437:JFH459438 JPD459437:JPD459438 JYZ459437:JYZ459438 KIV459437:KIV459438 KSR459437:KSR459438 LCN459437:LCN459438 LMJ459437:LMJ459438 LWF459437:LWF459438 MGB459437:MGB459438 MPX459437:MPX459438 MZT459437:MZT459438 NJP459437:NJP459438 NTL459437:NTL459438 ODH459437:ODH459438 OND459437:OND459438 OWZ459437:OWZ459438 PGV459437:PGV459438 PQR459437:PQR459438 QAN459437:QAN459438 QKJ459437:QKJ459438 QUF459437:QUF459438 REB459437:REB459438 RNX459437:RNX459438 RXT459437:RXT459438 SHP459437:SHP459438 SRL459437:SRL459438 TBH459437:TBH459438 TLD459437:TLD459438 TUZ459437:TUZ459438 UEV459437:UEV459438 UOR459437:UOR459438 UYN459437:UYN459438 VIJ459437:VIJ459438 VSF459437:VSF459438 WCB459437:WCB459438 WLX459437:WLX459438 WVT459437:WVT459438 L524973:L524974 JH524973:JH524974 TD524973:TD524974 ACZ524973:ACZ524974 AMV524973:AMV524974 AWR524973:AWR524974 BGN524973:BGN524974 BQJ524973:BQJ524974 CAF524973:CAF524974 CKB524973:CKB524974 CTX524973:CTX524974 DDT524973:DDT524974 DNP524973:DNP524974 DXL524973:DXL524974 EHH524973:EHH524974 ERD524973:ERD524974 FAZ524973:FAZ524974 FKV524973:FKV524974 FUR524973:FUR524974 GEN524973:GEN524974 GOJ524973:GOJ524974 GYF524973:GYF524974 HIB524973:HIB524974 HRX524973:HRX524974 IBT524973:IBT524974 ILP524973:ILP524974 IVL524973:IVL524974 JFH524973:JFH524974 JPD524973:JPD524974 JYZ524973:JYZ524974 KIV524973:KIV524974 KSR524973:KSR524974 LCN524973:LCN524974 LMJ524973:LMJ524974 LWF524973:LWF524974 MGB524973:MGB524974 MPX524973:MPX524974 MZT524973:MZT524974 NJP524973:NJP524974 NTL524973:NTL524974 ODH524973:ODH524974 OND524973:OND524974 OWZ524973:OWZ524974 PGV524973:PGV524974 PQR524973:PQR524974 QAN524973:QAN524974 QKJ524973:QKJ524974 QUF524973:QUF524974 REB524973:REB524974 RNX524973:RNX524974 RXT524973:RXT524974 SHP524973:SHP524974 SRL524973:SRL524974 TBH524973:TBH524974 TLD524973:TLD524974 TUZ524973:TUZ524974 UEV524973:UEV524974 UOR524973:UOR524974 UYN524973:UYN524974 VIJ524973:VIJ524974 VSF524973:VSF524974 WCB524973:WCB524974 WLX524973:WLX524974 WVT524973:WVT524974 L590509:L590510 JH590509:JH590510 TD590509:TD590510 ACZ590509:ACZ590510 AMV590509:AMV590510 AWR590509:AWR590510 BGN590509:BGN590510 BQJ590509:BQJ590510 CAF590509:CAF590510 CKB590509:CKB590510 CTX590509:CTX590510 DDT590509:DDT590510 DNP590509:DNP590510 DXL590509:DXL590510 EHH590509:EHH590510 ERD590509:ERD590510 FAZ590509:FAZ590510 FKV590509:FKV590510 FUR590509:FUR590510 GEN590509:GEN590510 GOJ590509:GOJ590510 GYF590509:GYF590510 HIB590509:HIB590510 HRX590509:HRX590510 IBT590509:IBT590510 ILP590509:ILP590510 IVL590509:IVL590510 JFH590509:JFH590510 JPD590509:JPD590510 JYZ590509:JYZ590510 KIV590509:KIV590510 KSR590509:KSR590510 LCN590509:LCN590510 LMJ590509:LMJ590510 LWF590509:LWF590510 MGB590509:MGB590510 MPX590509:MPX590510 MZT590509:MZT590510 NJP590509:NJP590510 NTL590509:NTL590510 ODH590509:ODH590510 OND590509:OND590510 OWZ590509:OWZ590510 PGV590509:PGV590510 PQR590509:PQR590510 QAN590509:QAN590510 QKJ590509:QKJ590510 QUF590509:QUF590510 REB590509:REB590510 RNX590509:RNX590510 RXT590509:RXT590510 SHP590509:SHP590510 SRL590509:SRL590510 TBH590509:TBH590510 TLD590509:TLD590510 TUZ590509:TUZ590510 UEV590509:UEV590510 UOR590509:UOR590510 UYN590509:UYN590510 VIJ590509:VIJ590510 VSF590509:VSF590510 WCB590509:WCB590510 WLX590509:WLX590510 WVT590509:WVT590510 L656045:L656046 JH656045:JH656046 TD656045:TD656046 ACZ656045:ACZ656046 AMV656045:AMV656046 AWR656045:AWR656046 BGN656045:BGN656046 BQJ656045:BQJ656046 CAF656045:CAF656046 CKB656045:CKB656046 CTX656045:CTX656046 DDT656045:DDT656046 DNP656045:DNP656046 DXL656045:DXL656046 EHH656045:EHH656046 ERD656045:ERD656046 FAZ656045:FAZ656046 FKV656045:FKV656046 FUR656045:FUR656046 GEN656045:GEN656046 GOJ656045:GOJ656046 GYF656045:GYF656046 HIB656045:HIB656046 HRX656045:HRX656046 IBT656045:IBT656046 ILP656045:ILP656046 IVL656045:IVL656046 JFH656045:JFH656046 JPD656045:JPD656046 JYZ656045:JYZ656046 KIV656045:KIV656046 KSR656045:KSR656046 LCN656045:LCN656046 LMJ656045:LMJ656046 LWF656045:LWF656046 MGB656045:MGB656046 MPX656045:MPX656046 MZT656045:MZT656046 NJP656045:NJP656046 NTL656045:NTL656046 ODH656045:ODH656046 OND656045:OND656046 OWZ656045:OWZ656046 PGV656045:PGV656046 PQR656045:PQR656046 QAN656045:QAN656046 QKJ656045:QKJ656046 QUF656045:QUF656046 REB656045:REB656046 RNX656045:RNX656046 RXT656045:RXT656046 SHP656045:SHP656046 SRL656045:SRL656046 TBH656045:TBH656046 TLD656045:TLD656046 TUZ656045:TUZ656046 UEV656045:UEV656046 UOR656045:UOR656046 UYN656045:UYN656046 VIJ656045:VIJ656046 VSF656045:VSF656046 WCB656045:WCB656046 WLX656045:WLX656046 WVT656045:WVT656046 L721581:L721582 JH721581:JH721582 TD721581:TD721582 ACZ721581:ACZ721582 AMV721581:AMV721582 AWR721581:AWR721582 BGN721581:BGN721582 BQJ721581:BQJ721582 CAF721581:CAF721582 CKB721581:CKB721582 CTX721581:CTX721582 DDT721581:DDT721582 DNP721581:DNP721582 DXL721581:DXL721582 EHH721581:EHH721582 ERD721581:ERD721582 FAZ721581:FAZ721582 FKV721581:FKV721582 FUR721581:FUR721582 GEN721581:GEN721582 GOJ721581:GOJ721582 GYF721581:GYF721582 HIB721581:HIB721582 HRX721581:HRX721582 IBT721581:IBT721582 ILP721581:ILP721582 IVL721581:IVL721582 JFH721581:JFH721582 JPD721581:JPD721582 JYZ721581:JYZ721582 KIV721581:KIV721582 KSR721581:KSR721582 LCN721581:LCN721582 LMJ721581:LMJ721582 LWF721581:LWF721582 MGB721581:MGB721582 MPX721581:MPX721582 MZT721581:MZT721582 NJP721581:NJP721582 NTL721581:NTL721582 ODH721581:ODH721582 OND721581:OND721582 OWZ721581:OWZ721582 PGV721581:PGV721582 PQR721581:PQR721582 QAN721581:QAN721582 QKJ721581:QKJ721582 QUF721581:QUF721582 REB721581:REB721582 RNX721581:RNX721582 RXT721581:RXT721582 SHP721581:SHP721582 SRL721581:SRL721582 TBH721581:TBH721582 TLD721581:TLD721582 TUZ721581:TUZ721582 UEV721581:UEV721582 UOR721581:UOR721582 UYN721581:UYN721582 VIJ721581:VIJ721582 VSF721581:VSF721582 WCB721581:WCB721582 WLX721581:WLX721582 WVT721581:WVT721582 L787117:L787118 JH787117:JH787118 TD787117:TD787118 ACZ787117:ACZ787118 AMV787117:AMV787118 AWR787117:AWR787118 BGN787117:BGN787118 BQJ787117:BQJ787118 CAF787117:CAF787118 CKB787117:CKB787118 CTX787117:CTX787118 DDT787117:DDT787118 DNP787117:DNP787118 DXL787117:DXL787118 EHH787117:EHH787118 ERD787117:ERD787118 FAZ787117:FAZ787118 FKV787117:FKV787118 FUR787117:FUR787118 GEN787117:GEN787118 GOJ787117:GOJ787118 GYF787117:GYF787118 HIB787117:HIB787118 HRX787117:HRX787118 IBT787117:IBT787118 ILP787117:ILP787118 IVL787117:IVL787118 JFH787117:JFH787118 JPD787117:JPD787118 JYZ787117:JYZ787118 KIV787117:KIV787118 KSR787117:KSR787118 LCN787117:LCN787118 LMJ787117:LMJ787118 LWF787117:LWF787118 MGB787117:MGB787118 MPX787117:MPX787118 MZT787117:MZT787118 NJP787117:NJP787118 NTL787117:NTL787118 ODH787117:ODH787118 OND787117:OND787118 OWZ787117:OWZ787118 PGV787117:PGV787118 PQR787117:PQR787118 QAN787117:QAN787118 QKJ787117:QKJ787118 QUF787117:QUF787118 REB787117:REB787118 RNX787117:RNX787118 RXT787117:RXT787118 SHP787117:SHP787118 SRL787117:SRL787118 TBH787117:TBH787118 TLD787117:TLD787118 TUZ787117:TUZ787118 UEV787117:UEV787118 UOR787117:UOR787118 UYN787117:UYN787118 VIJ787117:VIJ787118 VSF787117:VSF787118 WCB787117:WCB787118 WLX787117:WLX787118 WVT787117:WVT787118 L852653:L852654 JH852653:JH852654 TD852653:TD852654 ACZ852653:ACZ852654 AMV852653:AMV852654 AWR852653:AWR852654 BGN852653:BGN852654 BQJ852653:BQJ852654 CAF852653:CAF852654 CKB852653:CKB852654 CTX852653:CTX852654 DDT852653:DDT852654 DNP852653:DNP852654 DXL852653:DXL852654 EHH852653:EHH852654 ERD852653:ERD852654 FAZ852653:FAZ852654 FKV852653:FKV852654 FUR852653:FUR852654 GEN852653:GEN852654 GOJ852653:GOJ852654 GYF852653:GYF852654 HIB852653:HIB852654 HRX852653:HRX852654 IBT852653:IBT852654 ILP852653:ILP852654 IVL852653:IVL852654 JFH852653:JFH852654 JPD852653:JPD852654 JYZ852653:JYZ852654 KIV852653:KIV852654 KSR852653:KSR852654 LCN852653:LCN852654 LMJ852653:LMJ852654 LWF852653:LWF852654 MGB852653:MGB852654 MPX852653:MPX852654 MZT852653:MZT852654 NJP852653:NJP852654 NTL852653:NTL852654 ODH852653:ODH852654 OND852653:OND852654 OWZ852653:OWZ852654 PGV852653:PGV852654 PQR852653:PQR852654 QAN852653:QAN852654 QKJ852653:QKJ852654 QUF852653:QUF852654 REB852653:REB852654 RNX852653:RNX852654 RXT852653:RXT852654 SHP852653:SHP852654 SRL852653:SRL852654 TBH852653:TBH852654 TLD852653:TLD852654 TUZ852653:TUZ852654 UEV852653:UEV852654 UOR852653:UOR852654 UYN852653:UYN852654 VIJ852653:VIJ852654 VSF852653:VSF852654 WCB852653:WCB852654 WLX852653:WLX852654 WVT852653:WVT852654 L918189:L918190 JH918189:JH918190 TD918189:TD918190 ACZ918189:ACZ918190 AMV918189:AMV918190 AWR918189:AWR918190 BGN918189:BGN918190 BQJ918189:BQJ918190 CAF918189:CAF918190 CKB918189:CKB918190 CTX918189:CTX918190 DDT918189:DDT918190 DNP918189:DNP918190 DXL918189:DXL918190 EHH918189:EHH918190 ERD918189:ERD918190 FAZ918189:FAZ918190 FKV918189:FKV918190 FUR918189:FUR918190 GEN918189:GEN918190 GOJ918189:GOJ918190 GYF918189:GYF918190 HIB918189:HIB918190 HRX918189:HRX918190 IBT918189:IBT918190 ILP918189:ILP918190 IVL918189:IVL918190 JFH918189:JFH918190 JPD918189:JPD918190 JYZ918189:JYZ918190 KIV918189:KIV918190 KSR918189:KSR918190 LCN918189:LCN918190 LMJ918189:LMJ918190 LWF918189:LWF918190 MGB918189:MGB918190 MPX918189:MPX918190 MZT918189:MZT918190 NJP918189:NJP918190 NTL918189:NTL918190 ODH918189:ODH918190 OND918189:OND918190 OWZ918189:OWZ918190 PGV918189:PGV918190 PQR918189:PQR918190 QAN918189:QAN918190 QKJ918189:QKJ918190 QUF918189:QUF918190 REB918189:REB918190 RNX918189:RNX918190 RXT918189:RXT918190 SHP918189:SHP918190 SRL918189:SRL918190 TBH918189:TBH918190 TLD918189:TLD918190 TUZ918189:TUZ918190 UEV918189:UEV918190 UOR918189:UOR918190 UYN918189:UYN918190 VIJ918189:VIJ918190 VSF918189:VSF918190 WCB918189:WCB918190 WLX918189:WLX918190 WVT918189:WVT918190 L983725:L983726 JH983725:JH983726 TD983725:TD983726 ACZ983725:ACZ983726 AMV983725:AMV983726 AWR983725:AWR983726 BGN983725:BGN983726 BQJ983725:BQJ983726 CAF983725:CAF983726 CKB983725:CKB983726 CTX983725:CTX983726 DDT983725:DDT983726 DNP983725:DNP983726 DXL983725:DXL983726 EHH983725:EHH983726 ERD983725:ERD983726 FAZ983725:FAZ983726 FKV983725:FKV983726 FUR983725:FUR983726 GEN983725:GEN983726 GOJ983725:GOJ983726 GYF983725:GYF983726 HIB983725:HIB983726 HRX983725:HRX983726 IBT983725:IBT983726 ILP983725:ILP983726 IVL983725:IVL983726 JFH983725:JFH983726 JPD983725:JPD983726 JYZ983725:JYZ983726 KIV983725:KIV983726 KSR983725:KSR983726 LCN983725:LCN983726 LMJ983725:LMJ983726 LWF983725:LWF983726 MGB983725:MGB983726 MPX983725:MPX983726 MZT983725:MZT983726 NJP983725:NJP983726 NTL983725:NTL983726 ODH983725:ODH983726 OND983725:OND983726 OWZ983725:OWZ983726 PGV983725:PGV983726 PQR983725:PQR983726 QAN983725:QAN983726 QKJ983725:QKJ983726 QUF983725:QUF983726 REB983725:REB983726 RNX983725:RNX983726 RXT983725:RXT983726 SHP983725:SHP983726 SRL983725:SRL983726 TBH983725:TBH983726 TLD983725:TLD983726 TUZ983725:TUZ983726 UEV983725:UEV983726 UOR983725:UOR983726 UYN983725:UYN983726 VIJ983725:VIJ983726 VSF983725:VSF983726 WCB983725:WCB983726 WLX983725:WLX983726 WVT983725:WVT983726 E244:I244 JA244:JE244 SW244:TA244 ACS244:ACW244 AMO244:AMS244 AWK244:AWO244 BGG244:BGK244 BQC244:BQG244 BZY244:CAC244 CJU244:CJY244 CTQ244:CTU244 DDM244:DDQ244 DNI244:DNM244 DXE244:DXI244 EHA244:EHE244 EQW244:ERA244 FAS244:FAW244 FKO244:FKS244 FUK244:FUO244 GEG244:GEK244 GOC244:GOG244 GXY244:GYC244 HHU244:HHY244 HRQ244:HRU244 IBM244:IBQ244 ILI244:ILM244 IVE244:IVI244 JFA244:JFE244 JOW244:JPA244 JYS244:JYW244 KIO244:KIS244 KSK244:KSO244 LCG244:LCK244 LMC244:LMG244 LVY244:LWC244 MFU244:MFY244 MPQ244:MPU244 MZM244:MZQ244 NJI244:NJM244 NTE244:NTI244 ODA244:ODE244 OMW244:ONA244 OWS244:OWW244 PGO244:PGS244 PQK244:PQO244 QAG244:QAK244 QKC244:QKG244 QTY244:QUC244 RDU244:RDY244 RNQ244:RNU244 RXM244:RXQ244 SHI244:SHM244 SRE244:SRI244 TBA244:TBE244 TKW244:TLA244 TUS244:TUW244 UEO244:UES244 UOK244:UOO244 UYG244:UYK244 VIC244:VIG244 VRY244:VSC244 WBU244:WBY244 WLQ244:WLU244 WVM244:WVQ244 E65972:I65972 JA65972:JE65972 SW65972:TA65972 ACS65972:ACW65972 AMO65972:AMS65972 AWK65972:AWO65972 BGG65972:BGK65972 BQC65972:BQG65972 BZY65972:CAC65972 CJU65972:CJY65972 CTQ65972:CTU65972 DDM65972:DDQ65972 DNI65972:DNM65972 DXE65972:DXI65972 EHA65972:EHE65972 EQW65972:ERA65972 FAS65972:FAW65972 FKO65972:FKS65972 FUK65972:FUO65972 GEG65972:GEK65972 GOC65972:GOG65972 GXY65972:GYC65972 HHU65972:HHY65972 HRQ65972:HRU65972 IBM65972:IBQ65972 ILI65972:ILM65972 IVE65972:IVI65972 JFA65972:JFE65972 JOW65972:JPA65972 JYS65972:JYW65972 KIO65972:KIS65972 KSK65972:KSO65972 LCG65972:LCK65972 LMC65972:LMG65972 LVY65972:LWC65972 MFU65972:MFY65972 MPQ65972:MPU65972 MZM65972:MZQ65972 NJI65972:NJM65972 NTE65972:NTI65972 ODA65972:ODE65972 OMW65972:ONA65972 OWS65972:OWW65972 PGO65972:PGS65972 PQK65972:PQO65972 QAG65972:QAK65972 QKC65972:QKG65972 QTY65972:QUC65972 RDU65972:RDY65972 RNQ65972:RNU65972 RXM65972:RXQ65972 SHI65972:SHM65972 SRE65972:SRI65972 TBA65972:TBE65972 TKW65972:TLA65972 TUS65972:TUW65972 UEO65972:UES65972 UOK65972:UOO65972 UYG65972:UYK65972 VIC65972:VIG65972 VRY65972:VSC65972 WBU65972:WBY65972 WLQ65972:WLU65972 WVM65972:WVQ65972 E131508:I131508 JA131508:JE131508 SW131508:TA131508 ACS131508:ACW131508 AMO131508:AMS131508 AWK131508:AWO131508 BGG131508:BGK131508 BQC131508:BQG131508 BZY131508:CAC131508 CJU131508:CJY131508 CTQ131508:CTU131508 DDM131508:DDQ131508 DNI131508:DNM131508 DXE131508:DXI131508 EHA131508:EHE131508 EQW131508:ERA131508 FAS131508:FAW131508 FKO131508:FKS131508 FUK131508:FUO131508 GEG131508:GEK131508 GOC131508:GOG131508 GXY131508:GYC131508 HHU131508:HHY131508 HRQ131508:HRU131508 IBM131508:IBQ131508 ILI131508:ILM131508 IVE131508:IVI131508 JFA131508:JFE131508 JOW131508:JPA131508 JYS131508:JYW131508 KIO131508:KIS131508 KSK131508:KSO131508 LCG131508:LCK131508 LMC131508:LMG131508 LVY131508:LWC131508 MFU131508:MFY131508 MPQ131508:MPU131508 MZM131508:MZQ131508 NJI131508:NJM131508 NTE131508:NTI131508 ODA131508:ODE131508 OMW131508:ONA131508 OWS131508:OWW131508 PGO131508:PGS131508 PQK131508:PQO131508 QAG131508:QAK131508 QKC131508:QKG131508 QTY131508:QUC131508 RDU131508:RDY131508 RNQ131508:RNU131508 RXM131508:RXQ131508 SHI131508:SHM131508 SRE131508:SRI131508 TBA131508:TBE131508 TKW131508:TLA131508 TUS131508:TUW131508 UEO131508:UES131508 UOK131508:UOO131508 UYG131508:UYK131508 VIC131508:VIG131508 VRY131508:VSC131508 WBU131508:WBY131508 WLQ131508:WLU131508 WVM131508:WVQ131508 E197044:I197044 JA197044:JE197044 SW197044:TA197044 ACS197044:ACW197044 AMO197044:AMS197044 AWK197044:AWO197044 BGG197044:BGK197044 BQC197044:BQG197044 BZY197044:CAC197044 CJU197044:CJY197044 CTQ197044:CTU197044 DDM197044:DDQ197044 DNI197044:DNM197044 DXE197044:DXI197044 EHA197044:EHE197044 EQW197044:ERA197044 FAS197044:FAW197044 FKO197044:FKS197044 FUK197044:FUO197044 GEG197044:GEK197044 GOC197044:GOG197044 GXY197044:GYC197044 HHU197044:HHY197044 HRQ197044:HRU197044 IBM197044:IBQ197044 ILI197044:ILM197044 IVE197044:IVI197044 JFA197044:JFE197044 JOW197044:JPA197044 JYS197044:JYW197044 KIO197044:KIS197044 KSK197044:KSO197044 LCG197044:LCK197044 LMC197044:LMG197044 LVY197044:LWC197044 MFU197044:MFY197044 MPQ197044:MPU197044 MZM197044:MZQ197044 NJI197044:NJM197044 NTE197044:NTI197044 ODA197044:ODE197044 OMW197044:ONA197044 OWS197044:OWW197044 PGO197044:PGS197044 PQK197044:PQO197044 QAG197044:QAK197044 QKC197044:QKG197044 QTY197044:QUC197044 RDU197044:RDY197044 RNQ197044:RNU197044 RXM197044:RXQ197044 SHI197044:SHM197044 SRE197044:SRI197044 TBA197044:TBE197044 TKW197044:TLA197044 TUS197044:TUW197044 UEO197044:UES197044 UOK197044:UOO197044 UYG197044:UYK197044 VIC197044:VIG197044 VRY197044:VSC197044 WBU197044:WBY197044 WLQ197044:WLU197044 WVM197044:WVQ197044 E262580:I262580 JA262580:JE262580 SW262580:TA262580 ACS262580:ACW262580 AMO262580:AMS262580 AWK262580:AWO262580 BGG262580:BGK262580 BQC262580:BQG262580 BZY262580:CAC262580 CJU262580:CJY262580 CTQ262580:CTU262580 DDM262580:DDQ262580 DNI262580:DNM262580 DXE262580:DXI262580 EHA262580:EHE262580 EQW262580:ERA262580 FAS262580:FAW262580 FKO262580:FKS262580 FUK262580:FUO262580 GEG262580:GEK262580 GOC262580:GOG262580 GXY262580:GYC262580 HHU262580:HHY262580 HRQ262580:HRU262580 IBM262580:IBQ262580 ILI262580:ILM262580 IVE262580:IVI262580 JFA262580:JFE262580 JOW262580:JPA262580 JYS262580:JYW262580 KIO262580:KIS262580 KSK262580:KSO262580 LCG262580:LCK262580 LMC262580:LMG262580 LVY262580:LWC262580 MFU262580:MFY262580 MPQ262580:MPU262580 MZM262580:MZQ262580 NJI262580:NJM262580 NTE262580:NTI262580 ODA262580:ODE262580 OMW262580:ONA262580 OWS262580:OWW262580 PGO262580:PGS262580 PQK262580:PQO262580 QAG262580:QAK262580 QKC262580:QKG262580 QTY262580:QUC262580 RDU262580:RDY262580 RNQ262580:RNU262580 RXM262580:RXQ262580 SHI262580:SHM262580 SRE262580:SRI262580 TBA262580:TBE262580 TKW262580:TLA262580 TUS262580:TUW262580 UEO262580:UES262580 UOK262580:UOO262580 UYG262580:UYK262580 VIC262580:VIG262580 VRY262580:VSC262580 WBU262580:WBY262580 WLQ262580:WLU262580 WVM262580:WVQ262580 E328116:I328116 JA328116:JE328116 SW328116:TA328116 ACS328116:ACW328116 AMO328116:AMS328116 AWK328116:AWO328116 BGG328116:BGK328116 BQC328116:BQG328116 BZY328116:CAC328116 CJU328116:CJY328116 CTQ328116:CTU328116 DDM328116:DDQ328116 DNI328116:DNM328116 DXE328116:DXI328116 EHA328116:EHE328116 EQW328116:ERA328116 FAS328116:FAW328116 FKO328116:FKS328116 FUK328116:FUO328116 GEG328116:GEK328116 GOC328116:GOG328116 GXY328116:GYC328116 HHU328116:HHY328116 HRQ328116:HRU328116 IBM328116:IBQ328116 ILI328116:ILM328116 IVE328116:IVI328116 JFA328116:JFE328116 JOW328116:JPA328116 JYS328116:JYW328116 KIO328116:KIS328116 KSK328116:KSO328116 LCG328116:LCK328116 LMC328116:LMG328116 LVY328116:LWC328116 MFU328116:MFY328116 MPQ328116:MPU328116 MZM328116:MZQ328116 NJI328116:NJM328116 NTE328116:NTI328116 ODA328116:ODE328116 OMW328116:ONA328116 OWS328116:OWW328116 PGO328116:PGS328116 PQK328116:PQO328116 QAG328116:QAK328116 QKC328116:QKG328116 QTY328116:QUC328116 RDU328116:RDY328116 RNQ328116:RNU328116 RXM328116:RXQ328116 SHI328116:SHM328116 SRE328116:SRI328116 TBA328116:TBE328116 TKW328116:TLA328116 TUS328116:TUW328116 UEO328116:UES328116 UOK328116:UOO328116 UYG328116:UYK328116 VIC328116:VIG328116 VRY328116:VSC328116 WBU328116:WBY328116 WLQ328116:WLU328116 WVM328116:WVQ328116 E393652:I393652 JA393652:JE393652 SW393652:TA393652 ACS393652:ACW393652 AMO393652:AMS393652 AWK393652:AWO393652 BGG393652:BGK393652 BQC393652:BQG393652 BZY393652:CAC393652 CJU393652:CJY393652 CTQ393652:CTU393652 DDM393652:DDQ393652 DNI393652:DNM393652 DXE393652:DXI393652 EHA393652:EHE393652 EQW393652:ERA393652 FAS393652:FAW393652 FKO393652:FKS393652 FUK393652:FUO393652 GEG393652:GEK393652 GOC393652:GOG393652 GXY393652:GYC393652 HHU393652:HHY393652 HRQ393652:HRU393652 IBM393652:IBQ393652 ILI393652:ILM393652 IVE393652:IVI393652 JFA393652:JFE393652 JOW393652:JPA393652 JYS393652:JYW393652 KIO393652:KIS393652 KSK393652:KSO393652 LCG393652:LCK393652 LMC393652:LMG393652 LVY393652:LWC393652 MFU393652:MFY393652 MPQ393652:MPU393652 MZM393652:MZQ393652 NJI393652:NJM393652 NTE393652:NTI393652 ODA393652:ODE393652 OMW393652:ONA393652 OWS393652:OWW393652 PGO393652:PGS393652 PQK393652:PQO393652 QAG393652:QAK393652 QKC393652:QKG393652 QTY393652:QUC393652 RDU393652:RDY393652 RNQ393652:RNU393652 RXM393652:RXQ393652 SHI393652:SHM393652 SRE393652:SRI393652 TBA393652:TBE393652 TKW393652:TLA393652 TUS393652:TUW393652 UEO393652:UES393652 UOK393652:UOO393652 UYG393652:UYK393652 VIC393652:VIG393652 VRY393652:VSC393652 WBU393652:WBY393652 WLQ393652:WLU393652 WVM393652:WVQ393652 E459188:I459188 JA459188:JE459188 SW459188:TA459188 ACS459188:ACW459188 AMO459188:AMS459188 AWK459188:AWO459188 BGG459188:BGK459188 BQC459188:BQG459188 BZY459188:CAC459188 CJU459188:CJY459188 CTQ459188:CTU459188 DDM459188:DDQ459188 DNI459188:DNM459188 DXE459188:DXI459188 EHA459188:EHE459188 EQW459188:ERA459188 FAS459188:FAW459188 FKO459188:FKS459188 FUK459188:FUO459188 GEG459188:GEK459188 GOC459188:GOG459188 GXY459188:GYC459188 HHU459188:HHY459188 HRQ459188:HRU459188 IBM459188:IBQ459188 ILI459188:ILM459188 IVE459188:IVI459188 JFA459188:JFE459188 JOW459188:JPA459188 JYS459188:JYW459188 KIO459188:KIS459188 KSK459188:KSO459188 LCG459188:LCK459188 LMC459188:LMG459188 LVY459188:LWC459188 MFU459188:MFY459188 MPQ459188:MPU459188 MZM459188:MZQ459188 NJI459188:NJM459188 NTE459188:NTI459188 ODA459188:ODE459188 OMW459188:ONA459188 OWS459188:OWW459188 PGO459188:PGS459188 PQK459188:PQO459188 QAG459188:QAK459188 QKC459188:QKG459188 QTY459188:QUC459188 RDU459188:RDY459188 RNQ459188:RNU459188 RXM459188:RXQ459188 SHI459188:SHM459188 SRE459188:SRI459188 TBA459188:TBE459188 TKW459188:TLA459188 TUS459188:TUW459188 UEO459188:UES459188 UOK459188:UOO459188 UYG459188:UYK459188 VIC459188:VIG459188 VRY459188:VSC459188 WBU459188:WBY459188 WLQ459188:WLU459188 WVM459188:WVQ459188 E524724:I524724 JA524724:JE524724 SW524724:TA524724 ACS524724:ACW524724 AMO524724:AMS524724 AWK524724:AWO524724 BGG524724:BGK524724 BQC524724:BQG524724 BZY524724:CAC524724 CJU524724:CJY524724 CTQ524724:CTU524724 DDM524724:DDQ524724 DNI524724:DNM524724 DXE524724:DXI524724 EHA524724:EHE524724 EQW524724:ERA524724 FAS524724:FAW524724 FKO524724:FKS524724 FUK524724:FUO524724 GEG524724:GEK524724 GOC524724:GOG524724 GXY524724:GYC524724 HHU524724:HHY524724 HRQ524724:HRU524724 IBM524724:IBQ524724 ILI524724:ILM524724 IVE524724:IVI524724 JFA524724:JFE524724 JOW524724:JPA524724 JYS524724:JYW524724 KIO524724:KIS524724 KSK524724:KSO524724 LCG524724:LCK524724 LMC524724:LMG524724 LVY524724:LWC524724 MFU524724:MFY524724 MPQ524724:MPU524724 MZM524724:MZQ524724 NJI524724:NJM524724 NTE524724:NTI524724 ODA524724:ODE524724 OMW524724:ONA524724 OWS524724:OWW524724 PGO524724:PGS524724 PQK524724:PQO524724 QAG524724:QAK524724 QKC524724:QKG524724 QTY524724:QUC524724 RDU524724:RDY524724 RNQ524724:RNU524724 RXM524724:RXQ524724 SHI524724:SHM524724 SRE524724:SRI524724 TBA524724:TBE524724 TKW524724:TLA524724 TUS524724:TUW524724 UEO524724:UES524724 UOK524724:UOO524724 UYG524724:UYK524724 VIC524724:VIG524724 VRY524724:VSC524724 WBU524724:WBY524724 WLQ524724:WLU524724 WVM524724:WVQ524724 E590260:I590260 JA590260:JE590260 SW590260:TA590260 ACS590260:ACW590260 AMO590260:AMS590260 AWK590260:AWO590260 BGG590260:BGK590260 BQC590260:BQG590260 BZY590260:CAC590260 CJU590260:CJY590260 CTQ590260:CTU590260 DDM590260:DDQ590260 DNI590260:DNM590260 DXE590260:DXI590260 EHA590260:EHE590260 EQW590260:ERA590260 FAS590260:FAW590260 FKO590260:FKS590260 FUK590260:FUO590260 GEG590260:GEK590260 GOC590260:GOG590260 GXY590260:GYC590260 HHU590260:HHY590260 HRQ590260:HRU590260 IBM590260:IBQ590260 ILI590260:ILM590260 IVE590260:IVI590260 JFA590260:JFE590260 JOW590260:JPA590260 JYS590260:JYW590260 KIO590260:KIS590260 KSK590260:KSO590260 LCG590260:LCK590260 LMC590260:LMG590260 LVY590260:LWC590260 MFU590260:MFY590260 MPQ590260:MPU590260 MZM590260:MZQ590260 NJI590260:NJM590260 NTE590260:NTI590260 ODA590260:ODE590260 OMW590260:ONA590260 OWS590260:OWW590260 PGO590260:PGS590260 PQK590260:PQO590260 QAG590260:QAK590260 QKC590260:QKG590260 QTY590260:QUC590260 RDU590260:RDY590260 RNQ590260:RNU590260 RXM590260:RXQ590260 SHI590260:SHM590260 SRE590260:SRI590260 TBA590260:TBE590260 TKW590260:TLA590260 TUS590260:TUW590260 UEO590260:UES590260 UOK590260:UOO590260 UYG590260:UYK590260 VIC590260:VIG590260 VRY590260:VSC590260 WBU590260:WBY590260 WLQ590260:WLU590260 WVM590260:WVQ590260 E655796:I655796 JA655796:JE655796 SW655796:TA655796 ACS655796:ACW655796 AMO655796:AMS655796 AWK655796:AWO655796 BGG655796:BGK655796 BQC655796:BQG655796 BZY655796:CAC655796 CJU655796:CJY655796 CTQ655796:CTU655796 DDM655796:DDQ655796 DNI655796:DNM655796 DXE655796:DXI655796 EHA655796:EHE655796 EQW655796:ERA655796 FAS655796:FAW655796 FKO655796:FKS655796 FUK655796:FUO655796 GEG655796:GEK655796 GOC655796:GOG655796 GXY655796:GYC655796 HHU655796:HHY655796 HRQ655796:HRU655796 IBM655796:IBQ655796 ILI655796:ILM655796 IVE655796:IVI655796 JFA655796:JFE655796 JOW655796:JPA655796 JYS655796:JYW655796 KIO655796:KIS655796 KSK655796:KSO655796 LCG655796:LCK655796 LMC655796:LMG655796 LVY655796:LWC655796 MFU655796:MFY655796 MPQ655796:MPU655796 MZM655796:MZQ655796 NJI655796:NJM655796 NTE655796:NTI655796 ODA655796:ODE655796 OMW655796:ONA655796 OWS655796:OWW655796 PGO655796:PGS655796 PQK655796:PQO655796 QAG655796:QAK655796 QKC655796:QKG655796 QTY655796:QUC655796 RDU655796:RDY655796 RNQ655796:RNU655796 RXM655796:RXQ655796 SHI655796:SHM655796 SRE655796:SRI655796 TBA655796:TBE655796 TKW655796:TLA655796 TUS655796:TUW655796 UEO655796:UES655796 UOK655796:UOO655796 UYG655796:UYK655796 VIC655796:VIG655796 VRY655796:VSC655796 WBU655796:WBY655796 WLQ655796:WLU655796 WVM655796:WVQ655796 E721332:I721332 JA721332:JE721332 SW721332:TA721332 ACS721332:ACW721332 AMO721332:AMS721332 AWK721332:AWO721332 BGG721332:BGK721332 BQC721332:BQG721332 BZY721332:CAC721332 CJU721332:CJY721332 CTQ721332:CTU721332 DDM721332:DDQ721332 DNI721332:DNM721332 DXE721332:DXI721332 EHA721332:EHE721332 EQW721332:ERA721332 FAS721332:FAW721332 FKO721332:FKS721332 FUK721332:FUO721332 GEG721332:GEK721332 GOC721332:GOG721332 GXY721332:GYC721332 HHU721332:HHY721332 HRQ721332:HRU721332 IBM721332:IBQ721332 ILI721332:ILM721332 IVE721332:IVI721332 JFA721332:JFE721332 JOW721332:JPA721332 JYS721332:JYW721332 KIO721332:KIS721332 KSK721332:KSO721332 LCG721332:LCK721332 LMC721332:LMG721332 LVY721332:LWC721332 MFU721332:MFY721332 MPQ721332:MPU721332 MZM721332:MZQ721332 NJI721332:NJM721332 NTE721332:NTI721332 ODA721332:ODE721332 OMW721332:ONA721332 OWS721332:OWW721332 PGO721332:PGS721332 PQK721332:PQO721332 QAG721332:QAK721332 QKC721332:QKG721332 QTY721332:QUC721332 RDU721332:RDY721332 RNQ721332:RNU721332 RXM721332:RXQ721332 SHI721332:SHM721332 SRE721332:SRI721332 TBA721332:TBE721332 TKW721332:TLA721332 TUS721332:TUW721332 UEO721332:UES721332 UOK721332:UOO721332 UYG721332:UYK721332 VIC721332:VIG721332 VRY721332:VSC721332 WBU721332:WBY721332 WLQ721332:WLU721332 WVM721332:WVQ721332 E786868:I786868 JA786868:JE786868 SW786868:TA786868 ACS786868:ACW786868 AMO786868:AMS786868 AWK786868:AWO786868 BGG786868:BGK786868 BQC786868:BQG786868 BZY786868:CAC786868 CJU786868:CJY786868 CTQ786868:CTU786868 DDM786868:DDQ786868 DNI786868:DNM786868 DXE786868:DXI786868 EHA786868:EHE786868 EQW786868:ERA786868 FAS786868:FAW786868 FKO786868:FKS786868 FUK786868:FUO786868 GEG786868:GEK786868 GOC786868:GOG786868 GXY786868:GYC786868 HHU786868:HHY786868 HRQ786868:HRU786868 IBM786868:IBQ786868 ILI786868:ILM786868 IVE786868:IVI786868 JFA786868:JFE786868 JOW786868:JPA786868 JYS786868:JYW786868 KIO786868:KIS786868 KSK786868:KSO786868 LCG786868:LCK786868 LMC786868:LMG786868 LVY786868:LWC786868 MFU786868:MFY786868 MPQ786868:MPU786868 MZM786868:MZQ786868 NJI786868:NJM786868 NTE786868:NTI786868 ODA786868:ODE786868 OMW786868:ONA786868 OWS786868:OWW786868 PGO786868:PGS786868 PQK786868:PQO786868 QAG786868:QAK786868 QKC786868:QKG786868 QTY786868:QUC786868 RDU786868:RDY786868 RNQ786868:RNU786868 RXM786868:RXQ786868 SHI786868:SHM786868 SRE786868:SRI786868 TBA786868:TBE786868 TKW786868:TLA786868 TUS786868:TUW786868 UEO786868:UES786868 UOK786868:UOO786868 UYG786868:UYK786868 VIC786868:VIG786868 VRY786868:VSC786868 WBU786868:WBY786868 WLQ786868:WLU786868 WVM786868:WVQ786868 E852404:I852404 JA852404:JE852404 SW852404:TA852404 ACS852404:ACW852404 AMO852404:AMS852404 AWK852404:AWO852404 BGG852404:BGK852404 BQC852404:BQG852404 BZY852404:CAC852404 CJU852404:CJY852404 CTQ852404:CTU852404 DDM852404:DDQ852404 DNI852404:DNM852404 DXE852404:DXI852404 EHA852404:EHE852404 EQW852404:ERA852404 FAS852404:FAW852404 FKO852404:FKS852404 FUK852404:FUO852404 GEG852404:GEK852404 GOC852404:GOG852404 GXY852404:GYC852404 HHU852404:HHY852404 HRQ852404:HRU852404 IBM852404:IBQ852404 ILI852404:ILM852404 IVE852404:IVI852404 JFA852404:JFE852404 JOW852404:JPA852404 JYS852404:JYW852404 KIO852404:KIS852404 KSK852404:KSO852404 LCG852404:LCK852404 LMC852404:LMG852404 LVY852404:LWC852404 MFU852404:MFY852404 MPQ852404:MPU852404 MZM852404:MZQ852404 NJI852404:NJM852404 NTE852404:NTI852404 ODA852404:ODE852404 OMW852404:ONA852404 OWS852404:OWW852404 PGO852404:PGS852404 PQK852404:PQO852404 QAG852404:QAK852404 QKC852404:QKG852404 QTY852404:QUC852404 RDU852404:RDY852404 RNQ852404:RNU852404 RXM852404:RXQ852404 SHI852404:SHM852404 SRE852404:SRI852404 TBA852404:TBE852404 TKW852404:TLA852404 TUS852404:TUW852404 UEO852404:UES852404 UOK852404:UOO852404 UYG852404:UYK852404 VIC852404:VIG852404 VRY852404:VSC852404 WBU852404:WBY852404 WLQ852404:WLU852404 WVM852404:WVQ852404 E917940:I917940 JA917940:JE917940 SW917940:TA917940 ACS917940:ACW917940 AMO917940:AMS917940 AWK917940:AWO917940 BGG917940:BGK917940 BQC917940:BQG917940 BZY917940:CAC917940 CJU917940:CJY917940 CTQ917940:CTU917940 DDM917940:DDQ917940 DNI917940:DNM917940 DXE917940:DXI917940 EHA917940:EHE917940 EQW917940:ERA917940 FAS917940:FAW917940 FKO917940:FKS917940 FUK917940:FUO917940 GEG917940:GEK917940 GOC917940:GOG917940 GXY917940:GYC917940 HHU917940:HHY917940 HRQ917940:HRU917940 IBM917940:IBQ917940 ILI917940:ILM917940 IVE917940:IVI917940 JFA917940:JFE917940 JOW917940:JPA917940 JYS917940:JYW917940 KIO917940:KIS917940 KSK917940:KSO917940 LCG917940:LCK917940 LMC917940:LMG917940 LVY917940:LWC917940 MFU917940:MFY917940 MPQ917940:MPU917940 MZM917940:MZQ917940 NJI917940:NJM917940 NTE917940:NTI917940 ODA917940:ODE917940 OMW917940:ONA917940 OWS917940:OWW917940 PGO917940:PGS917940 PQK917940:PQO917940 QAG917940:QAK917940 QKC917940:QKG917940 QTY917940:QUC917940 RDU917940:RDY917940 RNQ917940:RNU917940 RXM917940:RXQ917940 SHI917940:SHM917940 SRE917940:SRI917940 TBA917940:TBE917940 TKW917940:TLA917940 TUS917940:TUW917940 UEO917940:UES917940 UOK917940:UOO917940 UYG917940:UYK917940 VIC917940:VIG917940 VRY917940:VSC917940 WBU917940:WBY917940 WLQ917940:WLU917940 WVM917940:WVQ917940 E983476:I983476 JA983476:JE983476 SW983476:TA983476 ACS983476:ACW983476 AMO983476:AMS983476 AWK983476:AWO983476 BGG983476:BGK983476 BQC983476:BQG983476 BZY983476:CAC983476 CJU983476:CJY983476 CTQ983476:CTU983476 DDM983476:DDQ983476 DNI983476:DNM983476 DXE983476:DXI983476 EHA983476:EHE983476 EQW983476:ERA983476 FAS983476:FAW983476 FKO983476:FKS983476 FUK983476:FUO983476 GEG983476:GEK983476 GOC983476:GOG983476 GXY983476:GYC983476 HHU983476:HHY983476 HRQ983476:HRU983476 IBM983476:IBQ983476 ILI983476:ILM983476 IVE983476:IVI983476 JFA983476:JFE983476 JOW983476:JPA983476 JYS983476:JYW983476 KIO983476:KIS983476 KSK983476:KSO983476 LCG983476:LCK983476 LMC983476:LMG983476 LVY983476:LWC983476 MFU983476:MFY983476 MPQ983476:MPU983476 MZM983476:MZQ983476 NJI983476:NJM983476 NTE983476:NTI983476 ODA983476:ODE983476 OMW983476:ONA983476 OWS983476:OWW983476 PGO983476:PGS983476 PQK983476:PQO983476 QAG983476:QAK983476 QKC983476:QKG983476 QTY983476:QUC983476 RDU983476:RDY983476 RNQ983476:RNU983476 RXM983476:RXQ983476 SHI983476:SHM983476 SRE983476:SRI983476 TBA983476:TBE983476 TKW983476:TLA983476 TUS983476:TUW983476 UEO983476:UES983476 UOK983476:UOO983476 UYG983476:UYK983476 VIC983476:VIG983476 VRY983476:VSC983476 WBU983476:WBY983476 WLQ983476:WLU983476 WVM983476:WVQ983476 E362 JA362 SW362 ACS362 AMO362 AWK362 BGG362 BQC362 BZY362 CJU362 CTQ362 DDM362 DNI362 DXE362 EHA362 EQW362 FAS362 FKO362 FUK362 GEG362 GOC362 GXY362 HHU362 HRQ362 IBM362 ILI362 IVE362 JFA362 JOW362 JYS362 KIO362 KSK362 LCG362 LMC362 LVY362 MFU362 MPQ362 MZM362 NJI362 NTE362 ODA362 OMW362 OWS362 PGO362 PQK362 QAG362 QKC362 QTY362 RDU362 RNQ362 RXM362 SHI362 SRE362 TBA362 TKW362 TUS362 UEO362 UOK362 UYG362 VIC362 VRY362 WBU362 WLQ362 WVM362 E66089 JA66089 SW66089 ACS66089 AMO66089 AWK66089 BGG66089 BQC66089 BZY66089 CJU66089 CTQ66089 DDM66089 DNI66089 DXE66089 EHA66089 EQW66089 FAS66089 FKO66089 FUK66089 GEG66089 GOC66089 GXY66089 HHU66089 HRQ66089 IBM66089 ILI66089 IVE66089 JFA66089 JOW66089 JYS66089 KIO66089 KSK66089 LCG66089 LMC66089 LVY66089 MFU66089 MPQ66089 MZM66089 NJI66089 NTE66089 ODA66089 OMW66089 OWS66089 PGO66089 PQK66089 QAG66089 QKC66089 QTY66089 RDU66089 RNQ66089 RXM66089 SHI66089 SRE66089 TBA66089 TKW66089 TUS66089 UEO66089 UOK66089 UYG66089 VIC66089 VRY66089 WBU66089 WLQ66089 WVM66089 E131625 JA131625 SW131625 ACS131625 AMO131625 AWK131625 BGG131625 BQC131625 BZY131625 CJU131625 CTQ131625 DDM131625 DNI131625 DXE131625 EHA131625 EQW131625 FAS131625 FKO131625 FUK131625 GEG131625 GOC131625 GXY131625 HHU131625 HRQ131625 IBM131625 ILI131625 IVE131625 JFA131625 JOW131625 JYS131625 KIO131625 KSK131625 LCG131625 LMC131625 LVY131625 MFU131625 MPQ131625 MZM131625 NJI131625 NTE131625 ODA131625 OMW131625 OWS131625 PGO131625 PQK131625 QAG131625 QKC131625 QTY131625 RDU131625 RNQ131625 RXM131625 SHI131625 SRE131625 TBA131625 TKW131625 TUS131625 UEO131625 UOK131625 UYG131625 VIC131625 VRY131625 WBU131625 WLQ131625 WVM131625 E197161 JA197161 SW197161 ACS197161 AMO197161 AWK197161 BGG197161 BQC197161 BZY197161 CJU197161 CTQ197161 DDM197161 DNI197161 DXE197161 EHA197161 EQW197161 FAS197161 FKO197161 FUK197161 GEG197161 GOC197161 GXY197161 HHU197161 HRQ197161 IBM197161 ILI197161 IVE197161 JFA197161 JOW197161 JYS197161 KIO197161 KSK197161 LCG197161 LMC197161 LVY197161 MFU197161 MPQ197161 MZM197161 NJI197161 NTE197161 ODA197161 OMW197161 OWS197161 PGO197161 PQK197161 QAG197161 QKC197161 QTY197161 RDU197161 RNQ197161 RXM197161 SHI197161 SRE197161 TBA197161 TKW197161 TUS197161 UEO197161 UOK197161 UYG197161 VIC197161 VRY197161 WBU197161 WLQ197161 WVM197161 E262697 JA262697 SW262697 ACS262697 AMO262697 AWK262697 BGG262697 BQC262697 BZY262697 CJU262697 CTQ262697 DDM262697 DNI262697 DXE262697 EHA262697 EQW262697 FAS262697 FKO262697 FUK262697 GEG262697 GOC262697 GXY262697 HHU262697 HRQ262697 IBM262697 ILI262697 IVE262697 JFA262697 JOW262697 JYS262697 KIO262697 KSK262697 LCG262697 LMC262697 LVY262697 MFU262697 MPQ262697 MZM262697 NJI262697 NTE262697 ODA262697 OMW262697 OWS262697 PGO262697 PQK262697 QAG262697 QKC262697 QTY262697 RDU262697 RNQ262697 RXM262697 SHI262697 SRE262697 TBA262697 TKW262697 TUS262697 UEO262697 UOK262697 UYG262697 VIC262697 VRY262697 WBU262697 WLQ262697 WVM262697 E328233 JA328233 SW328233 ACS328233 AMO328233 AWK328233 BGG328233 BQC328233 BZY328233 CJU328233 CTQ328233 DDM328233 DNI328233 DXE328233 EHA328233 EQW328233 FAS328233 FKO328233 FUK328233 GEG328233 GOC328233 GXY328233 HHU328233 HRQ328233 IBM328233 ILI328233 IVE328233 JFA328233 JOW328233 JYS328233 KIO328233 KSK328233 LCG328233 LMC328233 LVY328233 MFU328233 MPQ328233 MZM328233 NJI328233 NTE328233 ODA328233 OMW328233 OWS328233 PGO328233 PQK328233 QAG328233 QKC328233 QTY328233 RDU328233 RNQ328233 RXM328233 SHI328233 SRE328233 TBA328233 TKW328233 TUS328233 UEO328233 UOK328233 UYG328233 VIC328233 VRY328233 WBU328233 WLQ328233 WVM328233 E393769 JA393769 SW393769 ACS393769 AMO393769 AWK393769 BGG393769 BQC393769 BZY393769 CJU393769 CTQ393769 DDM393769 DNI393769 DXE393769 EHA393769 EQW393769 FAS393769 FKO393769 FUK393769 GEG393769 GOC393769 GXY393769 HHU393769 HRQ393769 IBM393769 ILI393769 IVE393769 JFA393769 JOW393769 JYS393769 KIO393769 KSK393769 LCG393769 LMC393769 LVY393769 MFU393769 MPQ393769 MZM393769 NJI393769 NTE393769 ODA393769 OMW393769 OWS393769 PGO393769 PQK393769 QAG393769 QKC393769 QTY393769 RDU393769 RNQ393769 RXM393769 SHI393769 SRE393769 TBA393769 TKW393769 TUS393769 UEO393769 UOK393769 UYG393769 VIC393769 VRY393769 WBU393769 WLQ393769 WVM393769 E459305 JA459305 SW459305 ACS459305 AMO459305 AWK459305 BGG459305 BQC459305 BZY459305 CJU459305 CTQ459305 DDM459305 DNI459305 DXE459305 EHA459305 EQW459305 FAS459305 FKO459305 FUK459305 GEG459305 GOC459305 GXY459305 HHU459305 HRQ459305 IBM459305 ILI459305 IVE459305 JFA459305 JOW459305 JYS459305 KIO459305 KSK459305 LCG459305 LMC459305 LVY459305 MFU459305 MPQ459305 MZM459305 NJI459305 NTE459305 ODA459305 OMW459305 OWS459305 PGO459305 PQK459305 QAG459305 QKC459305 QTY459305 RDU459305 RNQ459305 RXM459305 SHI459305 SRE459305 TBA459305 TKW459305 TUS459305 UEO459305 UOK459305 UYG459305 VIC459305 VRY459305 WBU459305 WLQ459305 WVM459305 E524841 JA524841 SW524841 ACS524841 AMO524841 AWK524841 BGG524841 BQC524841 BZY524841 CJU524841 CTQ524841 DDM524841 DNI524841 DXE524841 EHA524841 EQW524841 FAS524841 FKO524841 FUK524841 GEG524841 GOC524841 GXY524841 HHU524841 HRQ524841 IBM524841 ILI524841 IVE524841 JFA524841 JOW524841 JYS524841 KIO524841 KSK524841 LCG524841 LMC524841 LVY524841 MFU524841 MPQ524841 MZM524841 NJI524841 NTE524841 ODA524841 OMW524841 OWS524841 PGO524841 PQK524841 QAG524841 QKC524841 QTY524841 RDU524841 RNQ524841 RXM524841 SHI524841 SRE524841 TBA524841 TKW524841 TUS524841 UEO524841 UOK524841 UYG524841 VIC524841 VRY524841 WBU524841 WLQ524841 WVM524841 E590377 JA590377 SW590377 ACS590377 AMO590377 AWK590377 BGG590377 BQC590377 BZY590377 CJU590377 CTQ590377 DDM590377 DNI590377 DXE590377 EHA590377 EQW590377 FAS590377 FKO590377 FUK590377 GEG590377 GOC590377 GXY590377 HHU590377 HRQ590377 IBM590377 ILI590377 IVE590377 JFA590377 JOW590377 JYS590377 KIO590377 KSK590377 LCG590377 LMC590377 LVY590377 MFU590377 MPQ590377 MZM590377 NJI590377 NTE590377 ODA590377 OMW590377 OWS590377 PGO590377 PQK590377 QAG590377 QKC590377 QTY590377 RDU590377 RNQ590377 RXM590377 SHI590377 SRE590377 TBA590377 TKW590377 TUS590377 UEO590377 UOK590377 UYG590377 VIC590377 VRY590377 WBU590377 WLQ590377 WVM590377 E655913 JA655913 SW655913 ACS655913 AMO655913 AWK655913 BGG655913 BQC655913 BZY655913 CJU655913 CTQ655913 DDM655913 DNI655913 DXE655913 EHA655913 EQW655913 FAS655913 FKO655913 FUK655913 GEG655913 GOC655913 GXY655913 HHU655913 HRQ655913 IBM655913 ILI655913 IVE655913 JFA655913 JOW655913 JYS655913 KIO655913 KSK655913 LCG655913 LMC655913 LVY655913 MFU655913 MPQ655913 MZM655913 NJI655913 NTE655913 ODA655913 OMW655913 OWS655913 PGO655913 PQK655913 QAG655913 QKC655913 QTY655913 RDU655913 RNQ655913 RXM655913 SHI655913 SRE655913 TBA655913 TKW655913 TUS655913 UEO655913 UOK655913 UYG655913 VIC655913 VRY655913 WBU655913 WLQ655913 WVM655913 E721449 JA721449 SW721449 ACS721449 AMO721449 AWK721449 BGG721449 BQC721449 BZY721449 CJU721449 CTQ721449 DDM721449 DNI721449 DXE721449 EHA721449 EQW721449 FAS721449 FKO721449 FUK721449 GEG721449 GOC721449 GXY721449 HHU721449 HRQ721449 IBM721449 ILI721449 IVE721449 JFA721449 JOW721449 JYS721449 KIO721449 KSK721449 LCG721449 LMC721449 LVY721449 MFU721449 MPQ721449 MZM721449 NJI721449 NTE721449 ODA721449 OMW721449 OWS721449 PGO721449 PQK721449 QAG721449 QKC721449 QTY721449 RDU721449 RNQ721449 RXM721449 SHI721449 SRE721449 TBA721449 TKW721449 TUS721449 UEO721449 UOK721449 UYG721449 VIC721449 VRY721449 WBU721449 WLQ721449 WVM721449 E786985 JA786985 SW786985 ACS786985 AMO786985 AWK786985 BGG786985 BQC786985 BZY786985 CJU786985 CTQ786985 DDM786985 DNI786985 DXE786985 EHA786985 EQW786985 FAS786985 FKO786985 FUK786985 GEG786985 GOC786985 GXY786985 HHU786985 HRQ786985 IBM786985 ILI786985 IVE786985 JFA786985 JOW786985 JYS786985 KIO786985 KSK786985 LCG786985 LMC786985 LVY786985 MFU786985 MPQ786985 MZM786985 NJI786985 NTE786985 ODA786985 OMW786985 OWS786985 PGO786985 PQK786985 QAG786985 QKC786985 QTY786985 RDU786985 RNQ786985 RXM786985 SHI786985 SRE786985 TBA786985 TKW786985 TUS786985 UEO786985 UOK786985 UYG786985 VIC786985 VRY786985 WBU786985 WLQ786985 WVM786985 E852521 JA852521 SW852521 ACS852521 AMO852521 AWK852521 BGG852521 BQC852521 BZY852521 CJU852521 CTQ852521 DDM852521 DNI852521 DXE852521 EHA852521 EQW852521 FAS852521 FKO852521 FUK852521 GEG852521 GOC852521 GXY852521 HHU852521 HRQ852521 IBM852521 ILI852521 IVE852521 JFA852521 JOW852521 JYS852521 KIO852521 KSK852521 LCG852521 LMC852521 LVY852521 MFU852521 MPQ852521 MZM852521 NJI852521 NTE852521 ODA852521 OMW852521 OWS852521 PGO852521 PQK852521 QAG852521 QKC852521 QTY852521 RDU852521 RNQ852521 RXM852521 SHI852521 SRE852521 TBA852521 TKW852521 TUS852521 UEO852521 UOK852521 UYG852521 VIC852521 VRY852521 WBU852521 WLQ852521 WVM852521 E918057 JA918057 SW918057 ACS918057 AMO918057 AWK918057 BGG918057 BQC918057 BZY918057 CJU918057 CTQ918057 DDM918057 DNI918057 DXE918057 EHA918057 EQW918057 FAS918057 FKO918057 FUK918057 GEG918057 GOC918057 GXY918057 HHU918057 HRQ918057 IBM918057 ILI918057 IVE918057 JFA918057 JOW918057 JYS918057 KIO918057 KSK918057 LCG918057 LMC918057 LVY918057 MFU918057 MPQ918057 MZM918057 NJI918057 NTE918057 ODA918057 OMW918057 OWS918057 PGO918057 PQK918057 QAG918057 QKC918057 QTY918057 RDU918057 RNQ918057 RXM918057 SHI918057 SRE918057 TBA918057 TKW918057 TUS918057 UEO918057 UOK918057 UYG918057 VIC918057 VRY918057 WBU918057 WLQ918057 WVM918057 E983593 JA983593 SW983593 ACS983593 AMO983593 AWK983593 BGG983593 BQC983593 BZY983593 CJU983593 CTQ983593 DDM983593 DNI983593 DXE983593 EHA983593 EQW983593 FAS983593 FKO983593 FUK983593 GEG983593 GOC983593 GXY983593 HHU983593 HRQ983593 IBM983593 ILI983593 IVE983593 JFA983593 JOW983593 JYS983593 KIO983593 KSK983593 LCG983593 LMC983593 LVY983593 MFU983593 MPQ983593 MZM983593 NJI983593 NTE983593 ODA983593 OMW983593 OWS983593 PGO983593 PQK983593 QAG983593 QKC983593 QTY983593 RDU983593 RNQ983593 RXM983593 SHI983593 SRE983593 TBA983593 TKW983593 TUS983593 UEO983593 UOK983593 UYG983593 VIC983593 VRY983593 WBU983593 WLQ983593 WVM983593 L66215:L66217 JH66215:JH66217 TD66215:TD66217 ACZ66215:ACZ66217 AMV66215:AMV66217 AWR66215:AWR66217 BGN66215:BGN66217 BQJ66215:BQJ66217 CAF66215:CAF66217 CKB66215:CKB66217 CTX66215:CTX66217 DDT66215:DDT66217 DNP66215:DNP66217 DXL66215:DXL66217 EHH66215:EHH66217 ERD66215:ERD66217 FAZ66215:FAZ66217 FKV66215:FKV66217 FUR66215:FUR66217 GEN66215:GEN66217 GOJ66215:GOJ66217 GYF66215:GYF66217 HIB66215:HIB66217 HRX66215:HRX66217 IBT66215:IBT66217 ILP66215:ILP66217 IVL66215:IVL66217 JFH66215:JFH66217 JPD66215:JPD66217 JYZ66215:JYZ66217 KIV66215:KIV66217 KSR66215:KSR66217 LCN66215:LCN66217 LMJ66215:LMJ66217 LWF66215:LWF66217 MGB66215:MGB66217 MPX66215:MPX66217 MZT66215:MZT66217 NJP66215:NJP66217 NTL66215:NTL66217 ODH66215:ODH66217 OND66215:OND66217 OWZ66215:OWZ66217 PGV66215:PGV66217 PQR66215:PQR66217 QAN66215:QAN66217 QKJ66215:QKJ66217 QUF66215:QUF66217 REB66215:REB66217 RNX66215:RNX66217 RXT66215:RXT66217 SHP66215:SHP66217 SRL66215:SRL66217 TBH66215:TBH66217 TLD66215:TLD66217 TUZ66215:TUZ66217 UEV66215:UEV66217 UOR66215:UOR66217 UYN66215:UYN66217 VIJ66215:VIJ66217 VSF66215:VSF66217 WCB66215:WCB66217 WLX66215:WLX66217 WVT66215:WVT66217 L131751:L131753 JH131751:JH131753 TD131751:TD131753 ACZ131751:ACZ131753 AMV131751:AMV131753 AWR131751:AWR131753 BGN131751:BGN131753 BQJ131751:BQJ131753 CAF131751:CAF131753 CKB131751:CKB131753 CTX131751:CTX131753 DDT131751:DDT131753 DNP131751:DNP131753 DXL131751:DXL131753 EHH131751:EHH131753 ERD131751:ERD131753 FAZ131751:FAZ131753 FKV131751:FKV131753 FUR131751:FUR131753 GEN131751:GEN131753 GOJ131751:GOJ131753 GYF131751:GYF131753 HIB131751:HIB131753 HRX131751:HRX131753 IBT131751:IBT131753 ILP131751:ILP131753 IVL131751:IVL131753 JFH131751:JFH131753 JPD131751:JPD131753 JYZ131751:JYZ131753 KIV131751:KIV131753 KSR131751:KSR131753 LCN131751:LCN131753 LMJ131751:LMJ131753 LWF131751:LWF131753 MGB131751:MGB131753 MPX131751:MPX131753 MZT131751:MZT131753 NJP131751:NJP131753 NTL131751:NTL131753 ODH131751:ODH131753 OND131751:OND131753 OWZ131751:OWZ131753 PGV131751:PGV131753 PQR131751:PQR131753 QAN131751:QAN131753 QKJ131751:QKJ131753 QUF131751:QUF131753 REB131751:REB131753 RNX131751:RNX131753 RXT131751:RXT131753 SHP131751:SHP131753 SRL131751:SRL131753 TBH131751:TBH131753 TLD131751:TLD131753 TUZ131751:TUZ131753 UEV131751:UEV131753 UOR131751:UOR131753 UYN131751:UYN131753 VIJ131751:VIJ131753 VSF131751:VSF131753 WCB131751:WCB131753 WLX131751:WLX131753 WVT131751:WVT131753 L197287:L197289 JH197287:JH197289 TD197287:TD197289 ACZ197287:ACZ197289 AMV197287:AMV197289 AWR197287:AWR197289 BGN197287:BGN197289 BQJ197287:BQJ197289 CAF197287:CAF197289 CKB197287:CKB197289 CTX197287:CTX197289 DDT197287:DDT197289 DNP197287:DNP197289 DXL197287:DXL197289 EHH197287:EHH197289 ERD197287:ERD197289 FAZ197287:FAZ197289 FKV197287:FKV197289 FUR197287:FUR197289 GEN197287:GEN197289 GOJ197287:GOJ197289 GYF197287:GYF197289 HIB197287:HIB197289 HRX197287:HRX197289 IBT197287:IBT197289 ILP197287:ILP197289 IVL197287:IVL197289 JFH197287:JFH197289 JPD197287:JPD197289 JYZ197287:JYZ197289 KIV197287:KIV197289 KSR197287:KSR197289 LCN197287:LCN197289 LMJ197287:LMJ197289 LWF197287:LWF197289 MGB197287:MGB197289 MPX197287:MPX197289 MZT197287:MZT197289 NJP197287:NJP197289 NTL197287:NTL197289 ODH197287:ODH197289 OND197287:OND197289 OWZ197287:OWZ197289 PGV197287:PGV197289 PQR197287:PQR197289 QAN197287:QAN197289 QKJ197287:QKJ197289 QUF197287:QUF197289 REB197287:REB197289 RNX197287:RNX197289 RXT197287:RXT197289 SHP197287:SHP197289 SRL197287:SRL197289 TBH197287:TBH197289 TLD197287:TLD197289 TUZ197287:TUZ197289 UEV197287:UEV197289 UOR197287:UOR197289 UYN197287:UYN197289 VIJ197287:VIJ197289 VSF197287:VSF197289 WCB197287:WCB197289 WLX197287:WLX197289 WVT197287:WVT197289 L262823:L262825 JH262823:JH262825 TD262823:TD262825 ACZ262823:ACZ262825 AMV262823:AMV262825 AWR262823:AWR262825 BGN262823:BGN262825 BQJ262823:BQJ262825 CAF262823:CAF262825 CKB262823:CKB262825 CTX262823:CTX262825 DDT262823:DDT262825 DNP262823:DNP262825 DXL262823:DXL262825 EHH262823:EHH262825 ERD262823:ERD262825 FAZ262823:FAZ262825 FKV262823:FKV262825 FUR262823:FUR262825 GEN262823:GEN262825 GOJ262823:GOJ262825 GYF262823:GYF262825 HIB262823:HIB262825 HRX262823:HRX262825 IBT262823:IBT262825 ILP262823:ILP262825 IVL262823:IVL262825 JFH262823:JFH262825 JPD262823:JPD262825 JYZ262823:JYZ262825 KIV262823:KIV262825 KSR262823:KSR262825 LCN262823:LCN262825 LMJ262823:LMJ262825 LWF262823:LWF262825 MGB262823:MGB262825 MPX262823:MPX262825 MZT262823:MZT262825 NJP262823:NJP262825 NTL262823:NTL262825 ODH262823:ODH262825 OND262823:OND262825 OWZ262823:OWZ262825 PGV262823:PGV262825 PQR262823:PQR262825 QAN262823:QAN262825 QKJ262823:QKJ262825 QUF262823:QUF262825 REB262823:REB262825 RNX262823:RNX262825 RXT262823:RXT262825 SHP262823:SHP262825 SRL262823:SRL262825 TBH262823:TBH262825 TLD262823:TLD262825 TUZ262823:TUZ262825 UEV262823:UEV262825 UOR262823:UOR262825 UYN262823:UYN262825 VIJ262823:VIJ262825 VSF262823:VSF262825 WCB262823:WCB262825 WLX262823:WLX262825 WVT262823:WVT262825 L328359:L328361 JH328359:JH328361 TD328359:TD328361 ACZ328359:ACZ328361 AMV328359:AMV328361 AWR328359:AWR328361 BGN328359:BGN328361 BQJ328359:BQJ328361 CAF328359:CAF328361 CKB328359:CKB328361 CTX328359:CTX328361 DDT328359:DDT328361 DNP328359:DNP328361 DXL328359:DXL328361 EHH328359:EHH328361 ERD328359:ERD328361 FAZ328359:FAZ328361 FKV328359:FKV328361 FUR328359:FUR328361 GEN328359:GEN328361 GOJ328359:GOJ328361 GYF328359:GYF328361 HIB328359:HIB328361 HRX328359:HRX328361 IBT328359:IBT328361 ILP328359:ILP328361 IVL328359:IVL328361 JFH328359:JFH328361 JPD328359:JPD328361 JYZ328359:JYZ328361 KIV328359:KIV328361 KSR328359:KSR328361 LCN328359:LCN328361 LMJ328359:LMJ328361 LWF328359:LWF328361 MGB328359:MGB328361 MPX328359:MPX328361 MZT328359:MZT328361 NJP328359:NJP328361 NTL328359:NTL328361 ODH328359:ODH328361 OND328359:OND328361 OWZ328359:OWZ328361 PGV328359:PGV328361 PQR328359:PQR328361 QAN328359:QAN328361 QKJ328359:QKJ328361 QUF328359:QUF328361 REB328359:REB328361 RNX328359:RNX328361 RXT328359:RXT328361 SHP328359:SHP328361 SRL328359:SRL328361 TBH328359:TBH328361 TLD328359:TLD328361 TUZ328359:TUZ328361 UEV328359:UEV328361 UOR328359:UOR328361 UYN328359:UYN328361 VIJ328359:VIJ328361 VSF328359:VSF328361 WCB328359:WCB328361 WLX328359:WLX328361 WVT328359:WVT328361 L393895:L393897 JH393895:JH393897 TD393895:TD393897 ACZ393895:ACZ393897 AMV393895:AMV393897 AWR393895:AWR393897 BGN393895:BGN393897 BQJ393895:BQJ393897 CAF393895:CAF393897 CKB393895:CKB393897 CTX393895:CTX393897 DDT393895:DDT393897 DNP393895:DNP393897 DXL393895:DXL393897 EHH393895:EHH393897 ERD393895:ERD393897 FAZ393895:FAZ393897 FKV393895:FKV393897 FUR393895:FUR393897 GEN393895:GEN393897 GOJ393895:GOJ393897 GYF393895:GYF393897 HIB393895:HIB393897 HRX393895:HRX393897 IBT393895:IBT393897 ILP393895:ILP393897 IVL393895:IVL393897 JFH393895:JFH393897 JPD393895:JPD393897 JYZ393895:JYZ393897 KIV393895:KIV393897 KSR393895:KSR393897 LCN393895:LCN393897 LMJ393895:LMJ393897 LWF393895:LWF393897 MGB393895:MGB393897 MPX393895:MPX393897 MZT393895:MZT393897 NJP393895:NJP393897 NTL393895:NTL393897 ODH393895:ODH393897 OND393895:OND393897 OWZ393895:OWZ393897 PGV393895:PGV393897 PQR393895:PQR393897 QAN393895:QAN393897 QKJ393895:QKJ393897 QUF393895:QUF393897 REB393895:REB393897 RNX393895:RNX393897 RXT393895:RXT393897 SHP393895:SHP393897 SRL393895:SRL393897 TBH393895:TBH393897 TLD393895:TLD393897 TUZ393895:TUZ393897 UEV393895:UEV393897 UOR393895:UOR393897 UYN393895:UYN393897 VIJ393895:VIJ393897 VSF393895:VSF393897 WCB393895:WCB393897 WLX393895:WLX393897 WVT393895:WVT393897 L459431:L459433 JH459431:JH459433 TD459431:TD459433 ACZ459431:ACZ459433 AMV459431:AMV459433 AWR459431:AWR459433 BGN459431:BGN459433 BQJ459431:BQJ459433 CAF459431:CAF459433 CKB459431:CKB459433 CTX459431:CTX459433 DDT459431:DDT459433 DNP459431:DNP459433 DXL459431:DXL459433 EHH459431:EHH459433 ERD459431:ERD459433 FAZ459431:FAZ459433 FKV459431:FKV459433 FUR459431:FUR459433 GEN459431:GEN459433 GOJ459431:GOJ459433 GYF459431:GYF459433 HIB459431:HIB459433 HRX459431:HRX459433 IBT459431:IBT459433 ILP459431:ILP459433 IVL459431:IVL459433 JFH459431:JFH459433 JPD459431:JPD459433 JYZ459431:JYZ459433 KIV459431:KIV459433 KSR459431:KSR459433 LCN459431:LCN459433 LMJ459431:LMJ459433 LWF459431:LWF459433 MGB459431:MGB459433 MPX459431:MPX459433 MZT459431:MZT459433 NJP459431:NJP459433 NTL459431:NTL459433 ODH459431:ODH459433 OND459431:OND459433 OWZ459431:OWZ459433 PGV459431:PGV459433 PQR459431:PQR459433 QAN459431:QAN459433 QKJ459431:QKJ459433 QUF459431:QUF459433 REB459431:REB459433 RNX459431:RNX459433 RXT459431:RXT459433 SHP459431:SHP459433 SRL459431:SRL459433 TBH459431:TBH459433 TLD459431:TLD459433 TUZ459431:TUZ459433 UEV459431:UEV459433 UOR459431:UOR459433 UYN459431:UYN459433 VIJ459431:VIJ459433 VSF459431:VSF459433 WCB459431:WCB459433 WLX459431:WLX459433 WVT459431:WVT459433 L524967:L524969 JH524967:JH524969 TD524967:TD524969 ACZ524967:ACZ524969 AMV524967:AMV524969 AWR524967:AWR524969 BGN524967:BGN524969 BQJ524967:BQJ524969 CAF524967:CAF524969 CKB524967:CKB524969 CTX524967:CTX524969 DDT524967:DDT524969 DNP524967:DNP524969 DXL524967:DXL524969 EHH524967:EHH524969 ERD524967:ERD524969 FAZ524967:FAZ524969 FKV524967:FKV524969 FUR524967:FUR524969 GEN524967:GEN524969 GOJ524967:GOJ524969 GYF524967:GYF524969 HIB524967:HIB524969 HRX524967:HRX524969 IBT524967:IBT524969 ILP524967:ILP524969 IVL524967:IVL524969 JFH524967:JFH524969 JPD524967:JPD524969 JYZ524967:JYZ524969 KIV524967:KIV524969 KSR524967:KSR524969 LCN524967:LCN524969 LMJ524967:LMJ524969 LWF524967:LWF524969 MGB524967:MGB524969 MPX524967:MPX524969 MZT524967:MZT524969 NJP524967:NJP524969 NTL524967:NTL524969 ODH524967:ODH524969 OND524967:OND524969 OWZ524967:OWZ524969 PGV524967:PGV524969 PQR524967:PQR524969 QAN524967:QAN524969 QKJ524967:QKJ524969 QUF524967:QUF524969 REB524967:REB524969 RNX524967:RNX524969 RXT524967:RXT524969 SHP524967:SHP524969 SRL524967:SRL524969 TBH524967:TBH524969 TLD524967:TLD524969 TUZ524967:TUZ524969 UEV524967:UEV524969 UOR524967:UOR524969 UYN524967:UYN524969 VIJ524967:VIJ524969 VSF524967:VSF524969 WCB524967:WCB524969 WLX524967:WLX524969 WVT524967:WVT524969 L590503:L590505 JH590503:JH590505 TD590503:TD590505 ACZ590503:ACZ590505 AMV590503:AMV590505 AWR590503:AWR590505 BGN590503:BGN590505 BQJ590503:BQJ590505 CAF590503:CAF590505 CKB590503:CKB590505 CTX590503:CTX590505 DDT590503:DDT590505 DNP590503:DNP590505 DXL590503:DXL590505 EHH590503:EHH590505 ERD590503:ERD590505 FAZ590503:FAZ590505 FKV590503:FKV590505 FUR590503:FUR590505 GEN590503:GEN590505 GOJ590503:GOJ590505 GYF590503:GYF590505 HIB590503:HIB590505 HRX590503:HRX590505 IBT590503:IBT590505 ILP590503:ILP590505 IVL590503:IVL590505 JFH590503:JFH590505 JPD590503:JPD590505 JYZ590503:JYZ590505 KIV590503:KIV590505 KSR590503:KSR590505 LCN590503:LCN590505 LMJ590503:LMJ590505 LWF590503:LWF590505 MGB590503:MGB590505 MPX590503:MPX590505 MZT590503:MZT590505 NJP590503:NJP590505 NTL590503:NTL590505 ODH590503:ODH590505 OND590503:OND590505 OWZ590503:OWZ590505 PGV590503:PGV590505 PQR590503:PQR590505 QAN590503:QAN590505 QKJ590503:QKJ590505 QUF590503:QUF590505 REB590503:REB590505 RNX590503:RNX590505 RXT590503:RXT590505 SHP590503:SHP590505 SRL590503:SRL590505 TBH590503:TBH590505 TLD590503:TLD590505 TUZ590503:TUZ590505 UEV590503:UEV590505 UOR590503:UOR590505 UYN590503:UYN590505 VIJ590503:VIJ590505 VSF590503:VSF590505 WCB590503:WCB590505 WLX590503:WLX590505 WVT590503:WVT590505 L656039:L656041 JH656039:JH656041 TD656039:TD656041 ACZ656039:ACZ656041 AMV656039:AMV656041 AWR656039:AWR656041 BGN656039:BGN656041 BQJ656039:BQJ656041 CAF656039:CAF656041 CKB656039:CKB656041 CTX656039:CTX656041 DDT656039:DDT656041 DNP656039:DNP656041 DXL656039:DXL656041 EHH656039:EHH656041 ERD656039:ERD656041 FAZ656039:FAZ656041 FKV656039:FKV656041 FUR656039:FUR656041 GEN656039:GEN656041 GOJ656039:GOJ656041 GYF656039:GYF656041 HIB656039:HIB656041 HRX656039:HRX656041 IBT656039:IBT656041 ILP656039:ILP656041 IVL656039:IVL656041 JFH656039:JFH656041 JPD656039:JPD656041 JYZ656039:JYZ656041 KIV656039:KIV656041 KSR656039:KSR656041 LCN656039:LCN656041 LMJ656039:LMJ656041 LWF656039:LWF656041 MGB656039:MGB656041 MPX656039:MPX656041 MZT656039:MZT656041 NJP656039:NJP656041 NTL656039:NTL656041 ODH656039:ODH656041 OND656039:OND656041 OWZ656039:OWZ656041 PGV656039:PGV656041 PQR656039:PQR656041 QAN656039:QAN656041 QKJ656039:QKJ656041 QUF656039:QUF656041 REB656039:REB656041 RNX656039:RNX656041 RXT656039:RXT656041 SHP656039:SHP656041 SRL656039:SRL656041 TBH656039:TBH656041 TLD656039:TLD656041 TUZ656039:TUZ656041 UEV656039:UEV656041 UOR656039:UOR656041 UYN656039:UYN656041 VIJ656039:VIJ656041 VSF656039:VSF656041 WCB656039:WCB656041 WLX656039:WLX656041 WVT656039:WVT656041 L721575:L721577 JH721575:JH721577 TD721575:TD721577 ACZ721575:ACZ721577 AMV721575:AMV721577 AWR721575:AWR721577 BGN721575:BGN721577 BQJ721575:BQJ721577 CAF721575:CAF721577 CKB721575:CKB721577 CTX721575:CTX721577 DDT721575:DDT721577 DNP721575:DNP721577 DXL721575:DXL721577 EHH721575:EHH721577 ERD721575:ERD721577 FAZ721575:FAZ721577 FKV721575:FKV721577 FUR721575:FUR721577 GEN721575:GEN721577 GOJ721575:GOJ721577 GYF721575:GYF721577 HIB721575:HIB721577 HRX721575:HRX721577 IBT721575:IBT721577 ILP721575:ILP721577 IVL721575:IVL721577 JFH721575:JFH721577 JPD721575:JPD721577 JYZ721575:JYZ721577 KIV721575:KIV721577 KSR721575:KSR721577 LCN721575:LCN721577 LMJ721575:LMJ721577 LWF721575:LWF721577 MGB721575:MGB721577 MPX721575:MPX721577 MZT721575:MZT721577 NJP721575:NJP721577 NTL721575:NTL721577 ODH721575:ODH721577 OND721575:OND721577 OWZ721575:OWZ721577 PGV721575:PGV721577 PQR721575:PQR721577 QAN721575:QAN721577 QKJ721575:QKJ721577 QUF721575:QUF721577 REB721575:REB721577 RNX721575:RNX721577 RXT721575:RXT721577 SHP721575:SHP721577 SRL721575:SRL721577 TBH721575:TBH721577 TLD721575:TLD721577 TUZ721575:TUZ721577 UEV721575:UEV721577 UOR721575:UOR721577 UYN721575:UYN721577 VIJ721575:VIJ721577 VSF721575:VSF721577 WCB721575:WCB721577 WLX721575:WLX721577 WVT721575:WVT721577 L787111:L787113 JH787111:JH787113 TD787111:TD787113 ACZ787111:ACZ787113 AMV787111:AMV787113 AWR787111:AWR787113 BGN787111:BGN787113 BQJ787111:BQJ787113 CAF787111:CAF787113 CKB787111:CKB787113 CTX787111:CTX787113 DDT787111:DDT787113 DNP787111:DNP787113 DXL787111:DXL787113 EHH787111:EHH787113 ERD787111:ERD787113 FAZ787111:FAZ787113 FKV787111:FKV787113 FUR787111:FUR787113 GEN787111:GEN787113 GOJ787111:GOJ787113 GYF787111:GYF787113 HIB787111:HIB787113 HRX787111:HRX787113 IBT787111:IBT787113 ILP787111:ILP787113 IVL787111:IVL787113 JFH787111:JFH787113 JPD787111:JPD787113 JYZ787111:JYZ787113 KIV787111:KIV787113 KSR787111:KSR787113 LCN787111:LCN787113 LMJ787111:LMJ787113 LWF787111:LWF787113 MGB787111:MGB787113 MPX787111:MPX787113 MZT787111:MZT787113 NJP787111:NJP787113 NTL787111:NTL787113 ODH787111:ODH787113 OND787111:OND787113 OWZ787111:OWZ787113 PGV787111:PGV787113 PQR787111:PQR787113 QAN787111:QAN787113 QKJ787111:QKJ787113 QUF787111:QUF787113 REB787111:REB787113 RNX787111:RNX787113 RXT787111:RXT787113 SHP787111:SHP787113 SRL787111:SRL787113 TBH787111:TBH787113 TLD787111:TLD787113 TUZ787111:TUZ787113 UEV787111:UEV787113 UOR787111:UOR787113 UYN787111:UYN787113 VIJ787111:VIJ787113 VSF787111:VSF787113 WCB787111:WCB787113 WLX787111:WLX787113 WVT787111:WVT787113 L852647:L852649 JH852647:JH852649 TD852647:TD852649 ACZ852647:ACZ852649 AMV852647:AMV852649 AWR852647:AWR852649 BGN852647:BGN852649 BQJ852647:BQJ852649 CAF852647:CAF852649 CKB852647:CKB852649 CTX852647:CTX852649 DDT852647:DDT852649 DNP852647:DNP852649 DXL852647:DXL852649 EHH852647:EHH852649 ERD852647:ERD852649 FAZ852647:FAZ852649 FKV852647:FKV852649 FUR852647:FUR852649 GEN852647:GEN852649 GOJ852647:GOJ852649 GYF852647:GYF852649 HIB852647:HIB852649 HRX852647:HRX852649 IBT852647:IBT852649 ILP852647:ILP852649 IVL852647:IVL852649 JFH852647:JFH852649 JPD852647:JPD852649 JYZ852647:JYZ852649 KIV852647:KIV852649 KSR852647:KSR852649 LCN852647:LCN852649 LMJ852647:LMJ852649 LWF852647:LWF852649 MGB852647:MGB852649 MPX852647:MPX852649 MZT852647:MZT852649 NJP852647:NJP852649 NTL852647:NTL852649 ODH852647:ODH852649 OND852647:OND852649 OWZ852647:OWZ852649 PGV852647:PGV852649 PQR852647:PQR852649 QAN852647:QAN852649 QKJ852647:QKJ852649 QUF852647:QUF852649 REB852647:REB852649 RNX852647:RNX852649 RXT852647:RXT852649 SHP852647:SHP852649 SRL852647:SRL852649 TBH852647:TBH852649 TLD852647:TLD852649 TUZ852647:TUZ852649 UEV852647:UEV852649 UOR852647:UOR852649 UYN852647:UYN852649 VIJ852647:VIJ852649 VSF852647:VSF852649 WCB852647:WCB852649 WLX852647:WLX852649 WVT852647:WVT852649 L918183:L918185 JH918183:JH918185 TD918183:TD918185 ACZ918183:ACZ918185 AMV918183:AMV918185 AWR918183:AWR918185 BGN918183:BGN918185 BQJ918183:BQJ918185 CAF918183:CAF918185 CKB918183:CKB918185 CTX918183:CTX918185 DDT918183:DDT918185 DNP918183:DNP918185 DXL918183:DXL918185 EHH918183:EHH918185 ERD918183:ERD918185 FAZ918183:FAZ918185 FKV918183:FKV918185 FUR918183:FUR918185 GEN918183:GEN918185 GOJ918183:GOJ918185 GYF918183:GYF918185 HIB918183:HIB918185 HRX918183:HRX918185 IBT918183:IBT918185 ILP918183:ILP918185 IVL918183:IVL918185 JFH918183:JFH918185 JPD918183:JPD918185 JYZ918183:JYZ918185 KIV918183:KIV918185 KSR918183:KSR918185 LCN918183:LCN918185 LMJ918183:LMJ918185 LWF918183:LWF918185 MGB918183:MGB918185 MPX918183:MPX918185 MZT918183:MZT918185 NJP918183:NJP918185 NTL918183:NTL918185 ODH918183:ODH918185 OND918183:OND918185 OWZ918183:OWZ918185 PGV918183:PGV918185 PQR918183:PQR918185 QAN918183:QAN918185 QKJ918183:QKJ918185 QUF918183:QUF918185 REB918183:REB918185 RNX918183:RNX918185 RXT918183:RXT918185 SHP918183:SHP918185 SRL918183:SRL918185 TBH918183:TBH918185 TLD918183:TLD918185 TUZ918183:TUZ918185 UEV918183:UEV918185 UOR918183:UOR918185 UYN918183:UYN918185 VIJ918183:VIJ918185 VSF918183:VSF918185 WCB918183:WCB918185 WLX918183:WLX918185 WVT918183:WVT918185 L983719:L983721 JH983719:JH983721 TD983719:TD983721 ACZ983719:ACZ983721 AMV983719:AMV983721 AWR983719:AWR983721 BGN983719:BGN983721 BQJ983719:BQJ983721 CAF983719:CAF983721 CKB983719:CKB983721 CTX983719:CTX983721 DDT983719:DDT983721 DNP983719:DNP983721 DXL983719:DXL983721 EHH983719:EHH983721 ERD983719:ERD983721 FAZ983719:FAZ983721 FKV983719:FKV983721 FUR983719:FUR983721 GEN983719:GEN983721 GOJ983719:GOJ983721 GYF983719:GYF983721 HIB983719:HIB983721 HRX983719:HRX983721 IBT983719:IBT983721 ILP983719:ILP983721 IVL983719:IVL983721 JFH983719:JFH983721 JPD983719:JPD983721 JYZ983719:JYZ983721 KIV983719:KIV983721 KSR983719:KSR983721 LCN983719:LCN983721 LMJ983719:LMJ983721 LWF983719:LWF983721 MGB983719:MGB983721 MPX983719:MPX983721 MZT983719:MZT983721 NJP983719:NJP983721 NTL983719:NTL983721 ODH983719:ODH983721 OND983719:OND983721 OWZ983719:OWZ983721 PGV983719:PGV983721 PQR983719:PQR983721 QAN983719:QAN983721 QKJ983719:QKJ983721 QUF983719:QUF983721 REB983719:REB983721 RNX983719:RNX983721 RXT983719:RXT983721 SHP983719:SHP983721 SRL983719:SRL983721 TBH983719:TBH983721 TLD983719:TLD983721 TUZ983719:TUZ983721 UEV983719:UEV983721 UOR983719:UOR983721 UYN983719:UYN983721 VIJ983719:VIJ983721 VSF983719:VSF983721 WCB983719:WCB983721 WLX983719:WLX983721 WVT983719:WVT983721 JA476:JG478 SW476:TC478 ACS476:ACY478 AMO476:AMU478 AWK476:AWQ478 BGG476:BGM478 BQC476:BQI478 BZY476:CAE478 CJU476:CKA478 CTQ476:CTW478 DDM476:DDS478 DNI476:DNO478 DXE476:DXK478 EHA476:EHG478 EQW476:ERC478 FAS476:FAY478 FKO476:FKU478 FUK476:FUQ478 GEG476:GEM478 GOC476:GOI478 GXY476:GYE478 HHU476:HIA478 HRQ476:HRW478 IBM476:IBS478 ILI476:ILO478 IVE476:IVK478 JFA476:JFG478 JOW476:JPC478 JYS476:JYY478 KIO476:KIU478 KSK476:KSQ478 LCG476:LCM478 LMC476:LMI478 LVY476:LWE478 MFU476:MGA478 MPQ476:MPW478 MZM476:MZS478 NJI476:NJO478 NTE476:NTK478 ODA476:ODG478 OMW476:ONC478 OWS476:OWY478 PGO476:PGU478 PQK476:PQQ478 QAG476:QAM478 QKC476:QKI478 QTY476:QUE478 RDU476:REA478 RNQ476:RNW478 RXM476:RXS478 SHI476:SHO478 SRE476:SRK478 TBA476:TBG478 TKW476:TLC478 TUS476:TUY478 UEO476:UEU478 UOK476:UOQ478 UYG476:UYM478 VIC476:VII478 VRY476:VSE478 WBU476:WCA478 WLQ476:WLW478 WVM476:WVS478 L475:L478 E66203:K66204 JA66203:JG66204 SW66203:TC66204 ACS66203:ACY66204 AMO66203:AMU66204 AWK66203:AWQ66204 BGG66203:BGM66204 BQC66203:BQI66204 BZY66203:CAE66204 CJU66203:CKA66204 CTQ66203:CTW66204 DDM66203:DDS66204 DNI66203:DNO66204 DXE66203:DXK66204 EHA66203:EHG66204 EQW66203:ERC66204 FAS66203:FAY66204 FKO66203:FKU66204 FUK66203:FUQ66204 GEG66203:GEM66204 GOC66203:GOI66204 GXY66203:GYE66204 HHU66203:HIA66204 HRQ66203:HRW66204 IBM66203:IBS66204 ILI66203:ILO66204 IVE66203:IVK66204 JFA66203:JFG66204 JOW66203:JPC66204 JYS66203:JYY66204 KIO66203:KIU66204 KSK66203:KSQ66204 LCG66203:LCM66204 LMC66203:LMI66204 LVY66203:LWE66204 MFU66203:MGA66204 MPQ66203:MPW66204 MZM66203:MZS66204 NJI66203:NJO66204 NTE66203:NTK66204 ODA66203:ODG66204 OMW66203:ONC66204 OWS66203:OWY66204 PGO66203:PGU66204 PQK66203:PQQ66204 QAG66203:QAM66204 QKC66203:QKI66204 QTY66203:QUE66204 RDU66203:REA66204 RNQ66203:RNW66204 RXM66203:RXS66204 SHI66203:SHO66204 SRE66203:SRK66204 TBA66203:TBG66204 TKW66203:TLC66204 TUS66203:TUY66204 UEO66203:UEU66204 UOK66203:UOQ66204 UYG66203:UYM66204 VIC66203:VII66204 VRY66203:VSE66204 WBU66203:WCA66204 WLQ66203:WLW66204 WVM66203:WVS66204 E131739:K131740 JA131739:JG131740 SW131739:TC131740 ACS131739:ACY131740 AMO131739:AMU131740 AWK131739:AWQ131740 BGG131739:BGM131740 BQC131739:BQI131740 BZY131739:CAE131740 CJU131739:CKA131740 CTQ131739:CTW131740 DDM131739:DDS131740 DNI131739:DNO131740 DXE131739:DXK131740 EHA131739:EHG131740 EQW131739:ERC131740 FAS131739:FAY131740 FKO131739:FKU131740 FUK131739:FUQ131740 GEG131739:GEM131740 GOC131739:GOI131740 GXY131739:GYE131740 HHU131739:HIA131740 HRQ131739:HRW131740 IBM131739:IBS131740 ILI131739:ILO131740 IVE131739:IVK131740 JFA131739:JFG131740 JOW131739:JPC131740 JYS131739:JYY131740 KIO131739:KIU131740 KSK131739:KSQ131740 LCG131739:LCM131740 LMC131739:LMI131740 LVY131739:LWE131740 MFU131739:MGA131740 MPQ131739:MPW131740 MZM131739:MZS131740 NJI131739:NJO131740 NTE131739:NTK131740 ODA131739:ODG131740 OMW131739:ONC131740 OWS131739:OWY131740 PGO131739:PGU131740 PQK131739:PQQ131740 QAG131739:QAM131740 QKC131739:QKI131740 QTY131739:QUE131740 RDU131739:REA131740 RNQ131739:RNW131740 RXM131739:RXS131740 SHI131739:SHO131740 SRE131739:SRK131740 TBA131739:TBG131740 TKW131739:TLC131740 TUS131739:TUY131740 UEO131739:UEU131740 UOK131739:UOQ131740 UYG131739:UYM131740 VIC131739:VII131740 VRY131739:VSE131740 WBU131739:WCA131740 WLQ131739:WLW131740 WVM131739:WVS131740 E197275:K197276 JA197275:JG197276 SW197275:TC197276 ACS197275:ACY197276 AMO197275:AMU197276 AWK197275:AWQ197276 BGG197275:BGM197276 BQC197275:BQI197276 BZY197275:CAE197276 CJU197275:CKA197276 CTQ197275:CTW197276 DDM197275:DDS197276 DNI197275:DNO197276 DXE197275:DXK197276 EHA197275:EHG197276 EQW197275:ERC197276 FAS197275:FAY197276 FKO197275:FKU197276 FUK197275:FUQ197276 GEG197275:GEM197276 GOC197275:GOI197276 GXY197275:GYE197276 HHU197275:HIA197276 HRQ197275:HRW197276 IBM197275:IBS197276 ILI197275:ILO197276 IVE197275:IVK197276 JFA197275:JFG197276 JOW197275:JPC197276 JYS197275:JYY197276 KIO197275:KIU197276 KSK197275:KSQ197276 LCG197275:LCM197276 LMC197275:LMI197276 LVY197275:LWE197276 MFU197275:MGA197276 MPQ197275:MPW197276 MZM197275:MZS197276 NJI197275:NJO197276 NTE197275:NTK197276 ODA197275:ODG197276 OMW197275:ONC197276 OWS197275:OWY197276 PGO197275:PGU197276 PQK197275:PQQ197276 QAG197275:QAM197276 QKC197275:QKI197276 QTY197275:QUE197276 RDU197275:REA197276 RNQ197275:RNW197276 RXM197275:RXS197276 SHI197275:SHO197276 SRE197275:SRK197276 TBA197275:TBG197276 TKW197275:TLC197276 TUS197275:TUY197276 UEO197275:UEU197276 UOK197275:UOQ197276 UYG197275:UYM197276 VIC197275:VII197276 VRY197275:VSE197276 WBU197275:WCA197276 WLQ197275:WLW197276 WVM197275:WVS197276 E262811:K262812 JA262811:JG262812 SW262811:TC262812 ACS262811:ACY262812 AMO262811:AMU262812 AWK262811:AWQ262812 BGG262811:BGM262812 BQC262811:BQI262812 BZY262811:CAE262812 CJU262811:CKA262812 CTQ262811:CTW262812 DDM262811:DDS262812 DNI262811:DNO262812 DXE262811:DXK262812 EHA262811:EHG262812 EQW262811:ERC262812 FAS262811:FAY262812 FKO262811:FKU262812 FUK262811:FUQ262812 GEG262811:GEM262812 GOC262811:GOI262812 GXY262811:GYE262812 HHU262811:HIA262812 HRQ262811:HRW262812 IBM262811:IBS262812 ILI262811:ILO262812 IVE262811:IVK262812 JFA262811:JFG262812 JOW262811:JPC262812 JYS262811:JYY262812 KIO262811:KIU262812 KSK262811:KSQ262812 LCG262811:LCM262812 LMC262811:LMI262812 LVY262811:LWE262812 MFU262811:MGA262812 MPQ262811:MPW262812 MZM262811:MZS262812 NJI262811:NJO262812 NTE262811:NTK262812 ODA262811:ODG262812 OMW262811:ONC262812 OWS262811:OWY262812 PGO262811:PGU262812 PQK262811:PQQ262812 QAG262811:QAM262812 QKC262811:QKI262812 QTY262811:QUE262812 RDU262811:REA262812 RNQ262811:RNW262812 RXM262811:RXS262812 SHI262811:SHO262812 SRE262811:SRK262812 TBA262811:TBG262812 TKW262811:TLC262812 TUS262811:TUY262812 UEO262811:UEU262812 UOK262811:UOQ262812 UYG262811:UYM262812 VIC262811:VII262812 VRY262811:VSE262812 WBU262811:WCA262812 WLQ262811:WLW262812 WVM262811:WVS262812 E328347:K328348 JA328347:JG328348 SW328347:TC328348 ACS328347:ACY328348 AMO328347:AMU328348 AWK328347:AWQ328348 BGG328347:BGM328348 BQC328347:BQI328348 BZY328347:CAE328348 CJU328347:CKA328348 CTQ328347:CTW328348 DDM328347:DDS328348 DNI328347:DNO328348 DXE328347:DXK328348 EHA328347:EHG328348 EQW328347:ERC328348 FAS328347:FAY328348 FKO328347:FKU328348 FUK328347:FUQ328348 GEG328347:GEM328348 GOC328347:GOI328348 GXY328347:GYE328348 HHU328347:HIA328348 HRQ328347:HRW328348 IBM328347:IBS328348 ILI328347:ILO328348 IVE328347:IVK328348 JFA328347:JFG328348 JOW328347:JPC328348 JYS328347:JYY328348 KIO328347:KIU328348 KSK328347:KSQ328348 LCG328347:LCM328348 LMC328347:LMI328348 LVY328347:LWE328348 MFU328347:MGA328348 MPQ328347:MPW328348 MZM328347:MZS328348 NJI328347:NJO328348 NTE328347:NTK328348 ODA328347:ODG328348 OMW328347:ONC328348 OWS328347:OWY328348 PGO328347:PGU328348 PQK328347:PQQ328348 QAG328347:QAM328348 QKC328347:QKI328348 QTY328347:QUE328348 RDU328347:REA328348 RNQ328347:RNW328348 RXM328347:RXS328348 SHI328347:SHO328348 SRE328347:SRK328348 TBA328347:TBG328348 TKW328347:TLC328348 TUS328347:TUY328348 UEO328347:UEU328348 UOK328347:UOQ328348 UYG328347:UYM328348 VIC328347:VII328348 VRY328347:VSE328348 WBU328347:WCA328348 WLQ328347:WLW328348 WVM328347:WVS328348 E393883:K393884 JA393883:JG393884 SW393883:TC393884 ACS393883:ACY393884 AMO393883:AMU393884 AWK393883:AWQ393884 BGG393883:BGM393884 BQC393883:BQI393884 BZY393883:CAE393884 CJU393883:CKA393884 CTQ393883:CTW393884 DDM393883:DDS393884 DNI393883:DNO393884 DXE393883:DXK393884 EHA393883:EHG393884 EQW393883:ERC393884 FAS393883:FAY393884 FKO393883:FKU393884 FUK393883:FUQ393884 GEG393883:GEM393884 GOC393883:GOI393884 GXY393883:GYE393884 HHU393883:HIA393884 HRQ393883:HRW393884 IBM393883:IBS393884 ILI393883:ILO393884 IVE393883:IVK393884 JFA393883:JFG393884 JOW393883:JPC393884 JYS393883:JYY393884 KIO393883:KIU393884 KSK393883:KSQ393884 LCG393883:LCM393884 LMC393883:LMI393884 LVY393883:LWE393884 MFU393883:MGA393884 MPQ393883:MPW393884 MZM393883:MZS393884 NJI393883:NJO393884 NTE393883:NTK393884 ODA393883:ODG393884 OMW393883:ONC393884 OWS393883:OWY393884 PGO393883:PGU393884 PQK393883:PQQ393884 QAG393883:QAM393884 QKC393883:QKI393884 QTY393883:QUE393884 RDU393883:REA393884 RNQ393883:RNW393884 RXM393883:RXS393884 SHI393883:SHO393884 SRE393883:SRK393884 TBA393883:TBG393884 TKW393883:TLC393884 TUS393883:TUY393884 UEO393883:UEU393884 UOK393883:UOQ393884 UYG393883:UYM393884 VIC393883:VII393884 VRY393883:VSE393884 WBU393883:WCA393884 WLQ393883:WLW393884 WVM393883:WVS393884 E459419:K459420 JA459419:JG459420 SW459419:TC459420 ACS459419:ACY459420 AMO459419:AMU459420 AWK459419:AWQ459420 BGG459419:BGM459420 BQC459419:BQI459420 BZY459419:CAE459420 CJU459419:CKA459420 CTQ459419:CTW459420 DDM459419:DDS459420 DNI459419:DNO459420 DXE459419:DXK459420 EHA459419:EHG459420 EQW459419:ERC459420 FAS459419:FAY459420 FKO459419:FKU459420 FUK459419:FUQ459420 GEG459419:GEM459420 GOC459419:GOI459420 GXY459419:GYE459420 HHU459419:HIA459420 HRQ459419:HRW459420 IBM459419:IBS459420 ILI459419:ILO459420 IVE459419:IVK459420 JFA459419:JFG459420 JOW459419:JPC459420 JYS459419:JYY459420 KIO459419:KIU459420 KSK459419:KSQ459420 LCG459419:LCM459420 LMC459419:LMI459420 LVY459419:LWE459420 MFU459419:MGA459420 MPQ459419:MPW459420 MZM459419:MZS459420 NJI459419:NJO459420 NTE459419:NTK459420 ODA459419:ODG459420 OMW459419:ONC459420 OWS459419:OWY459420 PGO459419:PGU459420 PQK459419:PQQ459420 QAG459419:QAM459420 QKC459419:QKI459420 QTY459419:QUE459420 RDU459419:REA459420 RNQ459419:RNW459420 RXM459419:RXS459420 SHI459419:SHO459420 SRE459419:SRK459420 TBA459419:TBG459420 TKW459419:TLC459420 TUS459419:TUY459420 UEO459419:UEU459420 UOK459419:UOQ459420 UYG459419:UYM459420 VIC459419:VII459420 VRY459419:VSE459420 WBU459419:WCA459420 WLQ459419:WLW459420 WVM459419:WVS459420 E524955:K524956 JA524955:JG524956 SW524955:TC524956 ACS524955:ACY524956 AMO524955:AMU524956 AWK524955:AWQ524956 BGG524955:BGM524956 BQC524955:BQI524956 BZY524955:CAE524956 CJU524955:CKA524956 CTQ524955:CTW524956 DDM524955:DDS524956 DNI524955:DNO524956 DXE524955:DXK524956 EHA524955:EHG524956 EQW524955:ERC524956 FAS524955:FAY524956 FKO524955:FKU524956 FUK524955:FUQ524956 GEG524955:GEM524956 GOC524955:GOI524956 GXY524955:GYE524956 HHU524955:HIA524956 HRQ524955:HRW524956 IBM524955:IBS524956 ILI524955:ILO524956 IVE524955:IVK524956 JFA524955:JFG524956 JOW524955:JPC524956 JYS524955:JYY524956 KIO524955:KIU524956 KSK524955:KSQ524956 LCG524955:LCM524956 LMC524955:LMI524956 LVY524955:LWE524956 MFU524955:MGA524956 MPQ524955:MPW524956 MZM524955:MZS524956 NJI524955:NJO524956 NTE524955:NTK524956 ODA524955:ODG524956 OMW524955:ONC524956 OWS524955:OWY524956 PGO524955:PGU524956 PQK524955:PQQ524956 QAG524955:QAM524956 QKC524955:QKI524956 QTY524955:QUE524956 RDU524955:REA524956 RNQ524955:RNW524956 RXM524955:RXS524956 SHI524955:SHO524956 SRE524955:SRK524956 TBA524955:TBG524956 TKW524955:TLC524956 TUS524955:TUY524956 UEO524955:UEU524956 UOK524955:UOQ524956 UYG524955:UYM524956 VIC524955:VII524956 VRY524955:VSE524956 WBU524955:WCA524956 WLQ524955:WLW524956 WVM524955:WVS524956 E590491:K590492 JA590491:JG590492 SW590491:TC590492 ACS590491:ACY590492 AMO590491:AMU590492 AWK590491:AWQ590492 BGG590491:BGM590492 BQC590491:BQI590492 BZY590491:CAE590492 CJU590491:CKA590492 CTQ590491:CTW590492 DDM590491:DDS590492 DNI590491:DNO590492 DXE590491:DXK590492 EHA590491:EHG590492 EQW590491:ERC590492 FAS590491:FAY590492 FKO590491:FKU590492 FUK590491:FUQ590492 GEG590491:GEM590492 GOC590491:GOI590492 GXY590491:GYE590492 HHU590491:HIA590492 HRQ590491:HRW590492 IBM590491:IBS590492 ILI590491:ILO590492 IVE590491:IVK590492 JFA590491:JFG590492 JOW590491:JPC590492 JYS590491:JYY590492 KIO590491:KIU590492 KSK590491:KSQ590492 LCG590491:LCM590492 LMC590491:LMI590492 LVY590491:LWE590492 MFU590491:MGA590492 MPQ590491:MPW590492 MZM590491:MZS590492 NJI590491:NJO590492 NTE590491:NTK590492 ODA590491:ODG590492 OMW590491:ONC590492 OWS590491:OWY590492 PGO590491:PGU590492 PQK590491:PQQ590492 QAG590491:QAM590492 QKC590491:QKI590492 QTY590491:QUE590492 RDU590491:REA590492 RNQ590491:RNW590492 RXM590491:RXS590492 SHI590491:SHO590492 SRE590491:SRK590492 TBA590491:TBG590492 TKW590491:TLC590492 TUS590491:TUY590492 UEO590491:UEU590492 UOK590491:UOQ590492 UYG590491:UYM590492 VIC590491:VII590492 VRY590491:VSE590492 WBU590491:WCA590492 WLQ590491:WLW590492 WVM590491:WVS590492 E656027:K656028 JA656027:JG656028 SW656027:TC656028 ACS656027:ACY656028 AMO656027:AMU656028 AWK656027:AWQ656028 BGG656027:BGM656028 BQC656027:BQI656028 BZY656027:CAE656028 CJU656027:CKA656028 CTQ656027:CTW656028 DDM656027:DDS656028 DNI656027:DNO656028 DXE656027:DXK656028 EHA656027:EHG656028 EQW656027:ERC656028 FAS656027:FAY656028 FKO656027:FKU656028 FUK656027:FUQ656028 GEG656027:GEM656028 GOC656027:GOI656028 GXY656027:GYE656028 HHU656027:HIA656028 HRQ656027:HRW656028 IBM656027:IBS656028 ILI656027:ILO656028 IVE656027:IVK656028 JFA656027:JFG656028 JOW656027:JPC656028 JYS656027:JYY656028 KIO656027:KIU656028 KSK656027:KSQ656028 LCG656027:LCM656028 LMC656027:LMI656028 LVY656027:LWE656028 MFU656027:MGA656028 MPQ656027:MPW656028 MZM656027:MZS656028 NJI656027:NJO656028 NTE656027:NTK656028 ODA656027:ODG656028 OMW656027:ONC656028 OWS656027:OWY656028 PGO656027:PGU656028 PQK656027:PQQ656028 QAG656027:QAM656028 QKC656027:QKI656028 QTY656027:QUE656028 RDU656027:REA656028 RNQ656027:RNW656028 RXM656027:RXS656028 SHI656027:SHO656028 SRE656027:SRK656028 TBA656027:TBG656028 TKW656027:TLC656028 TUS656027:TUY656028 UEO656027:UEU656028 UOK656027:UOQ656028 UYG656027:UYM656028 VIC656027:VII656028 VRY656027:VSE656028 WBU656027:WCA656028 WLQ656027:WLW656028 WVM656027:WVS656028 E721563:K721564 JA721563:JG721564 SW721563:TC721564 ACS721563:ACY721564 AMO721563:AMU721564 AWK721563:AWQ721564 BGG721563:BGM721564 BQC721563:BQI721564 BZY721563:CAE721564 CJU721563:CKA721564 CTQ721563:CTW721564 DDM721563:DDS721564 DNI721563:DNO721564 DXE721563:DXK721564 EHA721563:EHG721564 EQW721563:ERC721564 FAS721563:FAY721564 FKO721563:FKU721564 FUK721563:FUQ721564 GEG721563:GEM721564 GOC721563:GOI721564 GXY721563:GYE721564 HHU721563:HIA721564 HRQ721563:HRW721564 IBM721563:IBS721564 ILI721563:ILO721564 IVE721563:IVK721564 JFA721563:JFG721564 JOW721563:JPC721564 JYS721563:JYY721564 KIO721563:KIU721564 KSK721563:KSQ721564 LCG721563:LCM721564 LMC721563:LMI721564 LVY721563:LWE721564 MFU721563:MGA721564 MPQ721563:MPW721564 MZM721563:MZS721564 NJI721563:NJO721564 NTE721563:NTK721564 ODA721563:ODG721564 OMW721563:ONC721564 OWS721563:OWY721564 PGO721563:PGU721564 PQK721563:PQQ721564 QAG721563:QAM721564 QKC721563:QKI721564 QTY721563:QUE721564 RDU721563:REA721564 RNQ721563:RNW721564 RXM721563:RXS721564 SHI721563:SHO721564 SRE721563:SRK721564 TBA721563:TBG721564 TKW721563:TLC721564 TUS721563:TUY721564 UEO721563:UEU721564 UOK721563:UOQ721564 UYG721563:UYM721564 VIC721563:VII721564 VRY721563:VSE721564 WBU721563:WCA721564 WLQ721563:WLW721564 WVM721563:WVS721564 E787099:K787100 JA787099:JG787100 SW787099:TC787100 ACS787099:ACY787100 AMO787099:AMU787100 AWK787099:AWQ787100 BGG787099:BGM787100 BQC787099:BQI787100 BZY787099:CAE787100 CJU787099:CKA787100 CTQ787099:CTW787100 DDM787099:DDS787100 DNI787099:DNO787100 DXE787099:DXK787100 EHA787099:EHG787100 EQW787099:ERC787100 FAS787099:FAY787100 FKO787099:FKU787100 FUK787099:FUQ787100 GEG787099:GEM787100 GOC787099:GOI787100 GXY787099:GYE787100 HHU787099:HIA787100 HRQ787099:HRW787100 IBM787099:IBS787100 ILI787099:ILO787100 IVE787099:IVK787100 JFA787099:JFG787100 JOW787099:JPC787100 JYS787099:JYY787100 KIO787099:KIU787100 KSK787099:KSQ787100 LCG787099:LCM787100 LMC787099:LMI787100 LVY787099:LWE787100 MFU787099:MGA787100 MPQ787099:MPW787100 MZM787099:MZS787100 NJI787099:NJO787100 NTE787099:NTK787100 ODA787099:ODG787100 OMW787099:ONC787100 OWS787099:OWY787100 PGO787099:PGU787100 PQK787099:PQQ787100 QAG787099:QAM787100 QKC787099:QKI787100 QTY787099:QUE787100 RDU787099:REA787100 RNQ787099:RNW787100 RXM787099:RXS787100 SHI787099:SHO787100 SRE787099:SRK787100 TBA787099:TBG787100 TKW787099:TLC787100 TUS787099:TUY787100 UEO787099:UEU787100 UOK787099:UOQ787100 UYG787099:UYM787100 VIC787099:VII787100 VRY787099:VSE787100 WBU787099:WCA787100 WLQ787099:WLW787100 WVM787099:WVS787100 E852635:K852636 JA852635:JG852636 SW852635:TC852636 ACS852635:ACY852636 AMO852635:AMU852636 AWK852635:AWQ852636 BGG852635:BGM852636 BQC852635:BQI852636 BZY852635:CAE852636 CJU852635:CKA852636 CTQ852635:CTW852636 DDM852635:DDS852636 DNI852635:DNO852636 DXE852635:DXK852636 EHA852635:EHG852636 EQW852635:ERC852636 FAS852635:FAY852636 FKO852635:FKU852636 FUK852635:FUQ852636 GEG852635:GEM852636 GOC852635:GOI852636 GXY852635:GYE852636 HHU852635:HIA852636 HRQ852635:HRW852636 IBM852635:IBS852636 ILI852635:ILO852636 IVE852635:IVK852636 JFA852635:JFG852636 JOW852635:JPC852636 JYS852635:JYY852636 KIO852635:KIU852636 KSK852635:KSQ852636 LCG852635:LCM852636 LMC852635:LMI852636 LVY852635:LWE852636 MFU852635:MGA852636 MPQ852635:MPW852636 MZM852635:MZS852636 NJI852635:NJO852636 NTE852635:NTK852636 ODA852635:ODG852636 OMW852635:ONC852636 OWS852635:OWY852636 PGO852635:PGU852636 PQK852635:PQQ852636 QAG852635:QAM852636 QKC852635:QKI852636 QTY852635:QUE852636 RDU852635:REA852636 RNQ852635:RNW852636 RXM852635:RXS852636 SHI852635:SHO852636 SRE852635:SRK852636 TBA852635:TBG852636 TKW852635:TLC852636 TUS852635:TUY852636 UEO852635:UEU852636 UOK852635:UOQ852636 UYG852635:UYM852636 VIC852635:VII852636 VRY852635:VSE852636 WBU852635:WCA852636 WLQ852635:WLW852636 WVM852635:WVS852636 E918171:K918172 JA918171:JG918172 SW918171:TC918172 ACS918171:ACY918172 AMO918171:AMU918172 AWK918171:AWQ918172 BGG918171:BGM918172 BQC918171:BQI918172 BZY918171:CAE918172 CJU918171:CKA918172 CTQ918171:CTW918172 DDM918171:DDS918172 DNI918171:DNO918172 DXE918171:DXK918172 EHA918171:EHG918172 EQW918171:ERC918172 FAS918171:FAY918172 FKO918171:FKU918172 FUK918171:FUQ918172 GEG918171:GEM918172 GOC918171:GOI918172 GXY918171:GYE918172 HHU918171:HIA918172 HRQ918171:HRW918172 IBM918171:IBS918172 ILI918171:ILO918172 IVE918171:IVK918172 JFA918171:JFG918172 JOW918171:JPC918172 JYS918171:JYY918172 KIO918171:KIU918172 KSK918171:KSQ918172 LCG918171:LCM918172 LMC918171:LMI918172 LVY918171:LWE918172 MFU918171:MGA918172 MPQ918171:MPW918172 MZM918171:MZS918172 NJI918171:NJO918172 NTE918171:NTK918172 ODA918171:ODG918172 OMW918171:ONC918172 OWS918171:OWY918172 PGO918171:PGU918172 PQK918171:PQQ918172 QAG918171:QAM918172 QKC918171:QKI918172 QTY918171:QUE918172 RDU918171:REA918172 RNQ918171:RNW918172 RXM918171:RXS918172 SHI918171:SHO918172 SRE918171:SRK918172 TBA918171:TBG918172 TKW918171:TLC918172 TUS918171:TUY918172 UEO918171:UEU918172 UOK918171:UOQ918172 UYG918171:UYM918172 VIC918171:VII918172 VRY918171:VSE918172 WBU918171:WCA918172 WLQ918171:WLW918172 WVM918171:WVS918172 E983707:K983708 JA983707:JG983708 SW983707:TC983708 ACS983707:ACY983708 AMO983707:AMU983708 AWK983707:AWQ983708 BGG983707:BGM983708 BQC983707:BQI983708 BZY983707:CAE983708 CJU983707:CKA983708 CTQ983707:CTW983708 DDM983707:DDS983708 DNI983707:DNO983708 DXE983707:DXK983708 EHA983707:EHG983708 EQW983707:ERC983708 FAS983707:FAY983708 FKO983707:FKU983708 FUK983707:FUQ983708 GEG983707:GEM983708 GOC983707:GOI983708 GXY983707:GYE983708 HHU983707:HIA983708 HRQ983707:HRW983708 IBM983707:IBS983708 ILI983707:ILO983708 IVE983707:IVK983708 JFA983707:JFG983708 JOW983707:JPC983708 JYS983707:JYY983708 KIO983707:KIU983708 KSK983707:KSQ983708 LCG983707:LCM983708 LMC983707:LMI983708 LVY983707:LWE983708 MFU983707:MGA983708 MPQ983707:MPW983708 MZM983707:MZS983708 NJI983707:NJO983708 NTE983707:NTK983708 ODA983707:ODG983708 OMW983707:ONC983708 OWS983707:OWY983708 PGO983707:PGU983708 PQK983707:PQQ983708 QAG983707:QAM983708 QKC983707:QKI983708 QTY983707:QUE983708 RDU983707:REA983708 RNQ983707:RNW983708 RXM983707:RXS983708 SHI983707:SHO983708 SRE983707:SRK983708 TBA983707:TBG983708 TKW983707:TLC983708 TUS983707:TUY983708 UEO983707:UEU983708 UOK983707:UOQ983708 UYG983707:UYM983708 VIC983707:VII983708 VRY983707:VSE983708 WBU983707:WCA983708 WLQ983707:WLW983708 WVM983707:WVS983708 E245:K278 JA245:JG278 SW245:TC278 ACS245:ACY278 AMO245:AMU278 AWK245:AWQ278 BGG245:BGM278 BQC245:BQI278 BZY245:CAE278 CJU245:CKA278 CTQ245:CTW278 DDM245:DDS278 DNI245:DNO278 DXE245:DXK278 EHA245:EHG278 EQW245:ERC278 FAS245:FAY278 FKO245:FKU278 FUK245:FUQ278 GEG245:GEM278 GOC245:GOI278 GXY245:GYE278 HHU245:HIA278 HRQ245:HRW278 IBM245:IBS278 ILI245:ILO278 IVE245:IVK278 JFA245:JFG278 JOW245:JPC278 JYS245:JYY278 KIO245:KIU278 KSK245:KSQ278 LCG245:LCM278 LMC245:LMI278 LVY245:LWE278 MFU245:MGA278 MPQ245:MPW278 MZM245:MZS278 NJI245:NJO278 NTE245:NTK278 ODA245:ODG278 OMW245:ONC278 OWS245:OWY278 PGO245:PGU278 PQK245:PQQ278 QAG245:QAM278 QKC245:QKI278 QTY245:QUE278 RDU245:REA278 RNQ245:RNW278 RXM245:RXS278 SHI245:SHO278 SRE245:SRK278 TBA245:TBG278 TKW245:TLC278 TUS245:TUY278 UEO245:UEU278 UOK245:UOQ278 UYG245:UYM278 VIC245:VII278 VRY245:VSE278 WBU245:WCA278 WLQ245:WLW278 WVM245:WVS278 E65973:K66006 JA65973:JG66006 SW65973:TC66006 ACS65973:ACY66006 AMO65973:AMU66006 AWK65973:AWQ66006 BGG65973:BGM66006 BQC65973:BQI66006 BZY65973:CAE66006 CJU65973:CKA66006 CTQ65973:CTW66006 DDM65973:DDS66006 DNI65973:DNO66006 DXE65973:DXK66006 EHA65973:EHG66006 EQW65973:ERC66006 FAS65973:FAY66006 FKO65973:FKU66006 FUK65973:FUQ66006 GEG65973:GEM66006 GOC65973:GOI66006 GXY65973:GYE66006 HHU65973:HIA66006 HRQ65973:HRW66006 IBM65973:IBS66006 ILI65973:ILO66006 IVE65973:IVK66006 JFA65973:JFG66006 JOW65973:JPC66006 JYS65973:JYY66006 KIO65973:KIU66006 KSK65973:KSQ66006 LCG65973:LCM66006 LMC65973:LMI66006 LVY65973:LWE66006 MFU65973:MGA66006 MPQ65973:MPW66006 MZM65973:MZS66006 NJI65973:NJO66006 NTE65973:NTK66006 ODA65973:ODG66006 OMW65973:ONC66006 OWS65973:OWY66006 PGO65973:PGU66006 PQK65973:PQQ66006 QAG65973:QAM66006 QKC65973:QKI66006 QTY65973:QUE66006 RDU65973:REA66006 RNQ65973:RNW66006 RXM65973:RXS66006 SHI65973:SHO66006 SRE65973:SRK66006 TBA65973:TBG66006 TKW65973:TLC66006 TUS65973:TUY66006 UEO65973:UEU66006 UOK65973:UOQ66006 UYG65973:UYM66006 VIC65973:VII66006 VRY65973:VSE66006 WBU65973:WCA66006 WLQ65973:WLW66006 WVM65973:WVS66006 E131509:K131542 JA131509:JG131542 SW131509:TC131542 ACS131509:ACY131542 AMO131509:AMU131542 AWK131509:AWQ131542 BGG131509:BGM131542 BQC131509:BQI131542 BZY131509:CAE131542 CJU131509:CKA131542 CTQ131509:CTW131542 DDM131509:DDS131542 DNI131509:DNO131542 DXE131509:DXK131542 EHA131509:EHG131542 EQW131509:ERC131542 FAS131509:FAY131542 FKO131509:FKU131542 FUK131509:FUQ131542 GEG131509:GEM131542 GOC131509:GOI131542 GXY131509:GYE131542 HHU131509:HIA131542 HRQ131509:HRW131542 IBM131509:IBS131542 ILI131509:ILO131542 IVE131509:IVK131542 JFA131509:JFG131542 JOW131509:JPC131542 JYS131509:JYY131542 KIO131509:KIU131542 KSK131509:KSQ131542 LCG131509:LCM131542 LMC131509:LMI131542 LVY131509:LWE131542 MFU131509:MGA131542 MPQ131509:MPW131542 MZM131509:MZS131542 NJI131509:NJO131542 NTE131509:NTK131542 ODA131509:ODG131542 OMW131509:ONC131542 OWS131509:OWY131542 PGO131509:PGU131542 PQK131509:PQQ131542 QAG131509:QAM131542 QKC131509:QKI131542 QTY131509:QUE131542 RDU131509:REA131542 RNQ131509:RNW131542 RXM131509:RXS131542 SHI131509:SHO131542 SRE131509:SRK131542 TBA131509:TBG131542 TKW131509:TLC131542 TUS131509:TUY131542 UEO131509:UEU131542 UOK131509:UOQ131542 UYG131509:UYM131542 VIC131509:VII131542 VRY131509:VSE131542 WBU131509:WCA131542 WLQ131509:WLW131542 WVM131509:WVS131542 E197045:K197078 JA197045:JG197078 SW197045:TC197078 ACS197045:ACY197078 AMO197045:AMU197078 AWK197045:AWQ197078 BGG197045:BGM197078 BQC197045:BQI197078 BZY197045:CAE197078 CJU197045:CKA197078 CTQ197045:CTW197078 DDM197045:DDS197078 DNI197045:DNO197078 DXE197045:DXK197078 EHA197045:EHG197078 EQW197045:ERC197078 FAS197045:FAY197078 FKO197045:FKU197078 FUK197045:FUQ197078 GEG197045:GEM197078 GOC197045:GOI197078 GXY197045:GYE197078 HHU197045:HIA197078 HRQ197045:HRW197078 IBM197045:IBS197078 ILI197045:ILO197078 IVE197045:IVK197078 JFA197045:JFG197078 JOW197045:JPC197078 JYS197045:JYY197078 KIO197045:KIU197078 KSK197045:KSQ197078 LCG197045:LCM197078 LMC197045:LMI197078 LVY197045:LWE197078 MFU197045:MGA197078 MPQ197045:MPW197078 MZM197045:MZS197078 NJI197045:NJO197078 NTE197045:NTK197078 ODA197045:ODG197078 OMW197045:ONC197078 OWS197045:OWY197078 PGO197045:PGU197078 PQK197045:PQQ197078 QAG197045:QAM197078 QKC197045:QKI197078 QTY197045:QUE197078 RDU197045:REA197078 RNQ197045:RNW197078 RXM197045:RXS197078 SHI197045:SHO197078 SRE197045:SRK197078 TBA197045:TBG197078 TKW197045:TLC197078 TUS197045:TUY197078 UEO197045:UEU197078 UOK197045:UOQ197078 UYG197045:UYM197078 VIC197045:VII197078 VRY197045:VSE197078 WBU197045:WCA197078 WLQ197045:WLW197078 WVM197045:WVS197078 E262581:K262614 JA262581:JG262614 SW262581:TC262614 ACS262581:ACY262614 AMO262581:AMU262614 AWK262581:AWQ262614 BGG262581:BGM262614 BQC262581:BQI262614 BZY262581:CAE262614 CJU262581:CKA262614 CTQ262581:CTW262614 DDM262581:DDS262614 DNI262581:DNO262614 DXE262581:DXK262614 EHA262581:EHG262614 EQW262581:ERC262614 FAS262581:FAY262614 FKO262581:FKU262614 FUK262581:FUQ262614 GEG262581:GEM262614 GOC262581:GOI262614 GXY262581:GYE262614 HHU262581:HIA262614 HRQ262581:HRW262614 IBM262581:IBS262614 ILI262581:ILO262614 IVE262581:IVK262614 JFA262581:JFG262614 JOW262581:JPC262614 JYS262581:JYY262614 KIO262581:KIU262614 KSK262581:KSQ262614 LCG262581:LCM262614 LMC262581:LMI262614 LVY262581:LWE262614 MFU262581:MGA262614 MPQ262581:MPW262614 MZM262581:MZS262614 NJI262581:NJO262614 NTE262581:NTK262614 ODA262581:ODG262614 OMW262581:ONC262614 OWS262581:OWY262614 PGO262581:PGU262614 PQK262581:PQQ262614 QAG262581:QAM262614 QKC262581:QKI262614 QTY262581:QUE262614 RDU262581:REA262614 RNQ262581:RNW262614 RXM262581:RXS262614 SHI262581:SHO262614 SRE262581:SRK262614 TBA262581:TBG262614 TKW262581:TLC262614 TUS262581:TUY262614 UEO262581:UEU262614 UOK262581:UOQ262614 UYG262581:UYM262614 VIC262581:VII262614 VRY262581:VSE262614 WBU262581:WCA262614 WLQ262581:WLW262614 WVM262581:WVS262614 E328117:K328150 JA328117:JG328150 SW328117:TC328150 ACS328117:ACY328150 AMO328117:AMU328150 AWK328117:AWQ328150 BGG328117:BGM328150 BQC328117:BQI328150 BZY328117:CAE328150 CJU328117:CKA328150 CTQ328117:CTW328150 DDM328117:DDS328150 DNI328117:DNO328150 DXE328117:DXK328150 EHA328117:EHG328150 EQW328117:ERC328150 FAS328117:FAY328150 FKO328117:FKU328150 FUK328117:FUQ328150 GEG328117:GEM328150 GOC328117:GOI328150 GXY328117:GYE328150 HHU328117:HIA328150 HRQ328117:HRW328150 IBM328117:IBS328150 ILI328117:ILO328150 IVE328117:IVK328150 JFA328117:JFG328150 JOW328117:JPC328150 JYS328117:JYY328150 KIO328117:KIU328150 KSK328117:KSQ328150 LCG328117:LCM328150 LMC328117:LMI328150 LVY328117:LWE328150 MFU328117:MGA328150 MPQ328117:MPW328150 MZM328117:MZS328150 NJI328117:NJO328150 NTE328117:NTK328150 ODA328117:ODG328150 OMW328117:ONC328150 OWS328117:OWY328150 PGO328117:PGU328150 PQK328117:PQQ328150 QAG328117:QAM328150 QKC328117:QKI328150 QTY328117:QUE328150 RDU328117:REA328150 RNQ328117:RNW328150 RXM328117:RXS328150 SHI328117:SHO328150 SRE328117:SRK328150 TBA328117:TBG328150 TKW328117:TLC328150 TUS328117:TUY328150 UEO328117:UEU328150 UOK328117:UOQ328150 UYG328117:UYM328150 VIC328117:VII328150 VRY328117:VSE328150 WBU328117:WCA328150 WLQ328117:WLW328150 WVM328117:WVS328150 E393653:K393686 JA393653:JG393686 SW393653:TC393686 ACS393653:ACY393686 AMO393653:AMU393686 AWK393653:AWQ393686 BGG393653:BGM393686 BQC393653:BQI393686 BZY393653:CAE393686 CJU393653:CKA393686 CTQ393653:CTW393686 DDM393653:DDS393686 DNI393653:DNO393686 DXE393653:DXK393686 EHA393653:EHG393686 EQW393653:ERC393686 FAS393653:FAY393686 FKO393653:FKU393686 FUK393653:FUQ393686 GEG393653:GEM393686 GOC393653:GOI393686 GXY393653:GYE393686 HHU393653:HIA393686 HRQ393653:HRW393686 IBM393653:IBS393686 ILI393653:ILO393686 IVE393653:IVK393686 JFA393653:JFG393686 JOW393653:JPC393686 JYS393653:JYY393686 KIO393653:KIU393686 KSK393653:KSQ393686 LCG393653:LCM393686 LMC393653:LMI393686 LVY393653:LWE393686 MFU393653:MGA393686 MPQ393653:MPW393686 MZM393653:MZS393686 NJI393653:NJO393686 NTE393653:NTK393686 ODA393653:ODG393686 OMW393653:ONC393686 OWS393653:OWY393686 PGO393653:PGU393686 PQK393653:PQQ393686 QAG393653:QAM393686 QKC393653:QKI393686 QTY393653:QUE393686 RDU393653:REA393686 RNQ393653:RNW393686 RXM393653:RXS393686 SHI393653:SHO393686 SRE393653:SRK393686 TBA393653:TBG393686 TKW393653:TLC393686 TUS393653:TUY393686 UEO393653:UEU393686 UOK393653:UOQ393686 UYG393653:UYM393686 VIC393653:VII393686 VRY393653:VSE393686 WBU393653:WCA393686 WLQ393653:WLW393686 WVM393653:WVS393686 E459189:K459222 JA459189:JG459222 SW459189:TC459222 ACS459189:ACY459222 AMO459189:AMU459222 AWK459189:AWQ459222 BGG459189:BGM459222 BQC459189:BQI459222 BZY459189:CAE459222 CJU459189:CKA459222 CTQ459189:CTW459222 DDM459189:DDS459222 DNI459189:DNO459222 DXE459189:DXK459222 EHA459189:EHG459222 EQW459189:ERC459222 FAS459189:FAY459222 FKO459189:FKU459222 FUK459189:FUQ459222 GEG459189:GEM459222 GOC459189:GOI459222 GXY459189:GYE459222 HHU459189:HIA459222 HRQ459189:HRW459222 IBM459189:IBS459222 ILI459189:ILO459222 IVE459189:IVK459222 JFA459189:JFG459222 JOW459189:JPC459222 JYS459189:JYY459222 KIO459189:KIU459222 KSK459189:KSQ459222 LCG459189:LCM459222 LMC459189:LMI459222 LVY459189:LWE459222 MFU459189:MGA459222 MPQ459189:MPW459222 MZM459189:MZS459222 NJI459189:NJO459222 NTE459189:NTK459222 ODA459189:ODG459222 OMW459189:ONC459222 OWS459189:OWY459222 PGO459189:PGU459222 PQK459189:PQQ459222 QAG459189:QAM459222 QKC459189:QKI459222 QTY459189:QUE459222 RDU459189:REA459222 RNQ459189:RNW459222 RXM459189:RXS459222 SHI459189:SHO459222 SRE459189:SRK459222 TBA459189:TBG459222 TKW459189:TLC459222 TUS459189:TUY459222 UEO459189:UEU459222 UOK459189:UOQ459222 UYG459189:UYM459222 VIC459189:VII459222 VRY459189:VSE459222 WBU459189:WCA459222 WLQ459189:WLW459222 WVM459189:WVS459222 E524725:K524758 JA524725:JG524758 SW524725:TC524758 ACS524725:ACY524758 AMO524725:AMU524758 AWK524725:AWQ524758 BGG524725:BGM524758 BQC524725:BQI524758 BZY524725:CAE524758 CJU524725:CKA524758 CTQ524725:CTW524758 DDM524725:DDS524758 DNI524725:DNO524758 DXE524725:DXK524758 EHA524725:EHG524758 EQW524725:ERC524758 FAS524725:FAY524758 FKO524725:FKU524758 FUK524725:FUQ524758 GEG524725:GEM524758 GOC524725:GOI524758 GXY524725:GYE524758 HHU524725:HIA524758 HRQ524725:HRW524758 IBM524725:IBS524758 ILI524725:ILO524758 IVE524725:IVK524758 JFA524725:JFG524758 JOW524725:JPC524758 JYS524725:JYY524758 KIO524725:KIU524758 KSK524725:KSQ524758 LCG524725:LCM524758 LMC524725:LMI524758 LVY524725:LWE524758 MFU524725:MGA524758 MPQ524725:MPW524758 MZM524725:MZS524758 NJI524725:NJO524758 NTE524725:NTK524758 ODA524725:ODG524758 OMW524725:ONC524758 OWS524725:OWY524758 PGO524725:PGU524758 PQK524725:PQQ524758 QAG524725:QAM524758 QKC524725:QKI524758 QTY524725:QUE524758 RDU524725:REA524758 RNQ524725:RNW524758 RXM524725:RXS524758 SHI524725:SHO524758 SRE524725:SRK524758 TBA524725:TBG524758 TKW524725:TLC524758 TUS524725:TUY524758 UEO524725:UEU524758 UOK524725:UOQ524758 UYG524725:UYM524758 VIC524725:VII524758 VRY524725:VSE524758 WBU524725:WCA524758 WLQ524725:WLW524758 WVM524725:WVS524758 E590261:K590294 JA590261:JG590294 SW590261:TC590294 ACS590261:ACY590294 AMO590261:AMU590294 AWK590261:AWQ590294 BGG590261:BGM590294 BQC590261:BQI590294 BZY590261:CAE590294 CJU590261:CKA590294 CTQ590261:CTW590294 DDM590261:DDS590294 DNI590261:DNO590294 DXE590261:DXK590294 EHA590261:EHG590294 EQW590261:ERC590294 FAS590261:FAY590294 FKO590261:FKU590294 FUK590261:FUQ590294 GEG590261:GEM590294 GOC590261:GOI590294 GXY590261:GYE590294 HHU590261:HIA590294 HRQ590261:HRW590294 IBM590261:IBS590294 ILI590261:ILO590294 IVE590261:IVK590294 JFA590261:JFG590294 JOW590261:JPC590294 JYS590261:JYY590294 KIO590261:KIU590294 KSK590261:KSQ590294 LCG590261:LCM590294 LMC590261:LMI590294 LVY590261:LWE590294 MFU590261:MGA590294 MPQ590261:MPW590294 MZM590261:MZS590294 NJI590261:NJO590294 NTE590261:NTK590294 ODA590261:ODG590294 OMW590261:ONC590294 OWS590261:OWY590294 PGO590261:PGU590294 PQK590261:PQQ590294 QAG590261:QAM590294 QKC590261:QKI590294 QTY590261:QUE590294 RDU590261:REA590294 RNQ590261:RNW590294 RXM590261:RXS590294 SHI590261:SHO590294 SRE590261:SRK590294 TBA590261:TBG590294 TKW590261:TLC590294 TUS590261:TUY590294 UEO590261:UEU590294 UOK590261:UOQ590294 UYG590261:UYM590294 VIC590261:VII590294 VRY590261:VSE590294 WBU590261:WCA590294 WLQ590261:WLW590294 WVM590261:WVS590294 E655797:K655830 JA655797:JG655830 SW655797:TC655830 ACS655797:ACY655830 AMO655797:AMU655830 AWK655797:AWQ655830 BGG655797:BGM655830 BQC655797:BQI655830 BZY655797:CAE655830 CJU655797:CKA655830 CTQ655797:CTW655830 DDM655797:DDS655830 DNI655797:DNO655830 DXE655797:DXK655830 EHA655797:EHG655830 EQW655797:ERC655830 FAS655797:FAY655830 FKO655797:FKU655830 FUK655797:FUQ655830 GEG655797:GEM655830 GOC655797:GOI655830 GXY655797:GYE655830 HHU655797:HIA655830 HRQ655797:HRW655830 IBM655797:IBS655830 ILI655797:ILO655830 IVE655797:IVK655830 JFA655797:JFG655830 JOW655797:JPC655830 JYS655797:JYY655830 KIO655797:KIU655830 KSK655797:KSQ655830 LCG655797:LCM655830 LMC655797:LMI655830 LVY655797:LWE655830 MFU655797:MGA655830 MPQ655797:MPW655830 MZM655797:MZS655830 NJI655797:NJO655830 NTE655797:NTK655830 ODA655797:ODG655830 OMW655797:ONC655830 OWS655797:OWY655830 PGO655797:PGU655830 PQK655797:PQQ655830 QAG655797:QAM655830 QKC655797:QKI655830 QTY655797:QUE655830 RDU655797:REA655830 RNQ655797:RNW655830 RXM655797:RXS655830 SHI655797:SHO655830 SRE655797:SRK655830 TBA655797:TBG655830 TKW655797:TLC655830 TUS655797:TUY655830 UEO655797:UEU655830 UOK655797:UOQ655830 UYG655797:UYM655830 VIC655797:VII655830 VRY655797:VSE655830 WBU655797:WCA655830 WLQ655797:WLW655830 WVM655797:WVS655830 E721333:K721366 JA721333:JG721366 SW721333:TC721366 ACS721333:ACY721366 AMO721333:AMU721366 AWK721333:AWQ721366 BGG721333:BGM721366 BQC721333:BQI721366 BZY721333:CAE721366 CJU721333:CKA721366 CTQ721333:CTW721366 DDM721333:DDS721366 DNI721333:DNO721366 DXE721333:DXK721366 EHA721333:EHG721366 EQW721333:ERC721366 FAS721333:FAY721366 FKO721333:FKU721366 FUK721333:FUQ721366 GEG721333:GEM721366 GOC721333:GOI721366 GXY721333:GYE721366 HHU721333:HIA721366 HRQ721333:HRW721366 IBM721333:IBS721366 ILI721333:ILO721366 IVE721333:IVK721366 JFA721333:JFG721366 JOW721333:JPC721366 JYS721333:JYY721366 KIO721333:KIU721366 KSK721333:KSQ721366 LCG721333:LCM721366 LMC721333:LMI721366 LVY721333:LWE721366 MFU721333:MGA721366 MPQ721333:MPW721366 MZM721333:MZS721366 NJI721333:NJO721366 NTE721333:NTK721366 ODA721333:ODG721366 OMW721333:ONC721366 OWS721333:OWY721366 PGO721333:PGU721366 PQK721333:PQQ721366 QAG721333:QAM721366 QKC721333:QKI721366 QTY721333:QUE721366 RDU721333:REA721366 RNQ721333:RNW721366 RXM721333:RXS721366 SHI721333:SHO721366 SRE721333:SRK721366 TBA721333:TBG721366 TKW721333:TLC721366 TUS721333:TUY721366 UEO721333:UEU721366 UOK721333:UOQ721366 UYG721333:UYM721366 VIC721333:VII721366 VRY721333:VSE721366 WBU721333:WCA721366 WLQ721333:WLW721366 WVM721333:WVS721366 E786869:K786902 JA786869:JG786902 SW786869:TC786902 ACS786869:ACY786902 AMO786869:AMU786902 AWK786869:AWQ786902 BGG786869:BGM786902 BQC786869:BQI786902 BZY786869:CAE786902 CJU786869:CKA786902 CTQ786869:CTW786902 DDM786869:DDS786902 DNI786869:DNO786902 DXE786869:DXK786902 EHA786869:EHG786902 EQW786869:ERC786902 FAS786869:FAY786902 FKO786869:FKU786902 FUK786869:FUQ786902 GEG786869:GEM786902 GOC786869:GOI786902 GXY786869:GYE786902 HHU786869:HIA786902 HRQ786869:HRW786902 IBM786869:IBS786902 ILI786869:ILO786902 IVE786869:IVK786902 JFA786869:JFG786902 JOW786869:JPC786902 JYS786869:JYY786902 KIO786869:KIU786902 KSK786869:KSQ786902 LCG786869:LCM786902 LMC786869:LMI786902 LVY786869:LWE786902 MFU786869:MGA786902 MPQ786869:MPW786902 MZM786869:MZS786902 NJI786869:NJO786902 NTE786869:NTK786902 ODA786869:ODG786902 OMW786869:ONC786902 OWS786869:OWY786902 PGO786869:PGU786902 PQK786869:PQQ786902 QAG786869:QAM786902 QKC786869:QKI786902 QTY786869:QUE786902 RDU786869:REA786902 RNQ786869:RNW786902 RXM786869:RXS786902 SHI786869:SHO786902 SRE786869:SRK786902 TBA786869:TBG786902 TKW786869:TLC786902 TUS786869:TUY786902 UEO786869:UEU786902 UOK786869:UOQ786902 UYG786869:UYM786902 VIC786869:VII786902 VRY786869:VSE786902 WBU786869:WCA786902 WLQ786869:WLW786902 WVM786869:WVS786902 E852405:K852438 JA852405:JG852438 SW852405:TC852438 ACS852405:ACY852438 AMO852405:AMU852438 AWK852405:AWQ852438 BGG852405:BGM852438 BQC852405:BQI852438 BZY852405:CAE852438 CJU852405:CKA852438 CTQ852405:CTW852438 DDM852405:DDS852438 DNI852405:DNO852438 DXE852405:DXK852438 EHA852405:EHG852438 EQW852405:ERC852438 FAS852405:FAY852438 FKO852405:FKU852438 FUK852405:FUQ852438 GEG852405:GEM852438 GOC852405:GOI852438 GXY852405:GYE852438 HHU852405:HIA852438 HRQ852405:HRW852438 IBM852405:IBS852438 ILI852405:ILO852438 IVE852405:IVK852438 JFA852405:JFG852438 JOW852405:JPC852438 JYS852405:JYY852438 KIO852405:KIU852438 KSK852405:KSQ852438 LCG852405:LCM852438 LMC852405:LMI852438 LVY852405:LWE852438 MFU852405:MGA852438 MPQ852405:MPW852438 MZM852405:MZS852438 NJI852405:NJO852438 NTE852405:NTK852438 ODA852405:ODG852438 OMW852405:ONC852438 OWS852405:OWY852438 PGO852405:PGU852438 PQK852405:PQQ852438 QAG852405:QAM852438 QKC852405:QKI852438 QTY852405:QUE852438 RDU852405:REA852438 RNQ852405:RNW852438 RXM852405:RXS852438 SHI852405:SHO852438 SRE852405:SRK852438 TBA852405:TBG852438 TKW852405:TLC852438 TUS852405:TUY852438 UEO852405:UEU852438 UOK852405:UOQ852438 UYG852405:UYM852438 VIC852405:VII852438 VRY852405:VSE852438 WBU852405:WCA852438 WLQ852405:WLW852438 WVM852405:WVS852438 E917941:K917974 JA917941:JG917974 SW917941:TC917974 ACS917941:ACY917974 AMO917941:AMU917974 AWK917941:AWQ917974 BGG917941:BGM917974 BQC917941:BQI917974 BZY917941:CAE917974 CJU917941:CKA917974 CTQ917941:CTW917974 DDM917941:DDS917974 DNI917941:DNO917974 DXE917941:DXK917974 EHA917941:EHG917974 EQW917941:ERC917974 FAS917941:FAY917974 FKO917941:FKU917974 FUK917941:FUQ917974 GEG917941:GEM917974 GOC917941:GOI917974 GXY917941:GYE917974 HHU917941:HIA917974 HRQ917941:HRW917974 IBM917941:IBS917974 ILI917941:ILO917974 IVE917941:IVK917974 JFA917941:JFG917974 JOW917941:JPC917974 JYS917941:JYY917974 KIO917941:KIU917974 KSK917941:KSQ917974 LCG917941:LCM917974 LMC917941:LMI917974 LVY917941:LWE917974 MFU917941:MGA917974 MPQ917941:MPW917974 MZM917941:MZS917974 NJI917941:NJO917974 NTE917941:NTK917974 ODA917941:ODG917974 OMW917941:ONC917974 OWS917941:OWY917974 PGO917941:PGU917974 PQK917941:PQQ917974 QAG917941:QAM917974 QKC917941:QKI917974 QTY917941:QUE917974 RDU917941:REA917974 RNQ917941:RNW917974 RXM917941:RXS917974 SHI917941:SHO917974 SRE917941:SRK917974 TBA917941:TBG917974 TKW917941:TLC917974 TUS917941:TUY917974 UEO917941:UEU917974 UOK917941:UOQ917974 UYG917941:UYM917974 VIC917941:VII917974 VRY917941:VSE917974 WBU917941:WCA917974 WLQ917941:WLW917974 WVM917941:WVS917974 E983477:K983510 JA983477:JG983510 SW983477:TC983510 ACS983477:ACY983510 AMO983477:AMU983510 AWK983477:AWQ983510 BGG983477:BGM983510 BQC983477:BQI983510 BZY983477:CAE983510 CJU983477:CKA983510 CTQ983477:CTW983510 DDM983477:DDS983510 DNI983477:DNO983510 DXE983477:DXK983510 EHA983477:EHG983510 EQW983477:ERC983510 FAS983477:FAY983510 FKO983477:FKU983510 FUK983477:FUQ983510 GEG983477:GEM983510 GOC983477:GOI983510 GXY983477:GYE983510 HHU983477:HIA983510 HRQ983477:HRW983510 IBM983477:IBS983510 ILI983477:ILO983510 IVE983477:IVK983510 JFA983477:JFG983510 JOW983477:JPC983510 JYS983477:JYY983510 KIO983477:KIU983510 KSK983477:KSQ983510 LCG983477:LCM983510 LMC983477:LMI983510 LVY983477:LWE983510 MFU983477:MGA983510 MPQ983477:MPW983510 MZM983477:MZS983510 NJI983477:NJO983510 NTE983477:NTK983510 ODA983477:ODG983510 OMW983477:ONC983510 OWS983477:OWY983510 PGO983477:PGU983510 PQK983477:PQQ983510 QAG983477:QAM983510 QKC983477:QKI983510 QTY983477:QUE983510 RDU983477:REA983510 RNQ983477:RNW983510 RXM983477:RXS983510 SHI983477:SHO983510 SRE983477:SRK983510 TBA983477:TBG983510 TKW983477:TLC983510 TUS983477:TUY983510 UEO983477:UEU983510 UOK983477:UOQ983510 UYG983477:UYM983510 VIC983477:VII983510 VRY983477:VSE983510 WBU983477:WCA983510 WLQ983477:WLW983510 WVM983477:WVS983510 L364:L369 JH364:JH369 TD364:TD369 ACZ364:ACZ369 AMV364:AMV369 AWR364:AWR369 BGN364:BGN369 BQJ364:BQJ369 CAF364:CAF369 CKB364:CKB369 CTX364:CTX369 DDT364:DDT369 DNP364:DNP369 DXL364:DXL369 EHH364:EHH369 ERD364:ERD369 FAZ364:FAZ369 FKV364:FKV369 FUR364:FUR369 GEN364:GEN369 GOJ364:GOJ369 GYF364:GYF369 HIB364:HIB369 HRX364:HRX369 IBT364:IBT369 ILP364:ILP369 IVL364:IVL369 JFH364:JFH369 JPD364:JPD369 JYZ364:JYZ369 KIV364:KIV369 KSR364:KSR369 LCN364:LCN369 LMJ364:LMJ369 LWF364:LWF369 MGB364:MGB369 MPX364:MPX369 MZT364:MZT369 NJP364:NJP369 NTL364:NTL369 ODH364:ODH369 OND364:OND369 OWZ364:OWZ369 PGV364:PGV369 PQR364:PQR369 QAN364:QAN369 QKJ364:QKJ369 QUF364:QUF369 REB364:REB369 RNX364:RNX369 RXT364:RXT369 SHP364:SHP369 SRL364:SRL369 TBH364:TBH369 TLD364:TLD369 TUZ364:TUZ369 UEV364:UEV369 UOR364:UOR369 UYN364:UYN369 VIJ364:VIJ369 VSF364:VSF369 WCB364:WCB369 WLX364:WLX369 WVT364:WVT369 L66091:L66096 JH66091:JH66096 TD66091:TD66096 ACZ66091:ACZ66096 AMV66091:AMV66096 AWR66091:AWR66096 BGN66091:BGN66096 BQJ66091:BQJ66096 CAF66091:CAF66096 CKB66091:CKB66096 CTX66091:CTX66096 DDT66091:DDT66096 DNP66091:DNP66096 DXL66091:DXL66096 EHH66091:EHH66096 ERD66091:ERD66096 FAZ66091:FAZ66096 FKV66091:FKV66096 FUR66091:FUR66096 GEN66091:GEN66096 GOJ66091:GOJ66096 GYF66091:GYF66096 HIB66091:HIB66096 HRX66091:HRX66096 IBT66091:IBT66096 ILP66091:ILP66096 IVL66091:IVL66096 JFH66091:JFH66096 JPD66091:JPD66096 JYZ66091:JYZ66096 KIV66091:KIV66096 KSR66091:KSR66096 LCN66091:LCN66096 LMJ66091:LMJ66096 LWF66091:LWF66096 MGB66091:MGB66096 MPX66091:MPX66096 MZT66091:MZT66096 NJP66091:NJP66096 NTL66091:NTL66096 ODH66091:ODH66096 OND66091:OND66096 OWZ66091:OWZ66096 PGV66091:PGV66096 PQR66091:PQR66096 QAN66091:QAN66096 QKJ66091:QKJ66096 QUF66091:QUF66096 REB66091:REB66096 RNX66091:RNX66096 RXT66091:RXT66096 SHP66091:SHP66096 SRL66091:SRL66096 TBH66091:TBH66096 TLD66091:TLD66096 TUZ66091:TUZ66096 UEV66091:UEV66096 UOR66091:UOR66096 UYN66091:UYN66096 VIJ66091:VIJ66096 VSF66091:VSF66096 WCB66091:WCB66096 WLX66091:WLX66096 WVT66091:WVT66096 L131627:L131632 JH131627:JH131632 TD131627:TD131632 ACZ131627:ACZ131632 AMV131627:AMV131632 AWR131627:AWR131632 BGN131627:BGN131632 BQJ131627:BQJ131632 CAF131627:CAF131632 CKB131627:CKB131632 CTX131627:CTX131632 DDT131627:DDT131632 DNP131627:DNP131632 DXL131627:DXL131632 EHH131627:EHH131632 ERD131627:ERD131632 FAZ131627:FAZ131632 FKV131627:FKV131632 FUR131627:FUR131632 GEN131627:GEN131632 GOJ131627:GOJ131632 GYF131627:GYF131632 HIB131627:HIB131632 HRX131627:HRX131632 IBT131627:IBT131632 ILP131627:ILP131632 IVL131627:IVL131632 JFH131627:JFH131632 JPD131627:JPD131632 JYZ131627:JYZ131632 KIV131627:KIV131632 KSR131627:KSR131632 LCN131627:LCN131632 LMJ131627:LMJ131632 LWF131627:LWF131632 MGB131627:MGB131632 MPX131627:MPX131632 MZT131627:MZT131632 NJP131627:NJP131632 NTL131627:NTL131632 ODH131627:ODH131632 OND131627:OND131632 OWZ131627:OWZ131632 PGV131627:PGV131632 PQR131627:PQR131632 QAN131627:QAN131632 QKJ131627:QKJ131632 QUF131627:QUF131632 REB131627:REB131632 RNX131627:RNX131632 RXT131627:RXT131632 SHP131627:SHP131632 SRL131627:SRL131632 TBH131627:TBH131632 TLD131627:TLD131632 TUZ131627:TUZ131632 UEV131627:UEV131632 UOR131627:UOR131632 UYN131627:UYN131632 VIJ131627:VIJ131632 VSF131627:VSF131632 WCB131627:WCB131632 WLX131627:WLX131632 WVT131627:WVT131632 L197163:L197168 JH197163:JH197168 TD197163:TD197168 ACZ197163:ACZ197168 AMV197163:AMV197168 AWR197163:AWR197168 BGN197163:BGN197168 BQJ197163:BQJ197168 CAF197163:CAF197168 CKB197163:CKB197168 CTX197163:CTX197168 DDT197163:DDT197168 DNP197163:DNP197168 DXL197163:DXL197168 EHH197163:EHH197168 ERD197163:ERD197168 FAZ197163:FAZ197168 FKV197163:FKV197168 FUR197163:FUR197168 GEN197163:GEN197168 GOJ197163:GOJ197168 GYF197163:GYF197168 HIB197163:HIB197168 HRX197163:HRX197168 IBT197163:IBT197168 ILP197163:ILP197168 IVL197163:IVL197168 JFH197163:JFH197168 JPD197163:JPD197168 JYZ197163:JYZ197168 KIV197163:KIV197168 KSR197163:KSR197168 LCN197163:LCN197168 LMJ197163:LMJ197168 LWF197163:LWF197168 MGB197163:MGB197168 MPX197163:MPX197168 MZT197163:MZT197168 NJP197163:NJP197168 NTL197163:NTL197168 ODH197163:ODH197168 OND197163:OND197168 OWZ197163:OWZ197168 PGV197163:PGV197168 PQR197163:PQR197168 QAN197163:QAN197168 QKJ197163:QKJ197168 QUF197163:QUF197168 REB197163:REB197168 RNX197163:RNX197168 RXT197163:RXT197168 SHP197163:SHP197168 SRL197163:SRL197168 TBH197163:TBH197168 TLD197163:TLD197168 TUZ197163:TUZ197168 UEV197163:UEV197168 UOR197163:UOR197168 UYN197163:UYN197168 VIJ197163:VIJ197168 VSF197163:VSF197168 WCB197163:WCB197168 WLX197163:WLX197168 WVT197163:WVT197168 L262699:L262704 JH262699:JH262704 TD262699:TD262704 ACZ262699:ACZ262704 AMV262699:AMV262704 AWR262699:AWR262704 BGN262699:BGN262704 BQJ262699:BQJ262704 CAF262699:CAF262704 CKB262699:CKB262704 CTX262699:CTX262704 DDT262699:DDT262704 DNP262699:DNP262704 DXL262699:DXL262704 EHH262699:EHH262704 ERD262699:ERD262704 FAZ262699:FAZ262704 FKV262699:FKV262704 FUR262699:FUR262704 GEN262699:GEN262704 GOJ262699:GOJ262704 GYF262699:GYF262704 HIB262699:HIB262704 HRX262699:HRX262704 IBT262699:IBT262704 ILP262699:ILP262704 IVL262699:IVL262704 JFH262699:JFH262704 JPD262699:JPD262704 JYZ262699:JYZ262704 KIV262699:KIV262704 KSR262699:KSR262704 LCN262699:LCN262704 LMJ262699:LMJ262704 LWF262699:LWF262704 MGB262699:MGB262704 MPX262699:MPX262704 MZT262699:MZT262704 NJP262699:NJP262704 NTL262699:NTL262704 ODH262699:ODH262704 OND262699:OND262704 OWZ262699:OWZ262704 PGV262699:PGV262704 PQR262699:PQR262704 QAN262699:QAN262704 QKJ262699:QKJ262704 QUF262699:QUF262704 REB262699:REB262704 RNX262699:RNX262704 RXT262699:RXT262704 SHP262699:SHP262704 SRL262699:SRL262704 TBH262699:TBH262704 TLD262699:TLD262704 TUZ262699:TUZ262704 UEV262699:UEV262704 UOR262699:UOR262704 UYN262699:UYN262704 VIJ262699:VIJ262704 VSF262699:VSF262704 WCB262699:WCB262704 WLX262699:WLX262704 WVT262699:WVT262704 L328235:L328240 JH328235:JH328240 TD328235:TD328240 ACZ328235:ACZ328240 AMV328235:AMV328240 AWR328235:AWR328240 BGN328235:BGN328240 BQJ328235:BQJ328240 CAF328235:CAF328240 CKB328235:CKB328240 CTX328235:CTX328240 DDT328235:DDT328240 DNP328235:DNP328240 DXL328235:DXL328240 EHH328235:EHH328240 ERD328235:ERD328240 FAZ328235:FAZ328240 FKV328235:FKV328240 FUR328235:FUR328240 GEN328235:GEN328240 GOJ328235:GOJ328240 GYF328235:GYF328240 HIB328235:HIB328240 HRX328235:HRX328240 IBT328235:IBT328240 ILP328235:ILP328240 IVL328235:IVL328240 JFH328235:JFH328240 JPD328235:JPD328240 JYZ328235:JYZ328240 KIV328235:KIV328240 KSR328235:KSR328240 LCN328235:LCN328240 LMJ328235:LMJ328240 LWF328235:LWF328240 MGB328235:MGB328240 MPX328235:MPX328240 MZT328235:MZT328240 NJP328235:NJP328240 NTL328235:NTL328240 ODH328235:ODH328240 OND328235:OND328240 OWZ328235:OWZ328240 PGV328235:PGV328240 PQR328235:PQR328240 QAN328235:QAN328240 QKJ328235:QKJ328240 QUF328235:QUF328240 REB328235:REB328240 RNX328235:RNX328240 RXT328235:RXT328240 SHP328235:SHP328240 SRL328235:SRL328240 TBH328235:TBH328240 TLD328235:TLD328240 TUZ328235:TUZ328240 UEV328235:UEV328240 UOR328235:UOR328240 UYN328235:UYN328240 VIJ328235:VIJ328240 VSF328235:VSF328240 WCB328235:WCB328240 WLX328235:WLX328240 WVT328235:WVT328240 L393771:L393776 JH393771:JH393776 TD393771:TD393776 ACZ393771:ACZ393776 AMV393771:AMV393776 AWR393771:AWR393776 BGN393771:BGN393776 BQJ393771:BQJ393776 CAF393771:CAF393776 CKB393771:CKB393776 CTX393771:CTX393776 DDT393771:DDT393776 DNP393771:DNP393776 DXL393771:DXL393776 EHH393771:EHH393776 ERD393771:ERD393776 FAZ393771:FAZ393776 FKV393771:FKV393776 FUR393771:FUR393776 GEN393771:GEN393776 GOJ393771:GOJ393776 GYF393771:GYF393776 HIB393771:HIB393776 HRX393771:HRX393776 IBT393771:IBT393776 ILP393771:ILP393776 IVL393771:IVL393776 JFH393771:JFH393776 JPD393771:JPD393776 JYZ393771:JYZ393776 KIV393771:KIV393776 KSR393771:KSR393776 LCN393771:LCN393776 LMJ393771:LMJ393776 LWF393771:LWF393776 MGB393771:MGB393776 MPX393771:MPX393776 MZT393771:MZT393776 NJP393771:NJP393776 NTL393771:NTL393776 ODH393771:ODH393776 OND393771:OND393776 OWZ393771:OWZ393776 PGV393771:PGV393776 PQR393771:PQR393776 QAN393771:QAN393776 QKJ393771:QKJ393776 QUF393771:QUF393776 REB393771:REB393776 RNX393771:RNX393776 RXT393771:RXT393776 SHP393771:SHP393776 SRL393771:SRL393776 TBH393771:TBH393776 TLD393771:TLD393776 TUZ393771:TUZ393776 UEV393771:UEV393776 UOR393771:UOR393776 UYN393771:UYN393776 VIJ393771:VIJ393776 VSF393771:VSF393776 WCB393771:WCB393776 WLX393771:WLX393776 WVT393771:WVT393776 L459307:L459312 JH459307:JH459312 TD459307:TD459312 ACZ459307:ACZ459312 AMV459307:AMV459312 AWR459307:AWR459312 BGN459307:BGN459312 BQJ459307:BQJ459312 CAF459307:CAF459312 CKB459307:CKB459312 CTX459307:CTX459312 DDT459307:DDT459312 DNP459307:DNP459312 DXL459307:DXL459312 EHH459307:EHH459312 ERD459307:ERD459312 FAZ459307:FAZ459312 FKV459307:FKV459312 FUR459307:FUR459312 GEN459307:GEN459312 GOJ459307:GOJ459312 GYF459307:GYF459312 HIB459307:HIB459312 HRX459307:HRX459312 IBT459307:IBT459312 ILP459307:ILP459312 IVL459307:IVL459312 JFH459307:JFH459312 JPD459307:JPD459312 JYZ459307:JYZ459312 KIV459307:KIV459312 KSR459307:KSR459312 LCN459307:LCN459312 LMJ459307:LMJ459312 LWF459307:LWF459312 MGB459307:MGB459312 MPX459307:MPX459312 MZT459307:MZT459312 NJP459307:NJP459312 NTL459307:NTL459312 ODH459307:ODH459312 OND459307:OND459312 OWZ459307:OWZ459312 PGV459307:PGV459312 PQR459307:PQR459312 QAN459307:QAN459312 QKJ459307:QKJ459312 QUF459307:QUF459312 REB459307:REB459312 RNX459307:RNX459312 RXT459307:RXT459312 SHP459307:SHP459312 SRL459307:SRL459312 TBH459307:TBH459312 TLD459307:TLD459312 TUZ459307:TUZ459312 UEV459307:UEV459312 UOR459307:UOR459312 UYN459307:UYN459312 VIJ459307:VIJ459312 VSF459307:VSF459312 WCB459307:WCB459312 WLX459307:WLX459312 WVT459307:WVT459312 L524843:L524848 JH524843:JH524848 TD524843:TD524848 ACZ524843:ACZ524848 AMV524843:AMV524848 AWR524843:AWR524848 BGN524843:BGN524848 BQJ524843:BQJ524848 CAF524843:CAF524848 CKB524843:CKB524848 CTX524843:CTX524848 DDT524843:DDT524848 DNP524843:DNP524848 DXL524843:DXL524848 EHH524843:EHH524848 ERD524843:ERD524848 FAZ524843:FAZ524848 FKV524843:FKV524848 FUR524843:FUR524848 GEN524843:GEN524848 GOJ524843:GOJ524848 GYF524843:GYF524848 HIB524843:HIB524848 HRX524843:HRX524848 IBT524843:IBT524848 ILP524843:ILP524848 IVL524843:IVL524848 JFH524843:JFH524848 JPD524843:JPD524848 JYZ524843:JYZ524848 KIV524843:KIV524848 KSR524843:KSR524848 LCN524843:LCN524848 LMJ524843:LMJ524848 LWF524843:LWF524848 MGB524843:MGB524848 MPX524843:MPX524848 MZT524843:MZT524848 NJP524843:NJP524848 NTL524843:NTL524848 ODH524843:ODH524848 OND524843:OND524848 OWZ524843:OWZ524848 PGV524843:PGV524848 PQR524843:PQR524848 QAN524843:QAN524848 QKJ524843:QKJ524848 QUF524843:QUF524848 REB524843:REB524848 RNX524843:RNX524848 RXT524843:RXT524848 SHP524843:SHP524848 SRL524843:SRL524848 TBH524843:TBH524848 TLD524843:TLD524848 TUZ524843:TUZ524848 UEV524843:UEV524848 UOR524843:UOR524848 UYN524843:UYN524848 VIJ524843:VIJ524848 VSF524843:VSF524848 WCB524843:WCB524848 WLX524843:WLX524848 WVT524843:WVT524848 L590379:L590384 JH590379:JH590384 TD590379:TD590384 ACZ590379:ACZ590384 AMV590379:AMV590384 AWR590379:AWR590384 BGN590379:BGN590384 BQJ590379:BQJ590384 CAF590379:CAF590384 CKB590379:CKB590384 CTX590379:CTX590384 DDT590379:DDT590384 DNP590379:DNP590384 DXL590379:DXL590384 EHH590379:EHH590384 ERD590379:ERD590384 FAZ590379:FAZ590384 FKV590379:FKV590384 FUR590379:FUR590384 GEN590379:GEN590384 GOJ590379:GOJ590384 GYF590379:GYF590384 HIB590379:HIB590384 HRX590379:HRX590384 IBT590379:IBT590384 ILP590379:ILP590384 IVL590379:IVL590384 JFH590379:JFH590384 JPD590379:JPD590384 JYZ590379:JYZ590384 KIV590379:KIV590384 KSR590379:KSR590384 LCN590379:LCN590384 LMJ590379:LMJ590384 LWF590379:LWF590384 MGB590379:MGB590384 MPX590379:MPX590384 MZT590379:MZT590384 NJP590379:NJP590384 NTL590379:NTL590384 ODH590379:ODH590384 OND590379:OND590384 OWZ590379:OWZ590384 PGV590379:PGV590384 PQR590379:PQR590384 QAN590379:QAN590384 QKJ590379:QKJ590384 QUF590379:QUF590384 REB590379:REB590384 RNX590379:RNX590384 RXT590379:RXT590384 SHP590379:SHP590384 SRL590379:SRL590384 TBH590379:TBH590384 TLD590379:TLD590384 TUZ590379:TUZ590384 UEV590379:UEV590384 UOR590379:UOR590384 UYN590379:UYN590384 VIJ590379:VIJ590384 VSF590379:VSF590384 WCB590379:WCB590384 WLX590379:WLX590384 WVT590379:WVT590384 L655915:L655920 JH655915:JH655920 TD655915:TD655920 ACZ655915:ACZ655920 AMV655915:AMV655920 AWR655915:AWR655920 BGN655915:BGN655920 BQJ655915:BQJ655920 CAF655915:CAF655920 CKB655915:CKB655920 CTX655915:CTX655920 DDT655915:DDT655920 DNP655915:DNP655920 DXL655915:DXL655920 EHH655915:EHH655920 ERD655915:ERD655920 FAZ655915:FAZ655920 FKV655915:FKV655920 FUR655915:FUR655920 GEN655915:GEN655920 GOJ655915:GOJ655920 GYF655915:GYF655920 HIB655915:HIB655920 HRX655915:HRX655920 IBT655915:IBT655920 ILP655915:ILP655920 IVL655915:IVL655920 JFH655915:JFH655920 JPD655915:JPD655920 JYZ655915:JYZ655920 KIV655915:KIV655920 KSR655915:KSR655920 LCN655915:LCN655920 LMJ655915:LMJ655920 LWF655915:LWF655920 MGB655915:MGB655920 MPX655915:MPX655920 MZT655915:MZT655920 NJP655915:NJP655920 NTL655915:NTL655920 ODH655915:ODH655920 OND655915:OND655920 OWZ655915:OWZ655920 PGV655915:PGV655920 PQR655915:PQR655920 QAN655915:QAN655920 QKJ655915:QKJ655920 QUF655915:QUF655920 REB655915:REB655920 RNX655915:RNX655920 RXT655915:RXT655920 SHP655915:SHP655920 SRL655915:SRL655920 TBH655915:TBH655920 TLD655915:TLD655920 TUZ655915:TUZ655920 UEV655915:UEV655920 UOR655915:UOR655920 UYN655915:UYN655920 VIJ655915:VIJ655920 VSF655915:VSF655920 WCB655915:WCB655920 WLX655915:WLX655920 WVT655915:WVT655920 L721451:L721456 JH721451:JH721456 TD721451:TD721456 ACZ721451:ACZ721456 AMV721451:AMV721456 AWR721451:AWR721456 BGN721451:BGN721456 BQJ721451:BQJ721456 CAF721451:CAF721456 CKB721451:CKB721456 CTX721451:CTX721456 DDT721451:DDT721456 DNP721451:DNP721456 DXL721451:DXL721456 EHH721451:EHH721456 ERD721451:ERD721456 FAZ721451:FAZ721456 FKV721451:FKV721456 FUR721451:FUR721456 GEN721451:GEN721456 GOJ721451:GOJ721456 GYF721451:GYF721456 HIB721451:HIB721456 HRX721451:HRX721456 IBT721451:IBT721456 ILP721451:ILP721456 IVL721451:IVL721456 JFH721451:JFH721456 JPD721451:JPD721456 JYZ721451:JYZ721456 KIV721451:KIV721456 KSR721451:KSR721456 LCN721451:LCN721456 LMJ721451:LMJ721456 LWF721451:LWF721456 MGB721451:MGB721456 MPX721451:MPX721456 MZT721451:MZT721456 NJP721451:NJP721456 NTL721451:NTL721456 ODH721451:ODH721456 OND721451:OND721456 OWZ721451:OWZ721456 PGV721451:PGV721456 PQR721451:PQR721456 QAN721451:QAN721456 QKJ721451:QKJ721456 QUF721451:QUF721456 REB721451:REB721456 RNX721451:RNX721456 RXT721451:RXT721456 SHP721451:SHP721456 SRL721451:SRL721456 TBH721451:TBH721456 TLD721451:TLD721456 TUZ721451:TUZ721456 UEV721451:UEV721456 UOR721451:UOR721456 UYN721451:UYN721456 VIJ721451:VIJ721456 VSF721451:VSF721456 WCB721451:WCB721456 WLX721451:WLX721456 WVT721451:WVT721456 L786987:L786992 JH786987:JH786992 TD786987:TD786992 ACZ786987:ACZ786992 AMV786987:AMV786992 AWR786987:AWR786992 BGN786987:BGN786992 BQJ786987:BQJ786992 CAF786987:CAF786992 CKB786987:CKB786992 CTX786987:CTX786992 DDT786987:DDT786992 DNP786987:DNP786992 DXL786987:DXL786992 EHH786987:EHH786992 ERD786987:ERD786992 FAZ786987:FAZ786992 FKV786987:FKV786992 FUR786987:FUR786992 GEN786987:GEN786992 GOJ786987:GOJ786992 GYF786987:GYF786992 HIB786987:HIB786992 HRX786987:HRX786992 IBT786987:IBT786992 ILP786987:ILP786992 IVL786987:IVL786992 JFH786987:JFH786992 JPD786987:JPD786992 JYZ786987:JYZ786992 KIV786987:KIV786992 KSR786987:KSR786992 LCN786987:LCN786992 LMJ786987:LMJ786992 LWF786987:LWF786992 MGB786987:MGB786992 MPX786987:MPX786992 MZT786987:MZT786992 NJP786987:NJP786992 NTL786987:NTL786992 ODH786987:ODH786992 OND786987:OND786992 OWZ786987:OWZ786992 PGV786987:PGV786992 PQR786987:PQR786992 QAN786987:QAN786992 QKJ786987:QKJ786992 QUF786987:QUF786992 REB786987:REB786992 RNX786987:RNX786992 RXT786987:RXT786992 SHP786987:SHP786992 SRL786987:SRL786992 TBH786987:TBH786992 TLD786987:TLD786992 TUZ786987:TUZ786992 UEV786987:UEV786992 UOR786987:UOR786992 UYN786987:UYN786992 VIJ786987:VIJ786992 VSF786987:VSF786992 WCB786987:WCB786992 WLX786987:WLX786992 WVT786987:WVT786992 L852523:L852528 JH852523:JH852528 TD852523:TD852528 ACZ852523:ACZ852528 AMV852523:AMV852528 AWR852523:AWR852528 BGN852523:BGN852528 BQJ852523:BQJ852528 CAF852523:CAF852528 CKB852523:CKB852528 CTX852523:CTX852528 DDT852523:DDT852528 DNP852523:DNP852528 DXL852523:DXL852528 EHH852523:EHH852528 ERD852523:ERD852528 FAZ852523:FAZ852528 FKV852523:FKV852528 FUR852523:FUR852528 GEN852523:GEN852528 GOJ852523:GOJ852528 GYF852523:GYF852528 HIB852523:HIB852528 HRX852523:HRX852528 IBT852523:IBT852528 ILP852523:ILP852528 IVL852523:IVL852528 JFH852523:JFH852528 JPD852523:JPD852528 JYZ852523:JYZ852528 KIV852523:KIV852528 KSR852523:KSR852528 LCN852523:LCN852528 LMJ852523:LMJ852528 LWF852523:LWF852528 MGB852523:MGB852528 MPX852523:MPX852528 MZT852523:MZT852528 NJP852523:NJP852528 NTL852523:NTL852528 ODH852523:ODH852528 OND852523:OND852528 OWZ852523:OWZ852528 PGV852523:PGV852528 PQR852523:PQR852528 QAN852523:QAN852528 QKJ852523:QKJ852528 QUF852523:QUF852528 REB852523:REB852528 RNX852523:RNX852528 RXT852523:RXT852528 SHP852523:SHP852528 SRL852523:SRL852528 TBH852523:TBH852528 TLD852523:TLD852528 TUZ852523:TUZ852528 UEV852523:UEV852528 UOR852523:UOR852528 UYN852523:UYN852528 VIJ852523:VIJ852528 VSF852523:VSF852528 WCB852523:WCB852528 WLX852523:WLX852528 WVT852523:WVT852528 L918059:L918064 JH918059:JH918064 TD918059:TD918064 ACZ918059:ACZ918064 AMV918059:AMV918064 AWR918059:AWR918064 BGN918059:BGN918064 BQJ918059:BQJ918064 CAF918059:CAF918064 CKB918059:CKB918064 CTX918059:CTX918064 DDT918059:DDT918064 DNP918059:DNP918064 DXL918059:DXL918064 EHH918059:EHH918064 ERD918059:ERD918064 FAZ918059:FAZ918064 FKV918059:FKV918064 FUR918059:FUR918064 GEN918059:GEN918064 GOJ918059:GOJ918064 GYF918059:GYF918064 HIB918059:HIB918064 HRX918059:HRX918064 IBT918059:IBT918064 ILP918059:ILP918064 IVL918059:IVL918064 JFH918059:JFH918064 JPD918059:JPD918064 JYZ918059:JYZ918064 KIV918059:KIV918064 KSR918059:KSR918064 LCN918059:LCN918064 LMJ918059:LMJ918064 LWF918059:LWF918064 MGB918059:MGB918064 MPX918059:MPX918064 MZT918059:MZT918064 NJP918059:NJP918064 NTL918059:NTL918064 ODH918059:ODH918064 OND918059:OND918064 OWZ918059:OWZ918064 PGV918059:PGV918064 PQR918059:PQR918064 QAN918059:QAN918064 QKJ918059:QKJ918064 QUF918059:QUF918064 REB918059:REB918064 RNX918059:RNX918064 RXT918059:RXT918064 SHP918059:SHP918064 SRL918059:SRL918064 TBH918059:TBH918064 TLD918059:TLD918064 TUZ918059:TUZ918064 UEV918059:UEV918064 UOR918059:UOR918064 UYN918059:UYN918064 VIJ918059:VIJ918064 VSF918059:VSF918064 WCB918059:WCB918064 WLX918059:WLX918064 WVT918059:WVT918064 L983595:L983600 JH983595:JH983600 TD983595:TD983600 ACZ983595:ACZ983600 AMV983595:AMV983600 AWR983595:AWR983600 BGN983595:BGN983600 BQJ983595:BQJ983600 CAF983595:CAF983600 CKB983595:CKB983600 CTX983595:CTX983600 DDT983595:DDT983600 DNP983595:DNP983600 DXL983595:DXL983600 EHH983595:EHH983600 ERD983595:ERD983600 FAZ983595:FAZ983600 FKV983595:FKV983600 FUR983595:FUR983600 GEN983595:GEN983600 GOJ983595:GOJ983600 GYF983595:GYF983600 HIB983595:HIB983600 HRX983595:HRX983600 IBT983595:IBT983600 ILP983595:ILP983600 IVL983595:IVL983600 JFH983595:JFH983600 JPD983595:JPD983600 JYZ983595:JYZ983600 KIV983595:KIV983600 KSR983595:KSR983600 LCN983595:LCN983600 LMJ983595:LMJ983600 LWF983595:LWF983600 MGB983595:MGB983600 MPX983595:MPX983600 MZT983595:MZT983600 NJP983595:NJP983600 NTL983595:NTL983600 ODH983595:ODH983600 OND983595:OND983600 OWZ983595:OWZ983600 PGV983595:PGV983600 PQR983595:PQR983600 QAN983595:QAN983600 QKJ983595:QKJ983600 QUF983595:QUF983600 REB983595:REB983600 RNX983595:RNX983600 RXT983595:RXT983600 SHP983595:SHP983600 SRL983595:SRL983600 TBH983595:TBH983600 TLD983595:TLD983600 TUZ983595:TUZ983600 UEV983595:UEV983600 UOR983595:UOR983600 UYN983595:UYN983600 VIJ983595:VIJ983600 VSF983595:VSF983600 WCB983595:WCB983600 WLX983595:WLX983600 WVT983595:WVT983600 K363:K369 JG363:JG369 TC363:TC369 ACY363:ACY369 AMU363:AMU369 AWQ363:AWQ369 BGM363:BGM369 BQI363:BQI369 CAE363:CAE369 CKA363:CKA369 CTW363:CTW369 DDS363:DDS369 DNO363:DNO369 DXK363:DXK369 EHG363:EHG369 ERC363:ERC369 FAY363:FAY369 FKU363:FKU369 FUQ363:FUQ369 GEM363:GEM369 GOI363:GOI369 GYE363:GYE369 HIA363:HIA369 HRW363:HRW369 IBS363:IBS369 ILO363:ILO369 IVK363:IVK369 JFG363:JFG369 JPC363:JPC369 JYY363:JYY369 KIU363:KIU369 KSQ363:KSQ369 LCM363:LCM369 LMI363:LMI369 LWE363:LWE369 MGA363:MGA369 MPW363:MPW369 MZS363:MZS369 NJO363:NJO369 NTK363:NTK369 ODG363:ODG369 ONC363:ONC369 OWY363:OWY369 PGU363:PGU369 PQQ363:PQQ369 QAM363:QAM369 QKI363:QKI369 QUE363:QUE369 REA363:REA369 RNW363:RNW369 RXS363:RXS369 SHO363:SHO369 SRK363:SRK369 TBG363:TBG369 TLC363:TLC369 TUY363:TUY369 UEU363:UEU369 UOQ363:UOQ369 UYM363:UYM369 VII363:VII369 VSE363:VSE369 WCA363:WCA369 WLW363:WLW369 WVS363:WVS369 K66090:K66096 JG66090:JG66096 TC66090:TC66096 ACY66090:ACY66096 AMU66090:AMU66096 AWQ66090:AWQ66096 BGM66090:BGM66096 BQI66090:BQI66096 CAE66090:CAE66096 CKA66090:CKA66096 CTW66090:CTW66096 DDS66090:DDS66096 DNO66090:DNO66096 DXK66090:DXK66096 EHG66090:EHG66096 ERC66090:ERC66096 FAY66090:FAY66096 FKU66090:FKU66096 FUQ66090:FUQ66096 GEM66090:GEM66096 GOI66090:GOI66096 GYE66090:GYE66096 HIA66090:HIA66096 HRW66090:HRW66096 IBS66090:IBS66096 ILO66090:ILO66096 IVK66090:IVK66096 JFG66090:JFG66096 JPC66090:JPC66096 JYY66090:JYY66096 KIU66090:KIU66096 KSQ66090:KSQ66096 LCM66090:LCM66096 LMI66090:LMI66096 LWE66090:LWE66096 MGA66090:MGA66096 MPW66090:MPW66096 MZS66090:MZS66096 NJO66090:NJO66096 NTK66090:NTK66096 ODG66090:ODG66096 ONC66090:ONC66096 OWY66090:OWY66096 PGU66090:PGU66096 PQQ66090:PQQ66096 QAM66090:QAM66096 QKI66090:QKI66096 QUE66090:QUE66096 REA66090:REA66096 RNW66090:RNW66096 RXS66090:RXS66096 SHO66090:SHO66096 SRK66090:SRK66096 TBG66090:TBG66096 TLC66090:TLC66096 TUY66090:TUY66096 UEU66090:UEU66096 UOQ66090:UOQ66096 UYM66090:UYM66096 VII66090:VII66096 VSE66090:VSE66096 WCA66090:WCA66096 WLW66090:WLW66096 WVS66090:WVS66096 K131626:K131632 JG131626:JG131632 TC131626:TC131632 ACY131626:ACY131632 AMU131626:AMU131632 AWQ131626:AWQ131632 BGM131626:BGM131632 BQI131626:BQI131632 CAE131626:CAE131632 CKA131626:CKA131632 CTW131626:CTW131632 DDS131626:DDS131632 DNO131626:DNO131632 DXK131626:DXK131632 EHG131626:EHG131632 ERC131626:ERC131632 FAY131626:FAY131632 FKU131626:FKU131632 FUQ131626:FUQ131632 GEM131626:GEM131632 GOI131626:GOI131632 GYE131626:GYE131632 HIA131626:HIA131632 HRW131626:HRW131632 IBS131626:IBS131632 ILO131626:ILO131632 IVK131626:IVK131632 JFG131626:JFG131632 JPC131626:JPC131632 JYY131626:JYY131632 KIU131626:KIU131632 KSQ131626:KSQ131632 LCM131626:LCM131632 LMI131626:LMI131632 LWE131626:LWE131632 MGA131626:MGA131632 MPW131626:MPW131632 MZS131626:MZS131632 NJO131626:NJO131632 NTK131626:NTK131632 ODG131626:ODG131632 ONC131626:ONC131632 OWY131626:OWY131632 PGU131626:PGU131632 PQQ131626:PQQ131632 QAM131626:QAM131632 QKI131626:QKI131632 QUE131626:QUE131632 REA131626:REA131632 RNW131626:RNW131632 RXS131626:RXS131632 SHO131626:SHO131632 SRK131626:SRK131632 TBG131626:TBG131632 TLC131626:TLC131632 TUY131626:TUY131632 UEU131626:UEU131632 UOQ131626:UOQ131632 UYM131626:UYM131632 VII131626:VII131632 VSE131626:VSE131632 WCA131626:WCA131632 WLW131626:WLW131632 WVS131626:WVS131632 K197162:K197168 JG197162:JG197168 TC197162:TC197168 ACY197162:ACY197168 AMU197162:AMU197168 AWQ197162:AWQ197168 BGM197162:BGM197168 BQI197162:BQI197168 CAE197162:CAE197168 CKA197162:CKA197168 CTW197162:CTW197168 DDS197162:DDS197168 DNO197162:DNO197168 DXK197162:DXK197168 EHG197162:EHG197168 ERC197162:ERC197168 FAY197162:FAY197168 FKU197162:FKU197168 FUQ197162:FUQ197168 GEM197162:GEM197168 GOI197162:GOI197168 GYE197162:GYE197168 HIA197162:HIA197168 HRW197162:HRW197168 IBS197162:IBS197168 ILO197162:ILO197168 IVK197162:IVK197168 JFG197162:JFG197168 JPC197162:JPC197168 JYY197162:JYY197168 KIU197162:KIU197168 KSQ197162:KSQ197168 LCM197162:LCM197168 LMI197162:LMI197168 LWE197162:LWE197168 MGA197162:MGA197168 MPW197162:MPW197168 MZS197162:MZS197168 NJO197162:NJO197168 NTK197162:NTK197168 ODG197162:ODG197168 ONC197162:ONC197168 OWY197162:OWY197168 PGU197162:PGU197168 PQQ197162:PQQ197168 QAM197162:QAM197168 QKI197162:QKI197168 QUE197162:QUE197168 REA197162:REA197168 RNW197162:RNW197168 RXS197162:RXS197168 SHO197162:SHO197168 SRK197162:SRK197168 TBG197162:TBG197168 TLC197162:TLC197168 TUY197162:TUY197168 UEU197162:UEU197168 UOQ197162:UOQ197168 UYM197162:UYM197168 VII197162:VII197168 VSE197162:VSE197168 WCA197162:WCA197168 WLW197162:WLW197168 WVS197162:WVS197168 K262698:K262704 JG262698:JG262704 TC262698:TC262704 ACY262698:ACY262704 AMU262698:AMU262704 AWQ262698:AWQ262704 BGM262698:BGM262704 BQI262698:BQI262704 CAE262698:CAE262704 CKA262698:CKA262704 CTW262698:CTW262704 DDS262698:DDS262704 DNO262698:DNO262704 DXK262698:DXK262704 EHG262698:EHG262704 ERC262698:ERC262704 FAY262698:FAY262704 FKU262698:FKU262704 FUQ262698:FUQ262704 GEM262698:GEM262704 GOI262698:GOI262704 GYE262698:GYE262704 HIA262698:HIA262704 HRW262698:HRW262704 IBS262698:IBS262704 ILO262698:ILO262704 IVK262698:IVK262704 JFG262698:JFG262704 JPC262698:JPC262704 JYY262698:JYY262704 KIU262698:KIU262704 KSQ262698:KSQ262704 LCM262698:LCM262704 LMI262698:LMI262704 LWE262698:LWE262704 MGA262698:MGA262704 MPW262698:MPW262704 MZS262698:MZS262704 NJO262698:NJO262704 NTK262698:NTK262704 ODG262698:ODG262704 ONC262698:ONC262704 OWY262698:OWY262704 PGU262698:PGU262704 PQQ262698:PQQ262704 QAM262698:QAM262704 QKI262698:QKI262704 QUE262698:QUE262704 REA262698:REA262704 RNW262698:RNW262704 RXS262698:RXS262704 SHO262698:SHO262704 SRK262698:SRK262704 TBG262698:TBG262704 TLC262698:TLC262704 TUY262698:TUY262704 UEU262698:UEU262704 UOQ262698:UOQ262704 UYM262698:UYM262704 VII262698:VII262704 VSE262698:VSE262704 WCA262698:WCA262704 WLW262698:WLW262704 WVS262698:WVS262704 K328234:K328240 JG328234:JG328240 TC328234:TC328240 ACY328234:ACY328240 AMU328234:AMU328240 AWQ328234:AWQ328240 BGM328234:BGM328240 BQI328234:BQI328240 CAE328234:CAE328240 CKA328234:CKA328240 CTW328234:CTW328240 DDS328234:DDS328240 DNO328234:DNO328240 DXK328234:DXK328240 EHG328234:EHG328240 ERC328234:ERC328240 FAY328234:FAY328240 FKU328234:FKU328240 FUQ328234:FUQ328240 GEM328234:GEM328240 GOI328234:GOI328240 GYE328234:GYE328240 HIA328234:HIA328240 HRW328234:HRW328240 IBS328234:IBS328240 ILO328234:ILO328240 IVK328234:IVK328240 JFG328234:JFG328240 JPC328234:JPC328240 JYY328234:JYY328240 KIU328234:KIU328240 KSQ328234:KSQ328240 LCM328234:LCM328240 LMI328234:LMI328240 LWE328234:LWE328240 MGA328234:MGA328240 MPW328234:MPW328240 MZS328234:MZS328240 NJO328234:NJO328240 NTK328234:NTK328240 ODG328234:ODG328240 ONC328234:ONC328240 OWY328234:OWY328240 PGU328234:PGU328240 PQQ328234:PQQ328240 QAM328234:QAM328240 QKI328234:QKI328240 QUE328234:QUE328240 REA328234:REA328240 RNW328234:RNW328240 RXS328234:RXS328240 SHO328234:SHO328240 SRK328234:SRK328240 TBG328234:TBG328240 TLC328234:TLC328240 TUY328234:TUY328240 UEU328234:UEU328240 UOQ328234:UOQ328240 UYM328234:UYM328240 VII328234:VII328240 VSE328234:VSE328240 WCA328234:WCA328240 WLW328234:WLW328240 WVS328234:WVS328240 K393770:K393776 JG393770:JG393776 TC393770:TC393776 ACY393770:ACY393776 AMU393770:AMU393776 AWQ393770:AWQ393776 BGM393770:BGM393776 BQI393770:BQI393776 CAE393770:CAE393776 CKA393770:CKA393776 CTW393770:CTW393776 DDS393770:DDS393776 DNO393770:DNO393776 DXK393770:DXK393776 EHG393770:EHG393776 ERC393770:ERC393776 FAY393770:FAY393776 FKU393770:FKU393776 FUQ393770:FUQ393776 GEM393770:GEM393776 GOI393770:GOI393776 GYE393770:GYE393776 HIA393770:HIA393776 HRW393770:HRW393776 IBS393770:IBS393776 ILO393770:ILO393776 IVK393770:IVK393776 JFG393770:JFG393776 JPC393770:JPC393776 JYY393770:JYY393776 KIU393770:KIU393776 KSQ393770:KSQ393776 LCM393770:LCM393776 LMI393770:LMI393776 LWE393770:LWE393776 MGA393770:MGA393776 MPW393770:MPW393776 MZS393770:MZS393776 NJO393770:NJO393776 NTK393770:NTK393776 ODG393770:ODG393776 ONC393770:ONC393776 OWY393770:OWY393776 PGU393770:PGU393776 PQQ393770:PQQ393776 QAM393770:QAM393776 QKI393770:QKI393776 QUE393770:QUE393776 REA393770:REA393776 RNW393770:RNW393776 RXS393770:RXS393776 SHO393770:SHO393776 SRK393770:SRK393776 TBG393770:TBG393776 TLC393770:TLC393776 TUY393770:TUY393776 UEU393770:UEU393776 UOQ393770:UOQ393776 UYM393770:UYM393776 VII393770:VII393776 VSE393770:VSE393776 WCA393770:WCA393776 WLW393770:WLW393776 WVS393770:WVS393776 K459306:K459312 JG459306:JG459312 TC459306:TC459312 ACY459306:ACY459312 AMU459306:AMU459312 AWQ459306:AWQ459312 BGM459306:BGM459312 BQI459306:BQI459312 CAE459306:CAE459312 CKA459306:CKA459312 CTW459306:CTW459312 DDS459306:DDS459312 DNO459306:DNO459312 DXK459306:DXK459312 EHG459306:EHG459312 ERC459306:ERC459312 FAY459306:FAY459312 FKU459306:FKU459312 FUQ459306:FUQ459312 GEM459306:GEM459312 GOI459306:GOI459312 GYE459306:GYE459312 HIA459306:HIA459312 HRW459306:HRW459312 IBS459306:IBS459312 ILO459306:ILO459312 IVK459306:IVK459312 JFG459306:JFG459312 JPC459306:JPC459312 JYY459306:JYY459312 KIU459306:KIU459312 KSQ459306:KSQ459312 LCM459306:LCM459312 LMI459306:LMI459312 LWE459306:LWE459312 MGA459306:MGA459312 MPW459306:MPW459312 MZS459306:MZS459312 NJO459306:NJO459312 NTK459306:NTK459312 ODG459306:ODG459312 ONC459306:ONC459312 OWY459306:OWY459312 PGU459306:PGU459312 PQQ459306:PQQ459312 QAM459306:QAM459312 QKI459306:QKI459312 QUE459306:QUE459312 REA459306:REA459312 RNW459306:RNW459312 RXS459306:RXS459312 SHO459306:SHO459312 SRK459306:SRK459312 TBG459306:TBG459312 TLC459306:TLC459312 TUY459306:TUY459312 UEU459306:UEU459312 UOQ459306:UOQ459312 UYM459306:UYM459312 VII459306:VII459312 VSE459306:VSE459312 WCA459306:WCA459312 WLW459306:WLW459312 WVS459306:WVS459312 K524842:K524848 JG524842:JG524848 TC524842:TC524848 ACY524842:ACY524848 AMU524842:AMU524848 AWQ524842:AWQ524848 BGM524842:BGM524848 BQI524842:BQI524848 CAE524842:CAE524848 CKA524842:CKA524848 CTW524842:CTW524848 DDS524842:DDS524848 DNO524842:DNO524848 DXK524842:DXK524848 EHG524842:EHG524848 ERC524842:ERC524848 FAY524842:FAY524848 FKU524842:FKU524848 FUQ524842:FUQ524848 GEM524842:GEM524848 GOI524842:GOI524848 GYE524842:GYE524848 HIA524842:HIA524848 HRW524842:HRW524848 IBS524842:IBS524848 ILO524842:ILO524848 IVK524842:IVK524848 JFG524842:JFG524848 JPC524842:JPC524848 JYY524842:JYY524848 KIU524842:KIU524848 KSQ524842:KSQ524848 LCM524842:LCM524848 LMI524842:LMI524848 LWE524842:LWE524848 MGA524842:MGA524848 MPW524842:MPW524848 MZS524842:MZS524848 NJO524842:NJO524848 NTK524842:NTK524848 ODG524842:ODG524848 ONC524842:ONC524848 OWY524842:OWY524848 PGU524842:PGU524848 PQQ524842:PQQ524848 QAM524842:QAM524848 QKI524842:QKI524848 QUE524842:QUE524848 REA524842:REA524848 RNW524842:RNW524848 RXS524842:RXS524848 SHO524842:SHO524848 SRK524842:SRK524848 TBG524842:TBG524848 TLC524842:TLC524848 TUY524842:TUY524848 UEU524842:UEU524848 UOQ524842:UOQ524848 UYM524842:UYM524848 VII524842:VII524848 VSE524842:VSE524848 WCA524842:WCA524848 WLW524842:WLW524848 WVS524842:WVS524848 K590378:K590384 JG590378:JG590384 TC590378:TC590384 ACY590378:ACY590384 AMU590378:AMU590384 AWQ590378:AWQ590384 BGM590378:BGM590384 BQI590378:BQI590384 CAE590378:CAE590384 CKA590378:CKA590384 CTW590378:CTW590384 DDS590378:DDS590384 DNO590378:DNO590384 DXK590378:DXK590384 EHG590378:EHG590384 ERC590378:ERC590384 FAY590378:FAY590384 FKU590378:FKU590384 FUQ590378:FUQ590384 GEM590378:GEM590384 GOI590378:GOI590384 GYE590378:GYE590384 HIA590378:HIA590384 HRW590378:HRW590384 IBS590378:IBS590384 ILO590378:ILO590384 IVK590378:IVK590384 JFG590378:JFG590384 JPC590378:JPC590384 JYY590378:JYY590384 KIU590378:KIU590384 KSQ590378:KSQ590384 LCM590378:LCM590384 LMI590378:LMI590384 LWE590378:LWE590384 MGA590378:MGA590384 MPW590378:MPW590384 MZS590378:MZS590384 NJO590378:NJO590384 NTK590378:NTK590384 ODG590378:ODG590384 ONC590378:ONC590384 OWY590378:OWY590384 PGU590378:PGU590384 PQQ590378:PQQ590384 QAM590378:QAM590384 QKI590378:QKI590384 QUE590378:QUE590384 REA590378:REA590384 RNW590378:RNW590384 RXS590378:RXS590384 SHO590378:SHO590384 SRK590378:SRK590384 TBG590378:TBG590384 TLC590378:TLC590384 TUY590378:TUY590384 UEU590378:UEU590384 UOQ590378:UOQ590384 UYM590378:UYM590384 VII590378:VII590384 VSE590378:VSE590384 WCA590378:WCA590384 WLW590378:WLW590384 WVS590378:WVS590384 K655914:K655920 JG655914:JG655920 TC655914:TC655920 ACY655914:ACY655920 AMU655914:AMU655920 AWQ655914:AWQ655920 BGM655914:BGM655920 BQI655914:BQI655920 CAE655914:CAE655920 CKA655914:CKA655920 CTW655914:CTW655920 DDS655914:DDS655920 DNO655914:DNO655920 DXK655914:DXK655920 EHG655914:EHG655920 ERC655914:ERC655920 FAY655914:FAY655920 FKU655914:FKU655920 FUQ655914:FUQ655920 GEM655914:GEM655920 GOI655914:GOI655920 GYE655914:GYE655920 HIA655914:HIA655920 HRW655914:HRW655920 IBS655914:IBS655920 ILO655914:ILO655920 IVK655914:IVK655920 JFG655914:JFG655920 JPC655914:JPC655920 JYY655914:JYY655920 KIU655914:KIU655920 KSQ655914:KSQ655920 LCM655914:LCM655920 LMI655914:LMI655920 LWE655914:LWE655920 MGA655914:MGA655920 MPW655914:MPW655920 MZS655914:MZS655920 NJO655914:NJO655920 NTK655914:NTK655920 ODG655914:ODG655920 ONC655914:ONC655920 OWY655914:OWY655920 PGU655914:PGU655920 PQQ655914:PQQ655920 QAM655914:QAM655920 QKI655914:QKI655920 QUE655914:QUE655920 REA655914:REA655920 RNW655914:RNW655920 RXS655914:RXS655920 SHO655914:SHO655920 SRK655914:SRK655920 TBG655914:TBG655920 TLC655914:TLC655920 TUY655914:TUY655920 UEU655914:UEU655920 UOQ655914:UOQ655920 UYM655914:UYM655920 VII655914:VII655920 VSE655914:VSE655920 WCA655914:WCA655920 WLW655914:WLW655920 WVS655914:WVS655920 K721450:K721456 JG721450:JG721456 TC721450:TC721456 ACY721450:ACY721456 AMU721450:AMU721456 AWQ721450:AWQ721456 BGM721450:BGM721456 BQI721450:BQI721456 CAE721450:CAE721456 CKA721450:CKA721456 CTW721450:CTW721456 DDS721450:DDS721456 DNO721450:DNO721456 DXK721450:DXK721456 EHG721450:EHG721456 ERC721450:ERC721456 FAY721450:FAY721456 FKU721450:FKU721456 FUQ721450:FUQ721456 GEM721450:GEM721456 GOI721450:GOI721456 GYE721450:GYE721456 HIA721450:HIA721456 HRW721450:HRW721456 IBS721450:IBS721456 ILO721450:ILO721456 IVK721450:IVK721456 JFG721450:JFG721456 JPC721450:JPC721456 JYY721450:JYY721456 KIU721450:KIU721456 KSQ721450:KSQ721456 LCM721450:LCM721456 LMI721450:LMI721456 LWE721450:LWE721456 MGA721450:MGA721456 MPW721450:MPW721456 MZS721450:MZS721456 NJO721450:NJO721456 NTK721450:NTK721456 ODG721450:ODG721456 ONC721450:ONC721456 OWY721450:OWY721456 PGU721450:PGU721456 PQQ721450:PQQ721456 QAM721450:QAM721456 QKI721450:QKI721456 QUE721450:QUE721456 REA721450:REA721456 RNW721450:RNW721456 RXS721450:RXS721456 SHO721450:SHO721456 SRK721450:SRK721456 TBG721450:TBG721456 TLC721450:TLC721456 TUY721450:TUY721456 UEU721450:UEU721456 UOQ721450:UOQ721456 UYM721450:UYM721456 VII721450:VII721456 VSE721450:VSE721456 WCA721450:WCA721456 WLW721450:WLW721456 WVS721450:WVS721456 K786986:K786992 JG786986:JG786992 TC786986:TC786992 ACY786986:ACY786992 AMU786986:AMU786992 AWQ786986:AWQ786992 BGM786986:BGM786992 BQI786986:BQI786992 CAE786986:CAE786992 CKA786986:CKA786992 CTW786986:CTW786992 DDS786986:DDS786992 DNO786986:DNO786992 DXK786986:DXK786992 EHG786986:EHG786992 ERC786986:ERC786992 FAY786986:FAY786992 FKU786986:FKU786992 FUQ786986:FUQ786992 GEM786986:GEM786992 GOI786986:GOI786992 GYE786986:GYE786992 HIA786986:HIA786992 HRW786986:HRW786992 IBS786986:IBS786992 ILO786986:ILO786992 IVK786986:IVK786992 JFG786986:JFG786992 JPC786986:JPC786992 JYY786986:JYY786992 KIU786986:KIU786992 KSQ786986:KSQ786992 LCM786986:LCM786992 LMI786986:LMI786992 LWE786986:LWE786992 MGA786986:MGA786992 MPW786986:MPW786992 MZS786986:MZS786992 NJO786986:NJO786992 NTK786986:NTK786992 ODG786986:ODG786992 ONC786986:ONC786992 OWY786986:OWY786992 PGU786986:PGU786992 PQQ786986:PQQ786992 QAM786986:QAM786992 QKI786986:QKI786992 QUE786986:QUE786992 REA786986:REA786992 RNW786986:RNW786992 RXS786986:RXS786992 SHO786986:SHO786992 SRK786986:SRK786992 TBG786986:TBG786992 TLC786986:TLC786992 TUY786986:TUY786992 UEU786986:UEU786992 UOQ786986:UOQ786992 UYM786986:UYM786992 VII786986:VII786992 VSE786986:VSE786992 WCA786986:WCA786992 WLW786986:WLW786992 WVS786986:WVS786992 K852522:K852528 JG852522:JG852528 TC852522:TC852528 ACY852522:ACY852528 AMU852522:AMU852528 AWQ852522:AWQ852528 BGM852522:BGM852528 BQI852522:BQI852528 CAE852522:CAE852528 CKA852522:CKA852528 CTW852522:CTW852528 DDS852522:DDS852528 DNO852522:DNO852528 DXK852522:DXK852528 EHG852522:EHG852528 ERC852522:ERC852528 FAY852522:FAY852528 FKU852522:FKU852528 FUQ852522:FUQ852528 GEM852522:GEM852528 GOI852522:GOI852528 GYE852522:GYE852528 HIA852522:HIA852528 HRW852522:HRW852528 IBS852522:IBS852528 ILO852522:ILO852528 IVK852522:IVK852528 JFG852522:JFG852528 JPC852522:JPC852528 JYY852522:JYY852528 KIU852522:KIU852528 KSQ852522:KSQ852528 LCM852522:LCM852528 LMI852522:LMI852528 LWE852522:LWE852528 MGA852522:MGA852528 MPW852522:MPW852528 MZS852522:MZS852528 NJO852522:NJO852528 NTK852522:NTK852528 ODG852522:ODG852528 ONC852522:ONC852528 OWY852522:OWY852528 PGU852522:PGU852528 PQQ852522:PQQ852528 QAM852522:QAM852528 QKI852522:QKI852528 QUE852522:QUE852528 REA852522:REA852528 RNW852522:RNW852528 RXS852522:RXS852528 SHO852522:SHO852528 SRK852522:SRK852528 TBG852522:TBG852528 TLC852522:TLC852528 TUY852522:TUY852528 UEU852522:UEU852528 UOQ852522:UOQ852528 UYM852522:UYM852528 VII852522:VII852528 VSE852522:VSE852528 WCA852522:WCA852528 WLW852522:WLW852528 WVS852522:WVS852528 K918058:K918064 JG918058:JG918064 TC918058:TC918064 ACY918058:ACY918064 AMU918058:AMU918064 AWQ918058:AWQ918064 BGM918058:BGM918064 BQI918058:BQI918064 CAE918058:CAE918064 CKA918058:CKA918064 CTW918058:CTW918064 DDS918058:DDS918064 DNO918058:DNO918064 DXK918058:DXK918064 EHG918058:EHG918064 ERC918058:ERC918064 FAY918058:FAY918064 FKU918058:FKU918064 FUQ918058:FUQ918064 GEM918058:GEM918064 GOI918058:GOI918064 GYE918058:GYE918064 HIA918058:HIA918064 HRW918058:HRW918064 IBS918058:IBS918064 ILO918058:ILO918064 IVK918058:IVK918064 JFG918058:JFG918064 JPC918058:JPC918064 JYY918058:JYY918064 KIU918058:KIU918064 KSQ918058:KSQ918064 LCM918058:LCM918064 LMI918058:LMI918064 LWE918058:LWE918064 MGA918058:MGA918064 MPW918058:MPW918064 MZS918058:MZS918064 NJO918058:NJO918064 NTK918058:NTK918064 ODG918058:ODG918064 ONC918058:ONC918064 OWY918058:OWY918064 PGU918058:PGU918064 PQQ918058:PQQ918064 QAM918058:QAM918064 QKI918058:QKI918064 QUE918058:QUE918064 REA918058:REA918064 RNW918058:RNW918064 RXS918058:RXS918064 SHO918058:SHO918064 SRK918058:SRK918064 TBG918058:TBG918064 TLC918058:TLC918064 TUY918058:TUY918064 UEU918058:UEU918064 UOQ918058:UOQ918064 UYM918058:UYM918064 VII918058:VII918064 VSE918058:VSE918064 WCA918058:WCA918064 WLW918058:WLW918064 WVS918058:WVS918064 K983594:K983600 JG983594:JG983600 TC983594:TC983600 ACY983594:ACY983600 AMU983594:AMU983600 AWQ983594:AWQ983600 BGM983594:BGM983600 BQI983594:BQI983600 CAE983594:CAE983600 CKA983594:CKA983600 CTW983594:CTW983600 DDS983594:DDS983600 DNO983594:DNO983600 DXK983594:DXK983600 EHG983594:EHG983600 ERC983594:ERC983600 FAY983594:FAY983600 FKU983594:FKU983600 FUQ983594:FUQ983600 GEM983594:GEM983600 GOI983594:GOI983600 GYE983594:GYE983600 HIA983594:HIA983600 HRW983594:HRW983600 IBS983594:IBS983600 ILO983594:ILO983600 IVK983594:IVK983600 JFG983594:JFG983600 JPC983594:JPC983600 JYY983594:JYY983600 KIU983594:KIU983600 KSQ983594:KSQ983600 LCM983594:LCM983600 LMI983594:LMI983600 LWE983594:LWE983600 MGA983594:MGA983600 MPW983594:MPW983600 MZS983594:MZS983600 NJO983594:NJO983600 NTK983594:NTK983600 ODG983594:ODG983600 ONC983594:ONC983600 OWY983594:OWY983600 PGU983594:PGU983600 PQQ983594:PQQ983600 QAM983594:QAM983600 QKI983594:QKI983600 QUE983594:QUE983600 REA983594:REA983600 RNW983594:RNW983600 RXS983594:RXS983600 SHO983594:SHO983600 SRK983594:SRK983600 TBG983594:TBG983600 TLC983594:TLC983600 TUY983594:TUY983600 UEU983594:UEU983600 UOQ983594:UOQ983600 UYM983594:UYM983600 VII983594:VII983600 VSE983594:VSE983600 WCA983594:WCA983600 WLW983594:WLW983600 WVS983594:WVS983600 JH475:JH478 TD475:TD478 ACZ475:ACZ478 AMV475:AMV478 AWR475:AWR478 BGN475:BGN478 BQJ475:BQJ478 CAF475:CAF478 CKB475:CKB478 CTX475:CTX478 DDT475:DDT478 DNP475:DNP478 DXL475:DXL478 EHH475:EHH478 ERD475:ERD478 FAZ475:FAZ478 FKV475:FKV478 FUR475:FUR478 GEN475:GEN478 GOJ475:GOJ478 GYF475:GYF478 HIB475:HIB478 HRX475:HRX478 IBT475:IBT478 ILP475:ILP478 IVL475:IVL478 JFH475:JFH478 JPD475:JPD478 JYZ475:JYZ478 KIV475:KIV478 KSR475:KSR478 LCN475:LCN478 LMJ475:LMJ478 LWF475:LWF478 MGB475:MGB478 MPX475:MPX478 MZT475:MZT478 NJP475:NJP478 NTL475:NTL478 ODH475:ODH478 OND475:OND478 OWZ475:OWZ478 PGV475:PGV478 PQR475:PQR478 QAN475:QAN478 QKJ475:QKJ478 QUF475:QUF478 REB475:REB478 RNX475:RNX478 RXT475:RXT478 SHP475:SHP478 SRL475:SRL478 TBH475:TBH478 TLD475:TLD478 TUZ475:TUZ478 UEV475:UEV478 UOR475:UOR478 UYN475:UYN478 VIJ475:VIJ478 VSF475:VSF478 WCB475:WCB478 WLX475:WLX478 WVT475:WVT478 A416:A478 L66202:L66204 JH66202:JH66204 TD66202:TD66204 ACZ66202:ACZ66204 AMV66202:AMV66204 AWR66202:AWR66204 BGN66202:BGN66204 BQJ66202:BQJ66204 CAF66202:CAF66204 CKB66202:CKB66204 CTX66202:CTX66204 DDT66202:DDT66204 DNP66202:DNP66204 DXL66202:DXL66204 EHH66202:EHH66204 ERD66202:ERD66204 FAZ66202:FAZ66204 FKV66202:FKV66204 FUR66202:FUR66204 GEN66202:GEN66204 GOJ66202:GOJ66204 GYF66202:GYF66204 HIB66202:HIB66204 HRX66202:HRX66204 IBT66202:IBT66204 ILP66202:ILP66204 IVL66202:IVL66204 JFH66202:JFH66204 JPD66202:JPD66204 JYZ66202:JYZ66204 KIV66202:KIV66204 KSR66202:KSR66204 LCN66202:LCN66204 LMJ66202:LMJ66204 LWF66202:LWF66204 MGB66202:MGB66204 MPX66202:MPX66204 MZT66202:MZT66204 NJP66202:NJP66204 NTL66202:NTL66204 ODH66202:ODH66204 OND66202:OND66204 OWZ66202:OWZ66204 PGV66202:PGV66204 PQR66202:PQR66204 QAN66202:QAN66204 QKJ66202:QKJ66204 QUF66202:QUF66204 REB66202:REB66204 RNX66202:RNX66204 RXT66202:RXT66204 SHP66202:SHP66204 SRL66202:SRL66204 TBH66202:TBH66204 TLD66202:TLD66204 TUZ66202:TUZ66204 UEV66202:UEV66204 UOR66202:UOR66204 UYN66202:UYN66204 VIJ66202:VIJ66204 VSF66202:VSF66204 WCB66202:WCB66204 WLX66202:WLX66204 WVT66202:WVT66204 L131738:L131740 JH131738:JH131740 TD131738:TD131740 ACZ131738:ACZ131740 AMV131738:AMV131740 AWR131738:AWR131740 BGN131738:BGN131740 BQJ131738:BQJ131740 CAF131738:CAF131740 CKB131738:CKB131740 CTX131738:CTX131740 DDT131738:DDT131740 DNP131738:DNP131740 DXL131738:DXL131740 EHH131738:EHH131740 ERD131738:ERD131740 FAZ131738:FAZ131740 FKV131738:FKV131740 FUR131738:FUR131740 GEN131738:GEN131740 GOJ131738:GOJ131740 GYF131738:GYF131740 HIB131738:HIB131740 HRX131738:HRX131740 IBT131738:IBT131740 ILP131738:ILP131740 IVL131738:IVL131740 JFH131738:JFH131740 JPD131738:JPD131740 JYZ131738:JYZ131740 KIV131738:KIV131740 KSR131738:KSR131740 LCN131738:LCN131740 LMJ131738:LMJ131740 LWF131738:LWF131740 MGB131738:MGB131740 MPX131738:MPX131740 MZT131738:MZT131740 NJP131738:NJP131740 NTL131738:NTL131740 ODH131738:ODH131740 OND131738:OND131740 OWZ131738:OWZ131740 PGV131738:PGV131740 PQR131738:PQR131740 QAN131738:QAN131740 QKJ131738:QKJ131740 QUF131738:QUF131740 REB131738:REB131740 RNX131738:RNX131740 RXT131738:RXT131740 SHP131738:SHP131740 SRL131738:SRL131740 TBH131738:TBH131740 TLD131738:TLD131740 TUZ131738:TUZ131740 UEV131738:UEV131740 UOR131738:UOR131740 UYN131738:UYN131740 VIJ131738:VIJ131740 VSF131738:VSF131740 WCB131738:WCB131740 WLX131738:WLX131740 WVT131738:WVT131740 L197274:L197276 JH197274:JH197276 TD197274:TD197276 ACZ197274:ACZ197276 AMV197274:AMV197276 AWR197274:AWR197276 BGN197274:BGN197276 BQJ197274:BQJ197276 CAF197274:CAF197276 CKB197274:CKB197276 CTX197274:CTX197276 DDT197274:DDT197276 DNP197274:DNP197276 DXL197274:DXL197276 EHH197274:EHH197276 ERD197274:ERD197276 FAZ197274:FAZ197276 FKV197274:FKV197276 FUR197274:FUR197276 GEN197274:GEN197276 GOJ197274:GOJ197276 GYF197274:GYF197276 HIB197274:HIB197276 HRX197274:HRX197276 IBT197274:IBT197276 ILP197274:ILP197276 IVL197274:IVL197276 JFH197274:JFH197276 JPD197274:JPD197276 JYZ197274:JYZ197276 KIV197274:KIV197276 KSR197274:KSR197276 LCN197274:LCN197276 LMJ197274:LMJ197276 LWF197274:LWF197276 MGB197274:MGB197276 MPX197274:MPX197276 MZT197274:MZT197276 NJP197274:NJP197276 NTL197274:NTL197276 ODH197274:ODH197276 OND197274:OND197276 OWZ197274:OWZ197276 PGV197274:PGV197276 PQR197274:PQR197276 QAN197274:QAN197276 QKJ197274:QKJ197276 QUF197274:QUF197276 REB197274:REB197276 RNX197274:RNX197276 RXT197274:RXT197276 SHP197274:SHP197276 SRL197274:SRL197276 TBH197274:TBH197276 TLD197274:TLD197276 TUZ197274:TUZ197276 UEV197274:UEV197276 UOR197274:UOR197276 UYN197274:UYN197276 VIJ197274:VIJ197276 VSF197274:VSF197276 WCB197274:WCB197276 WLX197274:WLX197276 WVT197274:WVT197276 L262810:L262812 JH262810:JH262812 TD262810:TD262812 ACZ262810:ACZ262812 AMV262810:AMV262812 AWR262810:AWR262812 BGN262810:BGN262812 BQJ262810:BQJ262812 CAF262810:CAF262812 CKB262810:CKB262812 CTX262810:CTX262812 DDT262810:DDT262812 DNP262810:DNP262812 DXL262810:DXL262812 EHH262810:EHH262812 ERD262810:ERD262812 FAZ262810:FAZ262812 FKV262810:FKV262812 FUR262810:FUR262812 GEN262810:GEN262812 GOJ262810:GOJ262812 GYF262810:GYF262812 HIB262810:HIB262812 HRX262810:HRX262812 IBT262810:IBT262812 ILP262810:ILP262812 IVL262810:IVL262812 JFH262810:JFH262812 JPD262810:JPD262812 JYZ262810:JYZ262812 KIV262810:KIV262812 KSR262810:KSR262812 LCN262810:LCN262812 LMJ262810:LMJ262812 LWF262810:LWF262812 MGB262810:MGB262812 MPX262810:MPX262812 MZT262810:MZT262812 NJP262810:NJP262812 NTL262810:NTL262812 ODH262810:ODH262812 OND262810:OND262812 OWZ262810:OWZ262812 PGV262810:PGV262812 PQR262810:PQR262812 QAN262810:QAN262812 QKJ262810:QKJ262812 QUF262810:QUF262812 REB262810:REB262812 RNX262810:RNX262812 RXT262810:RXT262812 SHP262810:SHP262812 SRL262810:SRL262812 TBH262810:TBH262812 TLD262810:TLD262812 TUZ262810:TUZ262812 UEV262810:UEV262812 UOR262810:UOR262812 UYN262810:UYN262812 VIJ262810:VIJ262812 VSF262810:VSF262812 WCB262810:WCB262812 WLX262810:WLX262812 WVT262810:WVT262812 L328346:L328348 JH328346:JH328348 TD328346:TD328348 ACZ328346:ACZ328348 AMV328346:AMV328348 AWR328346:AWR328348 BGN328346:BGN328348 BQJ328346:BQJ328348 CAF328346:CAF328348 CKB328346:CKB328348 CTX328346:CTX328348 DDT328346:DDT328348 DNP328346:DNP328348 DXL328346:DXL328348 EHH328346:EHH328348 ERD328346:ERD328348 FAZ328346:FAZ328348 FKV328346:FKV328348 FUR328346:FUR328348 GEN328346:GEN328348 GOJ328346:GOJ328348 GYF328346:GYF328348 HIB328346:HIB328348 HRX328346:HRX328348 IBT328346:IBT328348 ILP328346:ILP328348 IVL328346:IVL328348 JFH328346:JFH328348 JPD328346:JPD328348 JYZ328346:JYZ328348 KIV328346:KIV328348 KSR328346:KSR328348 LCN328346:LCN328348 LMJ328346:LMJ328348 LWF328346:LWF328348 MGB328346:MGB328348 MPX328346:MPX328348 MZT328346:MZT328348 NJP328346:NJP328348 NTL328346:NTL328348 ODH328346:ODH328348 OND328346:OND328348 OWZ328346:OWZ328348 PGV328346:PGV328348 PQR328346:PQR328348 QAN328346:QAN328348 QKJ328346:QKJ328348 QUF328346:QUF328348 REB328346:REB328348 RNX328346:RNX328348 RXT328346:RXT328348 SHP328346:SHP328348 SRL328346:SRL328348 TBH328346:TBH328348 TLD328346:TLD328348 TUZ328346:TUZ328348 UEV328346:UEV328348 UOR328346:UOR328348 UYN328346:UYN328348 VIJ328346:VIJ328348 VSF328346:VSF328348 WCB328346:WCB328348 WLX328346:WLX328348 WVT328346:WVT328348 L393882:L393884 JH393882:JH393884 TD393882:TD393884 ACZ393882:ACZ393884 AMV393882:AMV393884 AWR393882:AWR393884 BGN393882:BGN393884 BQJ393882:BQJ393884 CAF393882:CAF393884 CKB393882:CKB393884 CTX393882:CTX393884 DDT393882:DDT393884 DNP393882:DNP393884 DXL393882:DXL393884 EHH393882:EHH393884 ERD393882:ERD393884 FAZ393882:FAZ393884 FKV393882:FKV393884 FUR393882:FUR393884 GEN393882:GEN393884 GOJ393882:GOJ393884 GYF393882:GYF393884 HIB393882:HIB393884 HRX393882:HRX393884 IBT393882:IBT393884 ILP393882:ILP393884 IVL393882:IVL393884 JFH393882:JFH393884 JPD393882:JPD393884 JYZ393882:JYZ393884 KIV393882:KIV393884 KSR393882:KSR393884 LCN393882:LCN393884 LMJ393882:LMJ393884 LWF393882:LWF393884 MGB393882:MGB393884 MPX393882:MPX393884 MZT393882:MZT393884 NJP393882:NJP393884 NTL393882:NTL393884 ODH393882:ODH393884 OND393882:OND393884 OWZ393882:OWZ393884 PGV393882:PGV393884 PQR393882:PQR393884 QAN393882:QAN393884 QKJ393882:QKJ393884 QUF393882:QUF393884 REB393882:REB393884 RNX393882:RNX393884 RXT393882:RXT393884 SHP393882:SHP393884 SRL393882:SRL393884 TBH393882:TBH393884 TLD393882:TLD393884 TUZ393882:TUZ393884 UEV393882:UEV393884 UOR393882:UOR393884 UYN393882:UYN393884 VIJ393882:VIJ393884 VSF393882:VSF393884 WCB393882:WCB393884 WLX393882:WLX393884 WVT393882:WVT393884 L459418:L459420 JH459418:JH459420 TD459418:TD459420 ACZ459418:ACZ459420 AMV459418:AMV459420 AWR459418:AWR459420 BGN459418:BGN459420 BQJ459418:BQJ459420 CAF459418:CAF459420 CKB459418:CKB459420 CTX459418:CTX459420 DDT459418:DDT459420 DNP459418:DNP459420 DXL459418:DXL459420 EHH459418:EHH459420 ERD459418:ERD459420 FAZ459418:FAZ459420 FKV459418:FKV459420 FUR459418:FUR459420 GEN459418:GEN459420 GOJ459418:GOJ459420 GYF459418:GYF459420 HIB459418:HIB459420 HRX459418:HRX459420 IBT459418:IBT459420 ILP459418:ILP459420 IVL459418:IVL459420 JFH459418:JFH459420 JPD459418:JPD459420 JYZ459418:JYZ459420 KIV459418:KIV459420 KSR459418:KSR459420 LCN459418:LCN459420 LMJ459418:LMJ459420 LWF459418:LWF459420 MGB459418:MGB459420 MPX459418:MPX459420 MZT459418:MZT459420 NJP459418:NJP459420 NTL459418:NTL459420 ODH459418:ODH459420 OND459418:OND459420 OWZ459418:OWZ459420 PGV459418:PGV459420 PQR459418:PQR459420 QAN459418:QAN459420 QKJ459418:QKJ459420 QUF459418:QUF459420 REB459418:REB459420 RNX459418:RNX459420 RXT459418:RXT459420 SHP459418:SHP459420 SRL459418:SRL459420 TBH459418:TBH459420 TLD459418:TLD459420 TUZ459418:TUZ459420 UEV459418:UEV459420 UOR459418:UOR459420 UYN459418:UYN459420 VIJ459418:VIJ459420 VSF459418:VSF459420 WCB459418:WCB459420 WLX459418:WLX459420 WVT459418:WVT459420 L524954:L524956 JH524954:JH524956 TD524954:TD524956 ACZ524954:ACZ524956 AMV524954:AMV524956 AWR524954:AWR524956 BGN524954:BGN524956 BQJ524954:BQJ524956 CAF524954:CAF524956 CKB524954:CKB524956 CTX524954:CTX524956 DDT524954:DDT524956 DNP524954:DNP524956 DXL524954:DXL524956 EHH524954:EHH524956 ERD524954:ERD524956 FAZ524954:FAZ524956 FKV524954:FKV524956 FUR524954:FUR524956 GEN524954:GEN524956 GOJ524954:GOJ524956 GYF524954:GYF524956 HIB524954:HIB524956 HRX524954:HRX524956 IBT524954:IBT524956 ILP524954:ILP524956 IVL524954:IVL524956 JFH524954:JFH524956 JPD524954:JPD524956 JYZ524954:JYZ524956 KIV524954:KIV524956 KSR524954:KSR524956 LCN524954:LCN524956 LMJ524954:LMJ524956 LWF524954:LWF524956 MGB524954:MGB524956 MPX524954:MPX524956 MZT524954:MZT524956 NJP524954:NJP524956 NTL524954:NTL524956 ODH524954:ODH524956 OND524954:OND524956 OWZ524954:OWZ524956 PGV524954:PGV524956 PQR524954:PQR524956 QAN524954:QAN524956 QKJ524954:QKJ524956 QUF524954:QUF524956 REB524954:REB524956 RNX524954:RNX524956 RXT524954:RXT524956 SHP524954:SHP524956 SRL524954:SRL524956 TBH524954:TBH524956 TLD524954:TLD524956 TUZ524954:TUZ524956 UEV524954:UEV524956 UOR524954:UOR524956 UYN524954:UYN524956 VIJ524954:VIJ524956 VSF524954:VSF524956 WCB524954:WCB524956 WLX524954:WLX524956 WVT524954:WVT524956 L590490:L590492 JH590490:JH590492 TD590490:TD590492 ACZ590490:ACZ590492 AMV590490:AMV590492 AWR590490:AWR590492 BGN590490:BGN590492 BQJ590490:BQJ590492 CAF590490:CAF590492 CKB590490:CKB590492 CTX590490:CTX590492 DDT590490:DDT590492 DNP590490:DNP590492 DXL590490:DXL590492 EHH590490:EHH590492 ERD590490:ERD590492 FAZ590490:FAZ590492 FKV590490:FKV590492 FUR590490:FUR590492 GEN590490:GEN590492 GOJ590490:GOJ590492 GYF590490:GYF590492 HIB590490:HIB590492 HRX590490:HRX590492 IBT590490:IBT590492 ILP590490:ILP590492 IVL590490:IVL590492 JFH590490:JFH590492 JPD590490:JPD590492 JYZ590490:JYZ590492 KIV590490:KIV590492 KSR590490:KSR590492 LCN590490:LCN590492 LMJ590490:LMJ590492 LWF590490:LWF590492 MGB590490:MGB590492 MPX590490:MPX590492 MZT590490:MZT590492 NJP590490:NJP590492 NTL590490:NTL590492 ODH590490:ODH590492 OND590490:OND590492 OWZ590490:OWZ590492 PGV590490:PGV590492 PQR590490:PQR590492 QAN590490:QAN590492 QKJ590490:QKJ590492 QUF590490:QUF590492 REB590490:REB590492 RNX590490:RNX590492 RXT590490:RXT590492 SHP590490:SHP590492 SRL590490:SRL590492 TBH590490:TBH590492 TLD590490:TLD590492 TUZ590490:TUZ590492 UEV590490:UEV590492 UOR590490:UOR590492 UYN590490:UYN590492 VIJ590490:VIJ590492 VSF590490:VSF590492 WCB590490:WCB590492 WLX590490:WLX590492 WVT590490:WVT590492 L656026:L656028 JH656026:JH656028 TD656026:TD656028 ACZ656026:ACZ656028 AMV656026:AMV656028 AWR656026:AWR656028 BGN656026:BGN656028 BQJ656026:BQJ656028 CAF656026:CAF656028 CKB656026:CKB656028 CTX656026:CTX656028 DDT656026:DDT656028 DNP656026:DNP656028 DXL656026:DXL656028 EHH656026:EHH656028 ERD656026:ERD656028 FAZ656026:FAZ656028 FKV656026:FKV656028 FUR656026:FUR656028 GEN656026:GEN656028 GOJ656026:GOJ656028 GYF656026:GYF656028 HIB656026:HIB656028 HRX656026:HRX656028 IBT656026:IBT656028 ILP656026:ILP656028 IVL656026:IVL656028 JFH656026:JFH656028 JPD656026:JPD656028 JYZ656026:JYZ656028 KIV656026:KIV656028 KSR656026:KSR656028 LCN656026:LCN656028 LMJ656026:LMJ656028 LWF656026:LWF656028 MGB656026:MGB656028 MPX656026:MPX656028 MZT656026:MZT656028 NJP656026:NJP656028 NTL656026:NTL656028 ODH656026:ODH656028 OND656026:OND656028 OWZ656026:OWZ656028 PGV656026:PGV656028 PQR656026:PQR656028 QAN656026:QAN656028 QKJ656026:QKJ656028 QUF656026:QUF656028 REB656026:REB656028 RNX656026:RNX656028 RXT656026:RXT656028 SHP656026:SHP656028 SRL656026:SRL656028 TBH656026:TBH656028 TLD656026:TLD656028 TUZ656026:TUZ656028 UEV656026:UEV656028 UOR656026:UOR656028 UYN656026:UYN656028 VIJ656026:VIJ656028 VSF656026:VSF656028 WCB656026:WCB656028 WLX656026:WLX656028 WVT656026:WVT656028 L721562:L721564 JH721562:JH721564 TD721562:TD721564 ACZ721562:ACZ721564 AMV721562:AMV721564 AWR721562:AWR721564 BGN721562:BGN721564 BQJ721562:BQJ721564 CAF721562:CAF721564 CKB721562:CKB721564 CTX721562:CTX721564 DDT721562:DDT721564 DNP721562:DNP721564 DXL721562:DXL721564 EHH721562:EHH721564 ERD721562:ERD721564 FAZ721562:FAZ721564 FKV721562:FKV721564 FUR721562:FUR721564 GEN721562:GEN721564 GOJ721562:GOJ721564 GYF721562:GYF721564 HIB721562:HIB721564 HRX721562:HRX721564 IBT721562:IBT721564 ILP721562:ILP721564 IVL721562:IVL721564 JFH721562:JFH721564 JPD721562:JPD721564 JYZ721562:JYZ721564 KIV721562:KIV721564 KSR721562:KSR721564 LCN721562:LCN721564 LMJ721562:LMJ721564 LWF721562:LWF721564 MGB721562:MGB721564 MPX721562:MPX721564 MZT721562:MZT721564 NJP721562:NJP721564 NTL721562:NTL721564 ODH721562:ODH721564 OND721562:OND721564 OWZ721562:OWZ721564 PGV721562:PGV721564 PQR721562:PQR721564 QAN721562:QAN721564 QKJ721562:QKJ721564 QUF721562:QUF721564 REB721562:REB721564 RNX721562:RNX721564 RXT721562:RXT721564 SHP721562:SHP721564 SRL721562:SRL721564 TBH721562:TBH721564 TLD721562:TLD721564 TUZ721562:TUZ721564 UEV721562:UEV721564 UOR721562:UOR721564 UYN721562:UYN721564 VIJ721562:VIJ721564 VSF721562:VSF721564 WCB721562:WCB721564 WLX721562:WLX721564 WVT721562:WVT721564 L787098:L787100 JH787098:JH787100 TD787098:TD787100 ACZ787098:ACZ787100 AMV787098:AMV787100 AWR787098:AWR787100 BGN787098:BGN787100 BQJ787098:BQJ787100 CAF787098:CAF787100 CKB787098:CKB787100 CTX787098:CTX787100 DDT787098:DDT787100 DNP787098:DNP787100 DXL787098:DXL787100 EHH787098:EHH787100 ERD787098:ERD787100 FAZ787098:FAZ787100 FKV787098:FKV787100 FUR787098:FUR787100 GEN787098:GEN787100 GOJ787098:GOJ787100 GYF787098:GYF787100 HIB787098:HIB787100 HRX787098:HRX787100 IBT787098:IBT787100 ILP787098:ILP787100 IVL787098:IVL787100 JFH787098:JFH787100 JPD787098:JPD787100 JYZ787098:JYZ787100 KIV787098:KIV787100 KSR787098:KSR787100 LCN787098:LCN787100 LMJ787098:LMJ787100 LWF787098:LWF787100 MGB787098:MGB787100 MPX787098:MPX787100 MZT787098:MZT787100 NJP787098:NJP787100 NTL787098:NTL787100 ODH787098:ODH787100 OND787098:OND787100 OWZ787098:OWZ787100 PGV787098:PGV787100 PQR787098:PQR787100 QAN787098:QAN787100 QKJ787098:QKJ787100 QUF787098:QUF787100 REB787098:REB787100 RNX787098:RNX787100 RXT787098:RXT787100 SHP787098:SHP787100 SRL787098:SRL787100 TBH787098:TBH787100 TLD787098:TLD787100 TUZ787098:TUZ787100 UEV787098:UEV787100 UOR787098:UOR787100 UYN787098:UYN787100 VIJ787098:VIJ787100 VSF787098:VSF787100 WCB787098:WCB787100 WLX787098:WLX787100 WVT787098:WVT787100 L852634:L852636 JH852634:JH852636 TD852634:TD852636 ACZ852634:ACZ852636 AMV852634:AMV852636 AWR852634:AWR852636 BGN852634:BGN852636 BQJ852634:BQJ852636 CAF852634:CAF852636 CKB852634:CKB852636 CTX852634:CTX852636 DDT852634:DDT852636 DNP852634:DNP852636 DXL852634:DXL852636 EHH852634:EHH852636 ERD852634:ERD852636 FAZ852634:FAZ852636 FKV852634:FKV852636 FUR852634:FUR852636 GEN852634:GEN852636 GOJ852634:GOJ852636 GYF852634:GYF852636 HIB852634:HIB852636 HRX852634:HRX852636 IBT852634:IBT852636 ILP852634:ILP852636 IVL852634:IVL852636 JFH852634:JFH852636 JPD852634:JPD852636 JYZ852634:JYZ852636 KIV852634:KIV852636 KSR852634:KSR852636 LCN852634:LCN852636 LMJ852634:LMJ852636 LWF852634:LWF852636 MGB852634:MGB852636 MPX852634:MPX852636 MZT852634:MZT852636 NJP852634:NJP852636 NTL852634:NTL852636 ODH852634:ODH852636 OND852634:OND852636 OWZ852634:OWZ852636 PGV852634:PGV852636 PQR852634:PQR852636 QAN852634:QAN852636 QKJ852634:QKJ852636 QUF852634:QUF852636 REB852634:REB852636 RNX852634:RNX852636 RXT852634:RXT852636 SHP852634:SHP852636 SRL852634:SRL852636 TBH852634:TBH852636 TLD852634:TLD852636 TUZ852634:TUZ852636 UEV852634:UEV852636 UOR852634:UOR852636 UYN852634:UYN852636 VIJ852634:VIJ852636 VSF852634:VSF852636 WCB852634:WCB852636 WLX852634:WLX852636 WVT852634:WVT852636 L918170:L918172 JH918170:JH918172 TD918170:TD918172 ACZ918170:ACZ918172 AMV918170:AMV918172 AWR918170:AWR918172 BGN918170:BGN918172 BQJ918170:BQJ918172 CAF918170:CAF918172 CKB918170:CKB918172 CTX918170:CTX918172 DDT918170:DDT918172 DNP918170:DNP918172 DXL918170:DXL918172 EHH918170:EHH918172 ERD918170:ERD918172 FAZ918170:FAZ918172 FKV918170:FKV918172 FUR918170:FUR918172 GEN918170:GEN918172 GOJ918170:GOJ918172 GYF918170:GYF918172 HIB918170:HIB918172 HRX918170:HRX918172 IBT918170:IBT918172 ILP918170:ILP918172 IVL918170:IVL918172 JFH918170:JFH918172 JPD918170:JPD918172 JYZ918170:JYZ918172 KIV918170:KIV918172 KSR918170:KSR918172 LCN918170:LCN918172 LMJ918170:LMJ918172 LWF918170:LWF918172 MGB918170:MGB918172 MPX918170:MPX918172 MZT918170:MZT918172 NJP918170:NJP918172 NTL918170:NTL918172 ODH918170:ODH918172 OND918170:OND918172 OWZ918170:OWZ918172 PGV918170:PGV918172 PQR918170:PQR918172 QAN918170:QAN918172 QKJ918170:QKJ918172 QUF918170:QUF918172 REB918170:REB918172 RNX918170:RNX918172 RXT918170:RXT918172 SHP918170:SHP918172 SRL918170:SRL918172 TBH918170:TBH918172 TLD918170:TLD918172 TUZ918170:TUZ918172 UEV918170:UEV918172 UOR918170:UOR918172 UYN918170:UYN918172 VIJ918170:VIJ918172 VSF918170:VSF918172 WCB918170:WCB918172 WLX918170:WLX918172 WVT918170:WVT918172 L983706:L983708 JH983706:JH983708 TD983706:TD983708 ACZ983706:ACZ983708 AMV983706:AMV983708 AWR983706:AWR983708 BGN983706:BGN983708 BQJ983706:BQJ983708 CAF983706:CAF983708 CKB983706:CKB983708 CTX983706:CTX983708 DDT983706:DDT983708 DNP983706:DNP983708 DXL983706:DXL983708 EHH983706:EHH983708 ERD983706:ERD983708 FAZ983706:FAZ983708 FKV983706:FKV983708 FUR983706:FUR983708 GEN983706:GEN983708 GOJ983706:GOJ983708 GYF983706:GYF983708 HIB983706:HIB983708 HRX983706:HRX983708 IBT983706:IBT983708 ILP983706:ILP983708 IVL983706:IVL983708 JFH983706:JFH983708 JPD983706:JPD983708 JYZ983706:JYZ983708 KIV983706:KIV983708 KSR983706:KSR983708 LCN983706:LCN983708 LMJ983706:LMJ983708 LWF983706:LWF983708 MGB983706:MGB983708 MPX983706:MPX983708 MZT983706:MZT983708 NJP983706:NJP983708 NTL983706:NTL983708 ODH983706:ODH983708 OND983706:OND983708 OWZ983706:OWZ983708 PGV983706:PGV983708 PQR983706:PQR983708 QAN983706:QAN983708 QKJ983706:QKJ983708 QUF983706:QUF983708 REB983706:REB983708 RNX983706:RNX983708 RXT983706:RXT983708 SHP983706:SHP983708 SRL983706:SRL983708 TBH983706:TBH983708 TLD983706:TLD983708 TUZ983706:TUZ983708 UEV983706:UEV983708 UOR983706:UOR983708 UYN983706:UYN983708 VIJ983706:VIJ983708 VSF983706:VSF983708 WCB983706:WCB983708 WLX983706:WLX983708 WVT983706:WVT983708 K475 JG475 TC475 ACY475 AMU475 AWQ475 BGM475 BQI475 CAE475 CKA475 CTW475 DDS475 DNO475 DXK475 EHG475 ERC475 FAY475 FKU475 FUQ475 GEM475 GOI475 GYE475 HIA475 HRW475 IBS475 ILO475 IVK475 JFG475 JPC475 JYY475 KIU475 KSQ475 LCM475 LMI475 LWE475 MGA475 MPW475 MZS475 NJO475 NTK475 ODG475 ONC475 OWY475 PGU475 PQQ475 QAM475 QKI475 QUE475 REA475 RNW475 RXS475 SHO475 SRK475 TBG475 TLC475 TUY475 UEU475 UOQ475 UYM475 VII475 VSE475 WCA475 WLW475 WVS475 K66202 JG66202 TC66202 ACY66202 AMU66202 AWQ66202 BGM66202 BQI66202 CAE66202 CKA66202 CTW66202 DDS66202 DNO66202 DXK66202 EHG66202 ERC66202 FAY66202 FKU66202 FUQ66202 GEM66202 GOI66202 GYE66202 HIA66202 HRW66202 IBS66202 ILO66202 IVK66202 JFG66202 JPC66202 JYY66202 KIU66202 KSQ66202 LCM66202 LMI66202 LWE66202 MGA66202 MPW66202 MZS66202 NJO66202 NTK66202 ODG66202 ONC66202 OWY66202 PGU66202 PQQ66202 QAM66202 QKI66202 QUE66202 REA66202 RNW66202 RXS66202 SHO66202 SRK66202 TBG66202 TLC66202 TUY66202 UEU66202 UOQ66202 UYM66202 VII66202 VSE66202 WCA66202 WLW66202 WVS66202 K131738 JG131738 TC131738 ACY131738 AMU131738 AWQ131738 BGM131738 BQI131738 CAE131738 CKA131738 CTW131738 DDS131738 DNO131738 DXK131738 EHG131738 ERC131738 FAY131738 FKU131738 FUQ131738 GEM131738 GOI131738 GYE131738 HIA131738 HRW131738 IBS131738 ILO131738 IVK131738 JFG131738 JPC131738 JYY131738 KIU131738 KSQ131738 LCM131738 LMI131738 LWE131738 MGA131738 MPW131738 MZS131738 NJO131738 NTK131738 ODG131738 ONC131738 OWY131738 PGU131738 PQQ131738 QAM131738 QKI131738 QUE131738 REA131738 RNW131738 RXS131738 SHO131738 SRK131738 TBG131738 TLC131738 TUY131738 UEU131738 UOQ131738 UYM131738 VII131738 VSE131738 WCA131738 WLW131738 WVS131738 K197274 JG197274 TC197274 ACY197274 AMU197274 AWQ197274 BGM197274 BQI197274 CAE197274 CKA197274 CTW197274 DDS197274 DNO197274 DXK197274 EHG197274 ERC197274 FAY197274 FKU197274 FUQ197274 GEM197274 GOI197274 GYE197274 HIA197274 HRW197274 IBS197274 ILO197274 IVK197274 JFG197274 JPC197274 JYY197274 KIU197274 KSQ197274 LCM197274 LMI197274 LWE197274 MGA197274 MPW197274 MZS197274 NJO197274 NTK197274 ODG197274 ONC197274 OWY197274 PGU197274 PQQ197274 QAM197274 QKI197274 QUE197274 REA197274 RNW197274 RXS197274 SHO197274 SRK197274 TBG197274 TLC197274 TUY197274 UEU197274 UOQ197274 UYM197274 VII197274 VSE197274 WCA197274 WLW197274 WVS197274 K262810 JG262810 TC262810 ACY262810 AMU262810 AWQ262810 BGM262810 BQI262810 CAE262810 CKA262810 CTW262810 DDS262810 DNO262810 DXK262810 EHG262810 ERC262810 FAY262810 FKU262810 FUQ262810 GEM262810 GOI262810 GYE262810 HIA262810 HRW262810 IBS262810 ILO262810 IVK262810 JFG262810 JPC262810 JYY262810 KIU262810 KSQ262810 LCM262810 LMI262810 LWE262810 MGA262810 MPW262810 MZS262810 NJO262810 NTK262810 ODG262810 ONC262810 OWY262810 PGU262810 PQQ262810 QAM262810 QKI262810 QUE262810 REA262810 RNW262810 RXS262810 SHO262810 SRK262810 TBG262810 TLC262810 TUY262810 UEU262810 UOQ262810 UYM262810 VII262810 VSE262810 WCA262810 WLW262810 WVS262810 K328346 JG328346 TC328346 ACY328346 AMU328346 AWQ328346 BGM328346 BQI328346 CAE328346 CKA328346 CTW328346 DDS328346 DNO328346 DXK328346 EHG328346 ERC328346 FAY328346 FKU328346 FUQ328346 GEM328346 GOI328346 GYE328346 HIA328346 HRW328346 IBS328346 ILO328346 IVK328346 JFG328346 JPC328346 JYY328346 KIU328346 KSQ328346 LCM328346 LMI328346 LWE328346 MGA328346 MPW328346 MZS328346 NJO328346 NTK328346 ODG328346 ONC328346 OWY328346 PGU328346 PQQ328346 QAM328346 QKI328346 QUE328346 REA328346 RNW328346 RXS328346 SHO328346 SRK328346 TBG328346 TLC328346 TUY328346 UEU328346 UOQ328346 UYM328346 VII328346 VSE328346 WCA328346 WLW328346 WVS328346 K393882 JG393882 TC393882 ACY393882 AMU393882 AWQ393882 BGM393882 BQI393882 CAE393882 CKA393882 CTW393882 DDS393882 DNO393882 DXK393882 EHG393882 ERC393882 FAY393882 FKU393882 FUQ393882 GEM393882 GOI393882 GYE393882 HIA393882 HRW393882 IBS393882 ILO393882 IVK393882 JFG393882 JPC393882 JYY393882 KIU393882 KSQ393882 LCM393882 LMI393882 LWE393882 MGA393882 MPW393882 MZS393882 NJO393882 NTK393882 ODG393882 ONC393882 OWY393882 PGU393882 PQQ393882 QAM393882 QKI393882 QUE393882 REA393882 RNW393882 RXS393882 SHO393882 SRK393882 TBG393882 TLC393882 TUY393882 UEU393882 UOQ393882 UYM393882 VII393882 VSE393882 WCA393882 WLW393882 WVS393882 K459418 JG459418 TC459418 ACY459418 AMU459418 AWQ459418 BGM459418 BQI459418 CAE459418 CKA459418 CTW459418 DDS459418 DNO459418 DXK459418 EHG459418 ERC459418 FAY459418 FKU459418 FUQ459418 GEM459418 GOI459418 GYE459418 HIA459418 HRW459418 IBS459418 ILO459418 IVK459418 JFG459418 JPC459418 JYY459418 KIU459418 KSQ459418 LCM459418 LMI459418 LWE459418 MGA459418 MPW459418 MZS459418 NJO459418 NTK459418 ODG459418 ONC459418 OWY459418 PGU459418 PQQ459418 QAM459418 QKI459418 QUE459418 REA459418 RNW459418 RXS459418 SHO459418 SRK459418 TBG459418 TLC459418 TUY459418 UEU459418 UOQ459418 UYM459418 VII459418 VSE459418 WCA459418 WLW459418 WVS459418 K524954 JG524954 TC524954 ACY524954 AMU524954 AWQ524954 BGM524954 BQI524954 CAE524954 CKA524954 CTW524954 DDS524954 DNO524954 DXK524954 EHG524954 ERC524954 FAY524954 FKU524954 FUQ524954 GEM524954 GOI524954 GYE524954 HIA524954 HRW524954 IBS524954 ILO524954 IVK524954 JFG524954 JPC524954 JYY524954 KIU524954 KSQ524954 LCM524954 LMI524954 LWE524954 MGA524954 MPW524954 MZS524954 NJO524954 NTK524954 ODG524954 ONC524954 OWY524954 PGU524954 PQQ524954 QAM524954 QKI524954 QUE524954 REA524954 RNW524954 RXS524954 SHO524954 SRK524954 TBG524954 TLC524954 TUY524954 UEU524954 UOQ524954 UYM524954 VII524954 VSE524954 WCA524954 WLW524954 WVS524954 K590490 JG590490 TC590490 ACY590490 AMU590490 AWQ590490 BGM590490 BQI590490 CAE590490 CKA590490 CTW590490 DDS590490 DNO590490 DXK590490 EHG590490 ERC590490 FAY590490 FKU590490 FUQ590490 GEM590490 GOI590490 GYE590490 HIA590490 HRW590490 IBS590490 ILO590490 IVK590490 JFG590490 JPC590490 JYY590490 KIU590490 KSQ590490 LCM590490 LMI590490 LWE590490 MGA590490 MPW590490 MZS590490 NJO590490 NTK590490 ODG590490 ONC590490 OWY590490 PGU590490 PQQ590490 QAM590490 QKI590490 QUE590490 REA590490 RNW590490 RXS590490 SHO590490 SRK590490 TBG590490 TLC590490 TUY590490 UEU590490 UOQ590490 UYM590490 VII590490 VSE590490 WCA590490 WLW590490 WVS590490 K656026 JG656026 TC656026 ACY656026 AMU656026 AWQ656026 BGM656026 BQI656026 CAE656026 CKA656026 CTW656026 DDS656026 DNO656026 DXK656026 EHG656026 ERC656026 FAY656026 FKU656026 FUQ656026 GEM656026 GOI656026 GYE656026 HIA656026 HRW656026 IBS656026 ILO656026 IVK656026 JFG656026 JPC656026 JYY656026 KIU656026 KSQ656026 LCM656026 LMI656026 LWE656026 MGA656026 MPW656026 MZS656026 NJO656026 NTK656026 ODG656026 ONC656026 OWY656026 PGU656026 PQQ656026 QAM656026 QKI656026 QUE656026 REA656026 RNW656026 RXS656026 SHO656026 SRK656026 TBG656026 TLC656026 TUY656026 UEU656026 UOQ656026 UYM656026 VII656026 VSE656026 WCA656026 WLW656026 WVS656026 K721562 JG721562 TC721562 ACY721562 AMU721562 AWQ721562 BGM721562 BQI721562 CAE721562 CKA721562 CTW721562 DDS721562 DNO721562 DXK721562 EHG721562 ERC721562 FAY721562 FKU721562 FUQ721562 GEM721562 GOI721562 GYE721562 HIA721562 HRW721562 IBS721562 ILO721562 IVK721562 JFG721562 JPC721562 JYY721562 KIU721562 KSQ721562 LCM721562 LMI721562 LWE721562 MGA721562 MPW721562 MZS721562 NJO721562 NTK721562 ODG721562 ONC721562 OWY721562 PGU721562 PQQ721562 QAM721562 QKI721562 QUE721562 REA721562 RNW721562 RXS721562 SHO721562 SRK721562 TBG721562 TLC721562 TUY721562 UEU721562 UOQ721562 UYM721562 VII721562 VSE721562 WCA721562 WLW721562 WVS721562 K787098 JG787098 TC787098 ACY787098 AMU787098 AWQ787098 BGM787098 BQI787098 CAE787098 CKA787098 CTW787098 DDS787098 DNO787098 DXK787098 EHG787098 ERC787098 FAY787098 FKU787098 FUQ787098 GEM787098 GOI787098 GYE787098 HIA787098 HRW787098 IBS787098 ILO787098 IVK787098 JFG787098 JPC787098 JYY787098 KIU787098 KSQ787098 LCM787098 LMI787098 LWE787098 MGA787098 MPW787098 MZS787098 NJO787098 NTK787098 ODG787098 ONC787098 OWY787098 PGU787098 PQQ787098 QAM787098 QKI787098 QUE787098 REA787098 RNW787098 RXS787098 SHO787098 SRK787098 TBG787098 TLC787098 TUY787098 UEU787098 UOQ787098 UYM787098 VII787098 VSE787098 WCA787098 WLW787098 WVS787098 K852634 JG852634 TC852634 ACY852634 AMU852634 AWQ852634 BGM852634 BQI852634 CAE852634 CKA852634 CTW852634 DDS852634 DNO852634 DXK852634 EHG852634 ERC852634 FAY852634 FKU852634 FUQ852634 GEM852634 GOI852634 GYE852634 HIA852634 HRW852634 IBS852634 ILO852634 IVK852634 JFG852634 JPC852634 JYY852634 KIU852634 KSQ852634 LCM852634 LMI852634 LWE852634 MGA852634 MPW852634 MZS852634 NJO852634 NTK852634 ODG852634 ONC852634 OWY852634 PGU852634 PQQ852634 QAM852634 QKI852634 QUE852634 REA852634 RNW852634 RXS852634 SHO852634 SRK852634 TBG852634 TLC852634 TUY852634 UEU852634 UOQ852634 UYM852634 VII852634 VSE852634 WCA852634 WLW852634 WVS852634 K918170 JG918170 TC918170 ACY918170 AMU918170 AWQ918170 BGM918170 BQI918170 CAE918170 CKA918170 CTW918170 DDS918170 DNO918170 DXK918170 EHG918170 ERC918170 FAY918170 FKU918170 FUQ918170 GEM918170 GOI918170 GYE918170 HIA918170 HRW918170 IBS918170 ILO918170 IVK918170 JFG918170 JPC918170 JYY918170 KIU918170 KSQ918170 LCM918170 LMI918170 LWE918170 MGA918170 MPW918170 MZS918170 NJO918170 NTK918170 ODG918170 ONC918170 OWY918170 PGU918170 PQQ918170 QAM918170 QKI918170 QUE918170 REA918170 RNW918170 RXS918170 SHO918170 SRK918170 TBG918170 TLC918170 TUY918170 UEU918170 UOQ918170 UYM918170 VII918170 VSE918170 WCA918170 WLW918170 WVS918170 K983706 JG983706 TC983706 ACY983706 AMU983706 AWQ983706 BGM983706 BQI983706 CAE983706 CKA983706 CTW983706 DDS983706 DNO983706 DXK983706 EHG983706 ERC983706 FAY983706 FKU983706 FUQ983706 GEM983706 GOI983706 GYE983706 HIA983706 HRW983706 IBS983706 ILO983706 IVK983706 JFG983706 JPC983706 JYY983706 KIU983706 KSQ983706 LCM983706 LMI983706 LWE983706 MGA983706 MPW983706 MZS983706 NJO983706 NTK983706 ODG983706 ONC983706 OWY983706 PGU983706 PQQ983706 QAM983706 QKI983706 QUE983706 REA983706 RNW983706 RXS983706 SHO983706 SRK983706 TBG983706 TLC983706 TUY983706 UEU983706 UOQ983706 UYM983706 VII983706 VSE983706 WCA983706 WLW983706 WVS983706 ACS38:ACY42 AMO38:AMU42 AWK38:AWQ42 BGG38:BGM42 BQC38:BQI42 BZY38:CAE42 CJU38:CKA42 CTQ38:CTW42 DDM38:DDS42 DNI38:DNO42 DXE38:DXK42 EHA38:EHG42 EQW38:ERC42 FAS38:FAY42 FKO38:FKU42 FUK38:FUQ42 GEG38:GEM42 GOC38:GOI42 GXY38:GYE42 HHU38:HIA42 HRQ38:HRW42 IBM38:IBS42 ILI38:ILO42 IVE38:IVK42 JFA38:JFG42 JOW38:JPC42 JYS38:JYY42 KIO38:KIU42 KSK38:KSQ42 LCG38:LCM42 LMC38:LMI42 LVY38:LWE42 MFU38:MGA42 MPQ38:MPW42 MZM38:MZS42 NJI38:NJO42 NTE38:NTK42 ODA38:ODG42 OMW38:ONC42 OWS38:OWY42 PGO38:PGU42 PQK38:PQQ42 QAG38:QAM42 QKC38:QKI42 QTY38:QUE42 RDU38:REA42 RNQ38:RNW42 RXM38:RXS42 SHI38:SHO42 SRE38:SRK42 TBA38:TBG42 TKW38:TLC42 TUS38:TUY42 UEO38:UEU42 UOK38:UOQ42 UYG38:UYM42 VIC38:VII42 VRY38:VSE42 WBU38:WCA42 WLQ38:WLW42 WVM38:WVS42 E65730:K65770 JA65730:JG65770 SW65730:TC65770 ACS65730:ACY65770 AMO65730:AMU65770 AWK65730:AWQ65770 BGG65730:BGM65770 BQC65730:BQI65770 BZY65730:CAE65770 CJU65730:CKA65770 CTQ65730:CTW65770 DDM65730:DDS65770 DNI65730:DNO65770 DXE65730:DXK65770 EHA65730:EHG65770 EQW65730:ERC65770 FAS65730:FAY65770 FKO65730:FKU65770 FUK65730:FUQ65770 GEG65730:GEM65770 GOC65730:GOI65770 GXY65730:GYE65770 HHU65730:HIA65770 HRQ65730:HRW65770 IBM65730:IBS65770 ILI65730:ILO65770 IVE65730:IVK65770 JFA65730:JFG65770 JOW65730:JPC65770 JYS65730:JYY65770 KIO65730:KIU65770 KSK65730:KSQ65770 LCG65730:LCM65770 LMC65730:LMI65770 LVY65730:LWE65770 MFU65730:MGA65770 MPQ65730:MPW65770 MZM65730:MZS65770 NJI65730:NJO65770 NTE65730:NTK65770 ODA65730:ODG65770 OMW65730:ONC65770 OWS65730:OWY65770 PGO65730:PGU65770 PQK65730:PQQ65770 QAG65730:QAM65770 QKC65730:QKI65770 QTY65730:QUE65770 RDU65730:REA65770 RNQ65730:RNW65770 RXM65730:RXS65770 SHI65730:SHO65770 SRE65730:SRK65770 TBA65730:TBG65770 TKW65730:TLC65770 TUS65730:TUY65770 UEO65730:UEU65770 UOK65730:UOQ65770 UYG65730:UYM65770 VIC65730:VII65770 VRY65730:VSE65770 WBU65730:WCA65770 WLQ65730:WLW65770 WVM65730:WVS65770 E131266:K131306 JA131266:JG131306 SW131266:TC131306 ACS131266:ACY131306 AMO131266:AMU131306 AWK131266:AWQ131306 BGG131266:BGM131306 BQC131266:BQI131306 BZY131266:CAE131306 CJU131266:CKA131306 CTQ131266:CTW131306 DDM131266:DDS131306 DNI131266:DNO131306 DXE131266:DXK131306 EHA131266:EHG131306 EQW131266:ERC131306 FAS131266:FAY131306 FKO131266:FKU131306 FUK131266:FUQ131306 GEG131266:GEM131306 GOC131266:GOI131306 GXY131266:GYE131306 HHU131266:HIA131306 HRQ131266:HRW131306 IBM131266:IBS131306 ILI131266:ILO131306 IVE131266:IVK131306 JFA131266:JFG131306 JOW131266:JPC131306 JYS131266:JYY131306 KIO131266:KIU131306 KSK131266:KSQ131306 LCG131266:LCM131306 LMC131266:LMI131306 LVY131266:LWE131306 MFU131266:MGA131306 MPQ131266:MPW131306 MZM131266:MZS131306 NJI131266:NJO131306 NTE131266:NTK131306 ODA131266:ODG131306 OMW131266:ONC131306 OWS131266:OWY131306 PGO131266:PGU131306 PQK131266:PQQ131306 QAG131266:QAM131306 QKC131266:QKI131306 QTY131266:QUE131306 RDU131266:REA131306 RNQ131266:RNW131306 RXM131266:RXS131306 SHI131266:SHO131306 SRE131266:SRK131306 TBA131266:TBG131306 TKW131266:TLC131306 TUS131266:TUY131306 UEO131266:UEU131306 UOK131266:UOQ131306 UYG131266:UYM131306 VIC131266:VII131306 VRY131266:VSE131306 WBU131266:WCA131306 WLQ131266:WLW131306 WVM131266:WVS131306 E196802:K196842 JA196802:JG196842 SW196802:TC196842 ACS196802:ACY196842 AMO196802:AMU196842 AWK196802:AWQ196842 BGG196802:BGM196842 BQC196802:BQI196842 BZY196802:CAE196842 CJU196802:CKA196842 CTQ196802:CTW196842 DDM196802:DDS196842 DNI196802:DNO196842 DXE196802:DXK196842 EHA196802:EHG196842 EQW196802:ERC196842 FAS196802:FAY196842 FKO196802:FKU196842 FUK196802:FUQ196842 GEG196802:GEM196842 GOC196802:GOI196842 GXY196802:GYE196842 HHU196802:HIA196842 HRQ196802:HRW196842 IBM196802:IBS196842 ILI196802:ILO196842 IVE196802:IVK196842 JFA196802:JFG196842 JOW196802:JPC196842 JYS196802:JYY196842 KIO196802:KIU196842 KSK196802:KSQ196842 LCG196802:LCM196842 LMC196802:LMI196842 LVY196802:LWE196842 MFU196802:MGA196842 MPQ196802:MPW196842 MZM196802:MZS196842 NJI196802:NJO196842 NTE196802:NTK196842 ODA196802:ODG196842 OMW196802:ONC196842 OWS196802:OWY196842 PGO196802:PGU196842 PQK196802:PQQ196842 QAG196802:QAM196842 QKC196802:QKI196842 QTY196802:QUE196842 RDU196802:REA196842 RNQ196802:RNW196842 RXM196802:RXS196842 SHI196802:SHO196842 SRE196802:SRK196842 TBA196802:TBG196842 TKW196802:TLC196842 TUS196802:TUY196842 UEO196802:UEU196842 UOK196802:UOQ196842 UYG196802:UYM196842 VIC196802:VII196842 VRY196802:VSE196842 WBU196802:WCA196842 WLQ196802:WLW196842 WVM196802:WVS196842 E262338:K262378 JA262338:JG262378 SW262338:TC262378 ACS262338:ACY262378 AMO262338:AMU262378 AWK262338:AWQ262378 BGG262338:BGM262378 BQC262338:BQI262378 BZY262338:CAE262378 CJU262338:CKA262378 CTQ262338:CTW262378 DDM262338:DDS262378 DNI262338:DNO262378 DXE262338:DXK262378 EHA262338:EHG262378 EQW262338:ERC262378 FAS262338:FAY262378 FKO262338:FKU262378 FUK262338:FUQ262378 GEG262338:GEM262378 GOC262338:GOI262378 GXY262338:GYE262378 HHU262338:HIA262378 HRQ262338:HRW262378 IBM262338:IBS262378 ILI262338:ILO262378 IVE262338:IVK262378 JFA262338:JFG262378 JOW262338:JPC262378 JYS262338:JYY262378 KIO262338:KIU262378 KSK262338:KSQ262378 LCG262338:LCM262378 LMC262338:LMI262378 LVY262338:LWE262378 MFU262338:MGA262378 MPQ262338:MPW262378 MZM262338:MZS262378 NJI262338:NJO262378 NTE262338:NTK262378 ODA262338:ODG262378 OMW262338:ONC262378 OWS262338:OWY262378 PGO262338:PGU262378 PQK262338:PQQ262378 QAG262338:QAM262378 QKC262338:QKI262378 QTY262338:QUE262378 RDU262338:REA262378 RNQ262338:RNW262378 RXM262338:RXS262378 SHI262338:SHO262378 SRE262338:SRK262378 TBA262338:TBG262378 TKW262338:TLC262378 TUS262338:TUY262378 UEO262338:UEU262378 UOK262338:UOQ262378 UYG262338:UYM262378 VIC262338:VII262378 VRY262338:VSE262378 WBU262338:WCA262378 WLQ262338:WLW262378 WVM262338:WVS262378 E327874:K327914 JA327874:JG327914 SW327874:TC327914 ACS327874:ACY327914 AMO327874:AMU327914 AWK327874:AWQ327914 BGG327874:BGM327914 BQC327874:BQI327914 BZY327874:CAE327914 CJU327874:CKA327914 CTQ327874:CTW327914 DDM327874:DDS327914 DNI327874:DNO327914 DXE327874:DXK327914 EHA327874:EHG327914 EQW327874:ERC327914 FAS327874:FAY327914 FKO327874:FKU327914 FUK327874:FUQ327914 GEG327874:GEM327914 GOC327874:GOI327914 GXY327874:GYE327914 HHU327874:HIA327914 HRQ327874:HRW327914 IBM327874:IBS327914 ILI327874:ILO327914 IVE327874:IVK327914 JFA327874:JFG327914 JOW327874:JPC327914 JYS327874:JYY327914 KIO327874:KIU327914 KSK327874:KSQ327914 LCG327874:LCM327914 LMC327874:LMI327914 LVY327874:LWE327914 MFU327874:MGA327914 MPQ327874:MPW327914 MZM327874:MZS327914 NJI327874:NJO327914 NTE327874:NTK327914 ODA327874:ODG327914 OMW327874:ONC327914 OWS327874:OWY327914 PGO327874:PGU327914 PQK327874:PQQ327914 QAG327874:QAM327914 QKC327874:QKI327914 QTY327874:QUE327914 RDU327874:REA327914 RNQ327874:RNW327914 RXM327874:RXS327914 SHI327874:SHO327914 SRE327874:SRK327914 TBA327874:TBG327914 TKW327874:TLC327914 TUS327874:TUY327914 UEO327874:UEU327914 UOK327874:UOQ327914 UYG327874:UYM327914 VIC327874:VII327914 VRY327874:VSE327914 WBU327874:WCA327914 WLQ327874:WLW327914 WVM327874:WVS327914 E393410:K393450 JA393410:JG393450 SW393410:TC393450 ACS393410:ACY393450 AMO393410:AMU393450 AWK393410:AWQ393450 BGG393410:BGM393450 BQC393410:BQI393450 BZY393410:CAE393450 CJU393410:CKA393450 CTQ393410:CTW393450 DDM393410:DDS393450 DNI393410:DNO393450 DXE393410:DXK393450 EHA393410:EHG393450 EQW393410:ERC393450 FAS393410:FAY393450 FKO393410:FKU393450 FUK393410:FUQ393450 GEG393410:GEM393450 GOC393410:GOI393450 GXY393410:GYE393450 HHU393410:HIA393450 HRQ393410:HRW393450 IBM393410:IBS393450 ILI393410:ILO393450 IVE393410:IVK393450 JFA393410:JFG393450 JOW393410:JPC393450 JYS393410:JYY393450 KIO393410:KIU393450 KSK393410:KSQ393450 LCG393410:LCM393450 LMC393410:LMI393450 LVY393410:LWE393450 MFU393410:MGA393450 MPQ393410:MPW393450 MZM393410:MZS393450 NJI393410:NJO393450 NTE393410:NTK393450 ODA393410:ODG393450 OMW393410:ONC393450 OWS393410:OWY393450 PGO393410:PGU393450 PQK393410:PQQ393450 QAG393410:QAM393450 QKC393410:QKI393450 QTY393410:QUE393450 RDU393410:REA393450 RNQ393410:RNW393450 RXM393410:RXS393450 SHI393410:SHO393450 SRE393410:SRK393450 TBA393410:TBG393450 TKW393410:TLC393450 TUS393410:TUY393450 UEO393410:UEU393450 UOK393410:UOQ393450 UYG393410:UYM393450 VIC393410:VII393450 VRY393410:VSE393450 WBU393410:WCA393450 WLQ393410:WLW393450 WVM393410:WVS393450 E458946:K458986 JA458946:JG458986 SW458946:TC458986 ACS458946:ACY458986 AMO458946:AMU458986 AWK458946:AWQ458986 BGG458946:BGM458986 BQC458946:BQI458986 BZY458946:CAE458986 CJU458946:CKA458986 CTQ458946:CTW458986 DDM458946:DDS458986 DNI458946:DNO458986 DXE458946:DXK458986 EHA458946:EHG458986 EQW458946:ERC458986 FAS458946:FAY458986 FKO458946:FKU458986 FUK458946:FUQ458986 GEG458946:GEM458986 GOC458946:GOI458986 GXY458946:GYE458986 HHU458946:HIA458986 HRQ458946:HRW458986 IBM458946:IBS458986 ILI458946:ILO458986 IVE458946:IVK458986 JFA458946:JFG458986 JOW458946:JPC458986 JYS458946:JYY458986 KIO458946:KIU458986 KSK458946:KSQ458986 LCG458946:LCM458986 LMC458946:LMI458986 LVY458946:LWE458986 MFU458946:MGA458986 MPQ458946:MPW458986 MZM458946:MZS458986 NJI458946:NJO458986 NTE458946:NTK458986 ODA458946:ODG458986 OMW458946:ONC458986 OWS458946:OWY458986 PGO458946:PGU458986 PQK458946:PQQ458986 QAG458946:QAM458986 QKC458946:QKI458986 QTY458946:QUE458986 RDU458946:REA458986 RNQ458946:RNW458986 RXM458946:RXS458986 SHI458946:SHO458986 SRE458946:SRK458986 TBA458946:TBG458986 TKW458946:TLC458986 TUS458946:TUY458986 UEO458946:UEU458986 UOK458946:UOQ458986 UYG458946:UYM458986 VIC458946:VII458986 VRY458946:VSE458986 WBU458946:WCA458986 WLQ458946:WLW458986 WVM458946:WVS458986 E524482:K524522 JA524482:JG524522 SW524482:TC524522 ACS524482:ACY524522 AMO524482:AMU524522 AWK524482:AWQ524522 BGG524482:BGM524522 BQC524482:BQI524522 BZY524482:CAE524522 CJU524482:CKA524522 CTQ524482:CTW524522 DDM524482:DDS524522 DNI524482:DNO524522 DXE524482:DXK524522 EHA524482:EHG524522 EQW524482:ERC524522 FAS524482:FAY524522 FKO524482:FKU524522 FUK524482:FUQ524522 GEG524482:GEM524522 GOC524482:GOI524522 GXY524482:GYE524522 HHU524482:HIA524522 HRQ524482:HRW524522 IBM524482:IBS524522 ILI524482:ILO524522 IVE524482:IVK524522 JFA524482:JFG524522 JOW524482:JPC524522 JYS524482:JYY524522 KIO524482:KIU524522 KSK524482:KSQ524522 LCG524482:LCM524522 LMC524482:LMI524522 LVY524482:LWE524522 MFU524482:MGA524522 MPQ524482:MPW524522 MZM524482:MZS524522 NJI524482:NJO524522 NTE524482:NTK524522 ODA524482:ODG524522 OMW524482:ONC524522 OWS524482:OWY524522 PGO524482:PGU524522 PQK524482:PQQ524522 QAG524482:QAM524522 QKC524482:QKI524522 QTY524482:QUE524522 RDU524482:REA524522 RNQ524482:RNW524522 RXM524482:RXS524522 SHI524482:SHO524522 SRE524482:SRK524522 TBA524482:TBG524522 TKW524482:TLC524522 TUS524482:TUY524522 UEO524482:UEU524522 UOK524482:UOQ524522 UYG524482:UYM524522 VIC524482:VII524522 VRY524482:VSE524522 WBU524482:WCA524522 WLQ524482:WLW524522 WVM524482:WVS524522 E590018:K590058 JA590018:JG590058 SW590018:TC590058 ACS590018:ACY590058 AMO590018:AMU590058 AWK590018:AWQ590058 BGG590018:BGM590058 BQC590018:BQI590058 BZY590018:CAE590058 CJU590018:CKA590058 CTQ590018:CTW590058 DDM590018:DDS590058 DNI590018:DNO590058 DXE590018:DXK590058 EHA590018:EHG590058 EQW590018:ERC590058 FAS590018:FAY590058 FKO590018:FKU590058 FUK590018:FUQ590058 GEG590018:GEM590058 GOC590018:GOI590058 GXY590018:GYE590058 HHU590018:HIA590058 HRQ590018:HRW590058 IBM590018:IBS590058 ILI590018:ILO590058 IVE590018:IVK590058 JFA590018:JFG590058 JOW590018:JPC590058 JYS590018:JYY590058 KIO590018:KIU590058 KSK590018:KSQ590058 LCG590018:LCM590058 LMC590018:LMI590058 LVY590018:LWE590058 MFU590018:MGA590058 MPQ590018:MPW590058 MZM590018:MZS590058 NJI590018:NJO590058 NTE590018:NTK590058 ODA590018:ODG590058 OMW590018:ONC590058 OWS590018:OWY590058 PGO590018:PGU590058 PQK590018:PQQ590058 QAG590018:QAM590058 QKC590018:QKI590058 QTY590018:QUE590058 RDU590018:REA590058 RNQ590018:RNW590058 RXM590018:RXS590058 SHI590018:SHO590058 SRE590018:SRK590058 TBA590018:TBG590058 TKW590018:TLC590058 TUS590018:TUY590058 UEO590018:UEU590058 UOK590018:UOQ590058 UYG590018:UYM590058 VIC590018:VII590058 VRY590018:VSE590058 WBU590018:WCA590058 WLQ590018:WLW590058 WVM590018:WVS590058 E655554:K655594 JA655554:JG655594 SW655554:TC655594 ACS655554:ACY655594 AMO655554:AMU655594 AWK655554:AWQ655594 BGG655554:BGM655594 BQC655554:BQI655594 BZY655554:CAE655594 CJU655554:CKA655594 CTQ655554:CTW655594 DDM655554:DDS655594 DNI655554:DNO655594 DXE655554:DXK655594 EHA655554:EHG655594 EQW655554:ERC655594 FAS655554:FAY655594 FKO655554:FKU655594 FUK655554:FUQ655594 GEG655554:GEM655594 GOC655554:GOI655594 GXY655554:GYE655594 HHU655554:HIA655594 HRQ655554:HRW655594 IBM655554:IBS655594 ILI655554:ILO655594 IVE655554:IVK655594 JFA655554:JFG655594 JOW655554:JPC655594 JYS655554:JYY655594 KIO655554:KIU655594 KSK655554:KSQ655594 LCG655554:LCM655594 LMC655554:LMI655594 LVY655554:LWE655594 MFU655554:MGA655594 MPQ655554:MPW655594 MZM655554:MZS655594 NJI655554:NJO655594 NTE655554:NTK655594 ODA655554:ODG655594 OMW655554:ONC655594 OWS655554:OWY655594 PGO655554:PGU655594 PQK655554:PQQ655594 QAG655554:QAM655594 QKC655554:QKI655594 QTY655554:QUE655594 RDU655554:REA655594 RNQ655554:RNW655594 RXM655554:RXS655594 SHI655554:SHO655594 SRE655554:SRK655594 TBA655554:TBG655594 TKW655554:TLC655594 TUS655554:TUY655594 UEO655554:UEU655594 UOK655554:UOQ655594 UYG655554:UYM655594 VIC655554:VII655594 VRY655554:VSE655594 WBU655554:WCA655594 WLQ655554:WLW655594 WVM655554:WVS655594 E721090:K721130 JA721090:JG721130 SW721090:TC721130 ACS721090:ACY721130 AMO721090:AMU721130 AWK721090:AWQ721130 BGG721090:BGM721130 BQC721090:BQI721130 BZY721090:CAE721130 CJU721090:CKA721130 CTQ721090:CTW721130 DDM721090:DDS721130 DNI721090:DNO721130 DXE721090:DXK721130 EHA721090:EHG721130 EQW721090:ERC721130 FAS721090:FAY721130 FKO721090:FKU721130 FUK721090:FUQ721130 GEG721090:GEM721130 GOC721090:GOI721130 GXY721090:GYE721130 HHU721090:HIA721130 HRQ721090:HRW721130 IBM721090:IBS721130 ILI721090:ILO721130 IVE721090:IVK721130 JFA721090:JFG721130 JOW721090:JPC721130 JYS721090:JYY721130 KIO721090:KIU721130 KSK721090:KSQ721130 LCG721090:LCM721130 LMC721090:LMI721130 LVY721090:LWE721130 MFU721090:MGA721130 MPQ721090:MPW721130 MZM721090:MZS721130 NJI721090:NJO721130 NTE721090:NTK721130 ODA721090:ODG721130 OMW721090:ONC721130 OWS721090:OWY721130 PGO721090:PGU721130 PQK721090:PQQ721130 QAG721090:QAM721130 QKC721090:QKI721130 QTY721090:QUE721130 RDU721090:REA721130 RNQ721090:RNW721130 RXM721090:RXS721130 SHI721090:SHO721130 SRE721090:SRK721130 TBA721090:TBG721130 TKW721090:TLC721130 TUS721090:TUY721130 UEO721090:UEU721130 UOK721090:UOQ721130 UYG721090:UYM721130 VIC721090:VII721130 VRY721090:VSE721130 WBU721090:WCA721130 WLQ721090:WLW721130 WVM721090:WVS721130 E786626:K786666 JA786626:JG786666 SW786626:TC786666 ACS786626:ACY786666 AMO786626:AMU786666 AWK786626:AWQ786666 BGG786626:BGM786666 BQC786626:BQI786666 BZY786626:CAE786666 CJU786626:CKA786666 CTQ786626:CTW786666 DDM786626:DDS786666 DNI786626:DNO786666 DXE786626:DXK786666 EHA786626:EHG786666 EQW786626:ERC786666 FAS786626:FAY786666 FKO786626:FKU786666 FUK786626:FUQ786666 GEG786626:GEM786666 GOC786626:GOI786666 GXY786626:GYE786666 HHU786626:HIA786666 HRQ786626:HRW786666 IBM786626:IBS786666 ILI786626:ILO786666 IVE786626:IVK786666 JFA786626:JFG786666 JOW786626:JPC786666 JYS786626:JYY786666 KIO786626:KIU786666 KSK786626:KSQ786666 LCG786626:LCM786666 LMC786626:LMI786666 LVY786626:LWE786666 MFU786626:MGA786666 MPQ786626:MPW786666 MZM786626:MZS786666 NJI786626:NJO786666 NTE786626:NTK786666 ODA786626:ODG786666 OMW786626:ONC786666 OWS786626:OWY786666 PGO786626:PGU786666 PQK786626:PQQ786666 QAG786626:QAM786666 QKC786626:QKI786666 QTY786626:QUE786666 RDU786626:REA786666 RNQ786626:RNW786666 RXM786626:RXS786666 SHI786626:SHO786666 SRE786626:SRK786666 TBA786626:TBG786666 TKW786626:TLC786666 TUS786626:TUY786666 UEO786626:UEU786666 UOK786626:UOQ786666 UYG786626:UYM786666 VIC786626:VII786666 VRY786626:VSE786666 WBU786626:WCA786666 WLQ786626:WLW786666 WVM786626:WVS786666 E852162:K852202 JA852162:JG852202 SW852162:TC852202 ACS852162:ACY852202 AMO852162:AMU852202 AWK852162:AWQ852202 BGG852162:BGM852202 BQC852162:BQI852202 BZY852162:CAE852202 CJU852162:CKA852202 CTQ852162:CTW852202 DDM852162:DDS852202 DNI852162:DNO852202 DXE852162:DXK852202 EHA852162:EHG852202 EQW852162:ERC852202 FAS852162:FAY852202 FKO852162:FKU852202 FUK852162:FUQ852202 GEG852162:GEM852202 GOC852162:GOI852202 GXY852162:GYE852202 HHU852162:HIA852202 HRQ852162:HRW852202 IBM852162:IBS852202 ILI852162:ILO852202 IVE852162:IVK852202 JFA852162:JFG852202 JOW852162:JPC852202 JYS852162:JYY852202 KIO852162:KIU852202 KSK852162:KSQ852202 LCG852162:LCM852202 LMC852162:LMI852202 LVY852162:LWE852202 MFU852162:MGA852202 MPQ852162:MPW852202 MZM852162:MZS852202 NJI852162:NJO852202 NTE852162:NTK852202 ODA852162:ODG852202 OMW852162:ONC852202 OWS852162:OWY852202 PGO852162:PGU852202 PQK852162:PQQ852202 QAG852162:QAM852202 QKC852162:QKI852202 QTY852162:QUE852202 RDU852162:REA852202 RNQ852162:RNW852202 RXM852162:RXS852202 SHI852162:SHO852202 SRE852162:SRK852202 TBA852162:TBG852202 TKW852162:TLC852202 TUS852162:TUY852202 UEO852162:UEU852202 UOK852162:UOQ852202 UYG852162:UYM852202 VIC852162:VII852202 VRY852162:VSE852202 WBU852162:WCA852202 WLQ852162:WLW852202 WVM852162:WVS852202 E917698:K917738 JA917698:JG917738 SW917698:TC917738 ACS917698:ACY917738 AMO917698:AMU917738 AWK917698:AWQ917738 BGG917698:BGM917738 BQC917698:BQI917738 BZY917698:CAE917738 CJU917698:CKA917738 CTQ917698:CTW917738 DDM917698:DDS917738 DNI917698:DNO917738 DXE917698:DXK917738 EHA917698:EHG917738 EQW917698:ERC917738 FAS917698:FAY917738 FKO917698:FKU917738 FUK917698:FUQ917738 GEG917698:GEM917738 GOC917698:GOI917738 GXY917698:GYE917738 HHU917698:HIA917738 HRQ917698:HRW917738 IBM917698:IBS917738 ILI917698:ILO917738 IVE917698:IVK917738 JFA917698:JFG917738 JOW917698:JPC917738 JYS917698:JYY917738 KIO917698:KIU917738 KSK917698:KSQ917738 LCG917698:LCM917738 LMC917698:LMI917738 LVY917698:LWE917738 MFU917698:MGA917738 MPQ917698:MPW917738 MZM917698:MZS917738 NJI917698:NJO917738 NTE917698:NTK917738 ODA917698:ODG917738 OMW917698:ONC917738 OWS917698:OWY917738 PGO917698:PGU917738 PQK917698:PQQ917738 QAG917698:QAM917738 QKC917698:QKI917738 QTY917698:QUE917738 RDU917698:REA917738 RNQ917698:RNW917738 RXM917698:RXS917738 SHI917698:SHO917738 SRE917698:SRK917738 TBA917698:TBG917738 TKW917698:TLC917738 TUS917698:TUY917738 UEO917698:UEU917738 UOK917698:UOQ917738 UYG917698:UYM917738 VIC917698:VII917738 VRY917698:VSE917738 WBU917698:WCA917738 WLQ917698:WLW917738 WVM917698:WVS917738 E983234:K983274 JA983234:JG983274 SW983234:TC983274 ACS983234:ACY983274 AMO983234:AMU983274 AWK983234:AWQ983274 BGG983234:BGM983274 BQC983234:BQI983274 BZY983234:CAE983274 CJU983234:CKA983274 CTQ983234:CTW983274 DDM983234:DDS983274 DNI983234:DNO983274 DXE983234:DXK983274 EHA983234:EHG983274 EQW983234:ERC983274 FAS983234:FAY983274 FKO983234:FKU983274 FUK983234:FUQ983274 GEG983234:GEM983274 GOC983234:GOI983274 GXY983234:GYE983274 HHU983234:HIA983274 HRQ983234:HRW983274 IBM983234:IBS983274 ILI983234:ILO983274 IVE983234:IVK983274 JFA983234:JFG983274 JOW983234:JPC983274 JYS983234:JYY983274 KIO983234:KIU983274 KSK983234:KSQ983274 LCG983234:LCM983274 LMC983234:LMI983274 LVY983234:LWE983274 MFU983234:MGA983274 MPQ983234:MPW983274 MZM983234:MZS983274 NJI983234:NJO983274 NTE983234:NTK983274 ODA983234:ODG983274 OMW983234:ONC983274 OWS983234:OWY983274 PGO983234:PGU983274 PQK983234:PQQ983274 QAG983234:QAM983274 QKC983234:QKI983274 QTY983234:QUE983274 RDU983234:REA983274 RNQ983234:RNW983274 RXM983234:RXS983274 SHI983234:SHO983274 SRE983234:SRK983274 TBA983234:TBG983274 TKW983234:TLC983274 TUS983234:TUY983274 UEO983234:UEU983274 UOK983234:UOQ983274 UYG983234:UYM983274 VIC983234:VII983274 VRY983234:VSE983274 WBU983234:WCA983274 WLQ983234:WLW983274 WVM983234:WVS983274 A65730:A65793 IW65730:IW65793 SS65730:SS65793 ACO65730:ACO65793 AMK65730:AMK65793 AWG65730:AWG65793 BGC65730:BGC65793 BPY65730:BPY65793 BZU65730:BZU65793 CJQ65730:CJQ65793 CTM65730:CTM65793 DDI65730:DDI65793 DNE65730:DNE65793 DXA65730:DXA65793 EGW65730:EGW65793 EQS65730:EQS65793 FAO65730:FAO65793 FKK65730:FKK65793 FUG65730:FUG65793 GEC65730:GEC65793 GNY65730:GNY65793 GXU65730:GXU65793 HHQ65730:HHQ65793 HRM65730:HRM65793 IBI65730:IBI65793 ILE65730:ILE65793 IVA65730:IVA65793 JEW65730:JEW65793 JOS65730:JOS65793 JYO65730:JYO65793 KIK65730:KIK65793 KSG65730:KSG65793 LCC65730:LCC65793 LLY65730:LLY65793 LVU65730:LVU65793 MFQ65730:MFQ65793 MPM65730:MPM65793 MZI65730:MZI65793 NJE65730:NJE65793 NTA65730:NTA65793 OCW65730:OCW65793 OMS65730:OMS65793 OWO65730:OWO65793 PGK65730:PGK65793 PQG65730:PQG65793 QAC65730:QAC65793 QJY65730:QJY65793 QTU65730:QTU65793 RDQ65730:RDQ65793 RNM65730:RNM65793 RXI65730:RXI65793 SHE65730:SHE65793 SRA65730:SRA65793 TAW65730:TAW65793 TKS65730:TKS65793 TUO65730:TUO65793 UEK65730:UEK65793 UOG65730:UOG65793 UYC65730:UYC65793 VHY65730:VHY65793 VRU65730:VRU65793 WBQ65730:WBQ65793 WLM65730:WLM65793 WVI65730:WVI65793 A131266:A131329 IW131266:IW131329 SS131266:SS131329 ACO131266:ACO131329 AMK131266:AMK131329 AWG131266:AWG131329 BGC131266:BGC131329 BPY131266:BPY131329 BZU131266:BZU131329 CJQ131266:CJQ131329 CTM131266:CTM131329 DDI131266:DDI131329 DNE131266:DNE131329 DXA131266:DXA131329 EGW131266:EGW131329 EQS131266:EQS131329 FAO131266:FAO131329 FKK131266:FKK131329 FUG131266:FUG131329 GEC131266:GEC131329 GNY131266:GNY131329 GXU131266:GXU131329 HHQ131266:HHQ131329 HRM131266:HRM131329 IBI131266:IBI131329 ILE131266:ILE131329 IVA131266:IVA131329 JEW131266:JEW131329 JOS131266:JOS131329 JYO131266:JYO131329 KIK131266:KIK131329 KSG131266:KSG131329 LCC131266:LCC131329 LLY131266:LLY131329 LVU131266:LVU131329 MFQ131266:MFQ131329 MPM131266:MPM131329 MZI131266:MZI131329 NJE131266:NJE131329 NTA131266:NTA131329 OCW131266:OCW131329 OMS131266:OMS131329 OWO131266:OWO131329 PGK131266:PGK131329 PQG131266:PQG131329 QAC131266:QAC131329 QJY131266:QJY131329 QTU131266:QTU131329 RDQ131266:RDQ131329 RNM131266:RNM131329 RXI131266:RXI131329 SHE131266:SHE131329 SRA131266:SRA131329 TAW131266:TAW131329 TKS131266:TKS131329 TUO131266:TUO131329 UEK131266:UEK131329 UOG131266:UOG131329 UYC131266:UYC131329 VHY131266:VHY131329 VRU131266:VRU131329 WBQ131266:WBQ131329 WLM131266:WLM131329 WVI131266:WVI131329 A196802:A196865 IW196802:IW196865 SS196802:SS196865 ACO196802:ACO196865 AMK196802:AMK196865 AWG196802:AWG196865 BGC196802:BGC196865 BPY196802:BPY196865 BZU196802:BZU196865 CJQ196802:CJQ196865 CTM196802:CTM196865 DDI196802:DDI196865 DNE196802:DNE196865 DXA196802:DXA196865 EGW196802:EGW196865 EQS196802:EQS196865 FAO196802:FAO196865 FKK196802:FKK196865 FUG196802:FUG196865 GEC196802:GEC196865 GNY196802:GNY196865 GXU196802:GXU196865 HHQ196802:HHQ196865 HRM196802:HRM196865 IBI196802:IBI196865 ILE196802:ILE196865 IVA196802:IVA196865 JEW196802:JEW196865 JOS196802:JOS196865 JYO196802:JYO196865 KIK196802:KIK196865 KSG196802:KSG196865 LCC196802:LCC196865 LLY196802:LLY196865 LVU196802:LVU196865 MFQ196802:MFQ196865 MPM196802:MPM196865 MZI196802:MZI196865 NJE196802:NJE196865 NTA196802:NTA196865 OCW196802:OCW196865 OMS196802:OMS196865 OWO196802:OWO196865 PGK196802:PGK196865 PQG196802:PQG196865 QAC196802:QAC196865 QJY196802:QJY196865 QTU196802:QTU196865 RDQ196802:RDQ196865 RNM196802:RNM196865 RXI196802:RXI196865 SHE196802:SHE196865 SRA196802:SRA196865 TAW196802:TAW196865 TKS196802:TKS196865 TUO196802:TUO196865 UEK196802:UEK196865 UOG196802:UOG196865 UYC196802:UYC196865 VHY196802:VHY196865 VRU196802:VRU196865 WBQ196802:WBQ196865 WLM196802:WLM196865 WVI196802:WVI196865 A262338:A262401 IW262338:IW262401 SS262338:SS262401 ACO262338:ACO262401 AMK262338:AMK262401 AWG262338:AWG262401 BGC262338:BGC262401 BPY262338:BPY262401 BZU262338:BZU262401 CJQ262338:CJQ262401 CTM262338:CTM262401 DDI262338:DDI262401 DNE262338:DNE262401 DXA262338:DXA262401 EGW262338:EGW262401 EQS262338:EQS262401 FAO262338:FAO262401 FKK262338:FKK262401 FUG262338:FUG262401 GEC262338:GEC262401 GNY262338:GNY262401 GXU262338:GXU262401 HHQ262338:HHQ262401 HRM262338:HRM262401 IBI262338:IBI262401 ILE262338:ILE262401 IVA262338:IVA262401 JEW262338:JEW262401 JOS262338:JOS262401 JYO262338:JYO262401 KIK262338:KIK262401 KSG262338:KSG262401 LCC262338:LCC262401 LLY262338:LLY262401 LVU262338:LVU262401 MFQ262338:MFQ262401 MPM262338:MPM262401 MZI262338:MZI262401 NJE262338:NJE262401 NTA262338:NTA262401 OCW262338:OCW262401 OMS262338:OMS262401 OWO262338:OWO262401 PGK262338:PGK262401 PQG262338:PQG262401 QAC262338:QAC262401 QJY262338:QJY262401 QTU262338:QTU262401 RDQ262338:RDQ262401 RNM262338:RNM262401 RXI262338:RXI262401 SHE262338:SHE262401 SRA262338:SRA262401 TAW262338:TAW262401 TKS262338:TKS262401 TUO262338:TUO262401 UEK262338:UEK262401 UOG262338:UOG262401 UYC262338:UYC262401 VHY262338:VHY262401 VRU262338:VRU262401 WBQ262338:WBQ262401 WLM262338:WLM262401 WVI262338:WVI262401 A327874:A327937 IW327874:IW327937 SS327874:SS327937 ACO327874:ACO327937 AMK327874:AMK327937 AWG327874:AWG327937 BGC327874:BGC327937 BPY327874:BPY327937 BZU327874:BZU327937 CJQ327874:CJQ327937 CTM327874:CTM327937 DDI327874:DDI327937 DNE327874:DNE327937 DXA327874:DXA327937 EGW327874:EGW327937 EQS327874:EQS327937 FAO327874:FAO327937 FKK327874:FKK327937 FUG327874:FUG327937 GEC327874:GEC327937 GNY327874:GNY327937 GXU327874:GXU327937 HHQ327874:HHQ327937 HRM327874:HRM327937 IBI327874:IBI327937 ILE327874:ILE327937 IVA327874:IVA327937 JEW327874:JEW327937 JOS327874:JOS327937 JYO327874:JYO327937 KIK327874:KIK327937 KSG327874:KSG327937 LCC327874:LCC327937 LLY327874:LLY327937 LVU327874:LVU327937 MFQ327874:MFQ327937 MPM327874:MPM327937 MZI327874:MZI327937 NJE327874:NJE327937 NTA327874:NTA327937 OCW327874:OCW327937 OMS327874:OMS327937 OWO327874:OWO327937 PGK327874:PGK327937 PQG327874:PQG327937 QAC327874:QAC327937 QJY327874:QJY327937 QTU327874:QTU327937 RDQ327874:RDQ327937 RNM327874:RNM327937 RXI327874:RXI327937 SHE327874:SHE327937 SRA327874:SRA327937 TAW327874:TAW327937 TKS327874:TKS327937 TUO327874:TUO327937 UEK327874:UEK327937 UOG327874:UOG327937 UYC327874:UYC327937 VHY327874:VHY327937 VRU327874:VRU327937 WBQ327874:WBQ327937 WLM327874:WLM327937 WVI327874:WVI327937 A393410:A393473 IW393410:IW393473 SS393410:SS393473 ACO393410:ACO393473 AMK393410:AMK393473 AWG393410:AWG393473 BGC393410:BGC393473 BPY393410:BPY393473 BZU393410:BZU393473 CJQ393410:CJQ393473 CTM393410:CTM393473 DDI393410:DDI393473 DNE393410:DNE393473 DXA393410:DXA393473 EGW393410:EGW393473 EQS393410:EQS393473 FAO393410:FAO393473 FKK393410:FKK393473 FUG393410:FUG393473 GEC393410:GEC393473 GNY393410:GNY393473 GXU393410:GXU393473 HHQ393410:HHQ393473 HRM393410:HRM393473 IBI393410:IBI393473 ILE393410:ILE393473 IVA393410:IVA393473 JEW393410:JEW393473 JOS393410:JOS393473 JYO393410:JYO393473 KIK393410:KIK393473 KSG393410:KSG393473 LCC393410:LCC393473 LLY393410:LLY393473 LVU393410:LVU393473 MFQ393410:MFQ393473 MPM393410:MPM393473 MZI393410:MZI393473 NJE393410:NJE393473 NTA393410:NTA393473 OCW393410:OCW393473 OMS393410:OMS393473 OWO393410:OWO393473 PGK393410:PGK393473 PQG393410:PQG393473 QAC393410:QAC393473 QJY393410:QJY393473 QTU393410:QTU393473 RDQ393410:RDQ393473 RNM393410:RNM393473 RXI393410:RXI393473 SHE393410:SHE393473 SRA393410:SRA393473 TAW393410:TAW393473 TKS393410:TKS393473 TUO393410:TUO393473 UEK393410:UEK393473 UOG393410:UOG393473 UYC393410:UYC393473 VHY393410:VHY393473 VRU393410:VRU393473 WBQ393410:WBQ393473 WLM393410:WLM393473 WVI393410:WVI393473 A458946:A459009 IW458946:IW459009 SS458946:SS459009 ACO458946:ACO459009 AMK458946:AMK459009 AWG458946:AWG459009 BGC458946:BGC459009 BPY458946:BPY459009 BZU458946:BZU459009 CJQ458946:CJQ459009 CTM458946:CTM459009 DDI458946:DDI459009 DNE458946:DNE459009 DXA458946:DXA459009 EGW458946:EGW459009 EQS458946:EQS459009 FAO458946:FAO459009 FKK458946:FKK459009 FUG458946:FUG459009 GEC458946:GEC459009 GNY458946:GNY459009 GXU458946:GXU459009 HHQ458946:HHQ459009 HRM458946:HRM459009 IBI458946:IBI459009 ILE458946:ILE459009 IVA458946:IVA459009 JEW458946:JEW459009 JOS458946:JOS459009 JYO458946:JYO459009 KIK458946:KIK459009 KSG458946:KSG459009 LCC458946:LCC459009 LLY458946:LLY459009 LVU458946:LVU459009 MFQ458946:MFQ459009 MPM458946:MPM459009 MZI458946:MZI459009 NJE458946:NJE459009 NTA458946:NTA459009 OCW458946:OCW459009 OMS458946:OMS459009 OWO458946:OWO459009 PGK458946:PGK459009 PQG458946:PQG459009 QAC458946:QAC459009 QJY458946:QJY459009 QTU458946:QTU459009 RDQ458946:RDQ459009 RNM458946:RNM459009 RXI458946:RXI459009 SHE458946:SHE459009 SRA458946:SRA459009 TAW458946:TAW459009 TKS458946:TKS459009 TUO458946:TUO459009 UEK458946:UEK459009 UOG458946:UOG459009 UYC458946:UYC459009 VHY458946:VHY459009 VRU458946:VRU459009 WBQ458946:WBQ459009 WLM458946:WLM459009 WVI458946:WVI459009 A524482:A524545 IW524482:IW524545 SS524482:SS524545 ACO524482:ACO524545 AMK524482:AMK524545 AWG524482:AWG524545 BGC524482:BGC524545 BPY524482:BPY524545 BZU524482:BZU524545 CJQ524482:CJQ524545 CTM524482:CTM524545 DDI524482:DDI524545 DNE524482:DNE524545 DXA524482:DXA524545 EGW524482:EGW524545 EQS524482:EQS524545 FAO524482:FAO524545 FKK524482:FKK524545 FUG524482:FUG524545 GEC524482:GEC524545 GNY524482:GNY524545 GXU524482:GXU524545 HHQ524482:HHQ524545 HRM524482:HRM524545 IBI524482:IBI524545 ILE524482:ILE524545 IVA524482:IVA524545 JEW524482:JEW524545 JOS524482:JOS524545 JYO524482:JYO524545 KIK524482:KIK524545 KSG524482:KSG524545 LCC524482:LCC524545 LLY524482:LLY524545 LVU524482:LVU524545 MFQ524482:MFQ524545 MPM524482:MPM524545 MZI524482:MZI524545 NJE524482:NJE524545 NTA524482:NTA524545 OCW524482:OCW524545 OMS524482:OMS524545 OWO524482:OWO524545 PGK524482:PGK524545 PQG524482:PQG524545 QAC524482:QAC524545 QJY524482:QJY524545 QTU524482:QTU524545 RDQ524482:RDQ524545 RNM524482:RNM524545 RXI524482:RXI524545 SHE524482:SHE524545 SRA524482:SRA524545 TAW524482:TAW524545 TKS524482:TKS524545 TUO524482:TUO524545 UEK524482:UEK524545 UOG524482:UOG524545 UYC524482:UYC524545 VHY524482:VHY524545 VRU524482:VRU524545 WBQ524482:WBQ524545 WLM524482:WLM524545 WVI524482:WVI524545 A590018:A590081 IW590018:IW590081 SS590018:SS590081 ACO590018:ACO590081 AMK590018:AMK590081 AWG590018:AWG590081 BGC590018:BGC590081 BPY590018:BPY590081 BZU590018:BZU590081 CJQ590018:CJQ590081 CTM590018:CTM590081 DDI590018:DDI590081 DNE590018:DNE590081 DXA590018:DXA590081 EGW590018:EGW590081 EQS590018:EQS590081 FAO590018:FAO590081 FKK590018:FKK590081 FUG590018:FUG590081 GEC590018:GEC590081 GNY590018:GNY590081 GXU590018:GXU590081 HHQ590018:HHQ590081 HRM590018:HRM590081 IBI590018:IBI590081 ILE590018:ILE590081 IVA590018:IVA590081 JEW590018:JEW590081 JOS590018:JOS590081 JYO590018:JYO590081 KIK590018:KIK590081 KSG590018:KSG590081 LCC590018:LCC590081 LLY590018:LLY590081 LVU590018:LVU590081 MFQ590018:MFQ590081 MPM590018:MPM590081 MZI590018:MZI590081 NJE590018:NJE590081 NTA590018:NTA590081 OCW590018:OCW590081 OMS590018:OMS590081 OWO590018:OWO590081 PGK590018:PGK590081 PQG590018:PQG590081 QAC590018:QAC590081 QJY590018:QJY590081 QTU590018:QTU590081 RDQ590018:RDQ590081 RNM590018:RNM590081 RXI590018:RXI590081 SHE590018:SHE590081 SRA590018:SRA590081 TAW590018:TAW590081 TKS590018:TKS590081 TUO590018:TUO590081 UEK590018:UEK590081 UOG590018:UOG590081 UYC590018:UYC590081 VHY590018:VHY590081 VRU590018:VRU590081 WBQ590018:WBQ590081 WLM590018:WLM590081 WVI590018:WVI590081 A655554:A655617 IW655554:IW655617 SS655554:SS655617 ACO655554:ACO655617 AMK655554:AMK655617 AWG655554:AWG655617 BGC655554:BGC655617 BPY655554:BPY655617 BZU655554:BZU655617 CJQ655554:CJQ655617 CTM655554:CTM655617 DDI655554:DDI655617 DNE655554:DNE655617 DXA655554:DXA655617 EGW655554:EGW655617 EQS655554:EQS655617 FAO655554:FAO655617 FKK655554:FKK655617 FUG655554:FUG655617 GEC655554:GEC655617 GNY655554:GNY655617 GXU655554:GXU655617 HHQ655554:HHQ655617 HRM655554:HRM655617 IBI655554:IBI655617 ILE655554:ILE655617 IVA655554:IVA655617 JEW655554:JEW655617 JOS655554:JOS655617 JYO655554:JYO655617 KIK655554:KIK655617 KSG655554:KSG655617 LCC655554:LCC655617 LLY655554:LLY655617 LVU655554:LVU655617 MFQ655554:MFQ655617 MPM655554:MPM655617 MZI655554:MZI655617 NJE655554:NJE655617 NTA655554:NTA655617 OCW655554:OCW655617 OMS655554:OMS655617 OWO655554:OWO655617 PGK655554:PGK655617 PQG655554:PQG655617 QAC655554:QAC655617 QJY655554:QJY655617 QTU655554:QTU655617 RDQ655554:RDQ655617 RNM655554:RNM655617 RXI655554:RXI655617 SHE655554:SHE655617 SRA655554:SRA655617 TAW655554:TAW655617 TKS655554:TKS655617 TUO655554:TUO655617 UEK655554:UEK655617 UOG655554:UOG655617 UYC655554:UYC655617 VHY655554:VHY655617 VRU655554:VRU655617 WBQ655554:WBQ655617 WLM655554:WLM655617 WVI655554:WVI655617 A721090:A721153 IW721090:IW721153 SS721090:SS721153 ACO721090:ACO721153 AMK721090:AMK721153 AWG721090:AWG721153 BGC721090:BGC721153 BPY721090:BPY721153 BZU721090:BZU721153 CJQ721090:CJQ721153 CTM721090:CTM721153 DDI721090:DDI721153 DNE721090:DNE721153 DXA721090:DXA721153 EGW721090:EGW721153 EQS721090:EQS721153 FAO721090:FAO721153 FKK721090:FKK721153 FUG721090:FUG721153 GEC721090:GEC721153 GNY721090:GNY721153 GXU721090:GXU721153 HHQ721090:HHQ721153 HRM721090:HRM721153 IBI721090:IBI721153 ILE721090:ILE721153 IVA721090:IVA721153 JEW721090:JEW721153 JOS721090:JOS721153 JYO721090:JYO721153 KIK721090:KIK721153 KSG721090:KSG721153 LCC721090:LCC721153 LLY721090:LLY721153 LVU721090:LVU721153 MFQ721090:MFQ721153 MPM721090:MPM721153 MZI721090:MZI721153 NJE721090:NJE721153 NTA721090:NTA721153 OCW721090:OCW721153 OMS721090:OMS721153 OWO721090:OWO721153 PGK721090:PGK721153 PQG721090:PQG721153 QAC721090:QAC721153 QJY721090:QJY721153 QTU721090:QTU721153 RDQ721090:RDQ721153 RNM721090:RNM721153 RXI721090:RXI721153 SHE721090:SHE721153 SRA721090:SRA721153 TAW721090:TAW721153 TKS721090:TKS721153 TUO721090:TUO721153 UEK721090:UEK721153 UOG721090:UOG721153 UYC721090:UYC721153 VHY721090:VHY721153 VRU721090:VRU721153 WBQ721090:WBQ721153 WLM721090:WLM721153 WVI721090:WVI721153 A786626:A786689 IW786626:IW786689 SS786626:SS786689 ACO786626:ACO786689 AMK786626:AMK786689 AWG786626:AWG786689 BGC786626:BGC786689 BPY786626:BPY786689 BZU786626:BZU786689 CJQ786626:CJQ786689 CTM786626:CTM786689 DDI786626:DDI786689 DNE786626:DNE786689 DXA786626:DXA786689 EGW786626:EGW786689 EQS786626:EQS786689 FAO786626:FAO786689 FKK786626:FKK786689 FUG786626:FUG786689 GEC786626:GEC786689 GNY786626:GNY786689 GXU786626:GXU786689 HHQ786626:HHQ786689 HRM786626:HRM786689 IBI786626:IBI786689 ILE786626:ILE786689 IVA786626:IVA786689 JEW786626:JEW786689 JOS786626:JOS786689 JYO786626:JYO786689 KIK786626:KIK786689 KSG786626:KSG786689 LCC786626:LCC786689 LLY786626:LLY786689 LVU786626:LVU786689 MFQ786626:MFQ786689 MPM786626:MPM786689 MZI786626:MZI786689 NJE786626:NJE786689 NTA786626:NTA786689 OCW786626:OCW786689 OMS786626:OMS786689 OWO786626:OWO786689 PGK786626:PGK786689 PQG786626:PQG786689 QAC786626:QAC786689 QJY786626:QJY786689 QTU786626:QTU786689 RDQ786626:RDQ786689 RNM786626:RNM786689 RXI786626:RXI786689 SHE786626:SHE786689 SRA786626:SRA786689 TAW786626:TAW786689 TKS786626:TKS786689 TUO786626:TUO786689 UEK786626:UEK786689 UOG786626:UOG786689 UYC786626:UYC786689 VHY786626:VHY786689 VRU786626:VRU786689 WBQ786626:WBQ786689 WLM786626:WLM786689 WVI786626:WVI786689 A852162:A852225 IW852162:IW852225 SS852162:SS852225 ACO852162:ACO852225 AMK852162:AMK852225 AWG852162:AWG852225 BGC852162:BGC852225 BPY852162:BPY852225 BZU852162:BZU852225 CJQ852162:CJQ852225 CTM852162:CTM852225 DDI852162:DDI852225 DNE852162:DNE852225 DXA852162:DXA852225 EGW852162:EGW852225 EQS852162:EQS852225 FAO852162:FAO852225 FKK852162:FKK852225 FUG852162:FUG852225 GEC852162:GEC852225 GNY852162:GNY852225 GXU852162:GXU852225 HHQ852162:HHQ852225 HRM852162:HRM852225 IBI852162:IBI852225 ILE852162:ILE852225 IVA852162:IVA852225 JEW852162:JEW852225 JOS852162:JOS852225 JYO852162:JYO852225 KIK852162:KIK852225 KSG852162:KSG852225 LCC852162:LCC852225 LLY852162:LLY852225 LVU852162:LVU852225 MFQ852162:MFQ852225 MPM852162:MPM852225 MZI852162:MZI852225 NJE852162:NJE852225 NTA852162:NTA852225 OCW852162:OCW852225 OMS852162:OMS852225 OWO852162:OWO852225 PGK852162:PGK852225 PQG852162:PQG852225 QAC852162:QAC852225 QJY852162:QJY852225 QTU852162:QTU852225 RDQ852162:RDQ852225 RNM852162:RNM852225 RXI852162:RXI852225 SHE852162:SHE852225 SRA852162:SRA852225 TAW852162:TAW852225 TKS852162:TKS852225 TUO852162:TUO852225 UEK852162:UEK852225 UOG852162:UOG852225 UYC852162:UYC852225 VHY852162:VHY852225 VRU852162:VRU852225 WBQ852162:WBQ852225 WLM852162:WLM852225 WVI852162:WVI852225 A917698:A917761 IW917698:IW917761 SS917698:SS917761 ACO917698:ACO917761 AMK917698:AMK917761 AWG917698:AWG917761 BGC917698:BGC917761 BPY917698:BPY917761 BZU917698:BZU917761 CJQ917698:CJQ917761 CTM917698:CTM917761 DDI917698:DDI917761 DNE917698:DNE917761 DXA917698:DXA917761 EGW917698:EGW917761 EQS917698:EQS917761 FAO917698:FAO917761 FKK917698:FKK917761 FUG917698:FUG917761 GEC917698:GEC917761 GNY917698:GNY917761 GXU917698:GXU917761 HHQ917698:HHQ917761 HRM917698:HRM917761 IBI917698:IBI917761 ILE917698:ILE917761 IVA917698:IVA917761 JEW917698:JEW917761 JOS917698:JOS917761 JYO917698:JYO917761 KIK917698:KIK917761 KSG917698:KSG917761 LCC917698:LCC917761 LLY917698:LLY917761 LVU917698:LVU917761 MFQ917698:MFQ917761 MPM917698:MPM917761 MZI917698:MZI917761 NJE917698:NJE917761 NTA917698:NTA917761 OCW917698:OCW917761 OMS917698:OMS917761 OWO917698:OWO917761 PGK917698:PGK917761 PQG917698:PQG917761 QAC917698:QAC917761 QJY917698:QJY917761 QTU917698:QTU917761 RDQ917698:RDQ917761 RNM917698:RNM917761 RXI917698:RXI917761 SHE917698:SHE917761 SRA917698:SRA917761 TAW917698:TAW917761 TKS917698:TKS917761 TUO917698:TUO917761 UEK917698:UEK917761 UOG917698:UOG917761 UYC917698:UYC917761 VHY917698:VHY917761 VRU917698:VRU917761 WBQ917698:WBQ917761 WLM917698:WLM917761 WVI917698:WVI917761 A983234:A983297 IW983234:IW983297 SS983234:SS983297 ACO983234:ACO983297 AMK983234:AMK983297 AWG983234:AWG983297 BGC983234:BGC983297 BPY983234:BPY983297 BZU983234:BZU983297 CJQ983234:CJQ983297 CTM983234:CTM983297 DDI983234:DDI983297 DNE983234:DNE983297 DXA983234:DXA983297 EGW983234:EGW983297 EQS983234:EQS983297 FAO983234:FAO983297 FKK983234:FKK983297 FUG983234:FUG983297 GEC983234:GEC983297 GNY983234:GNY983297 GXU983234:GXU983297 HHQ983234:HHQ983297 HRM983234:HRM983297 IBI983234:IBI983297 ILE983234:ILE983297 IVA983234:IVA983297 JEW983234:JEW983297 JOS983234:JOS983297 JYO983234:JYO983297 KIK983234:KIK983297 KSG983234:KSG983297 LCC983234:LCC983297 LLY983234:LLY983297 LVU983234:LVU983297 MFQ983234:MFQ983297 MPM983234:MPM983297 MZI983234:MZI983297 NJE983234:NJE983297 NTA983234:NTA983297 OCW983234:OCW983297 OMS983234:OMS983297 OWO983234:OWO983297 PGK983234:PGK983297 PQG983234:PQG983297 QAC983234:QAC983297 QJY983234:QJY983297 QTU983234:QTU983297 RDQ983234:RDQ983297 RNM983234:RNM983297 RXI983234:RXI983297 SHE983234:SHE983297 SRA983234:SRA983297 TAW983234:TAW983297 TKS983234:TKS983297 TUO983234:TUO983297 UEK983234:UEK983297 UOG983234:UOG983297 UYC983234:UYC983297 VHY983234:VHY983297 VRU983234:VRU983297 WBQ983234:WBQ983297 WLM983234:WLM983297 WVI983234:WVI983297 K43:K65 JG43:JG65 TC43:TC65 ACY43:ACY65 AMU43:AMU65 AWQ43:AWQ65 BGM43:BGM65 BQI43:BQI65 CAE43:CAE65 CKA43:CKA65 CTW43:CTW65 DDS43:DDS65 DNO43:DNO65 DXK43:DXK65 EHG43:EHG65 ERC43:ERC65 FAY43:FAY65 FKU43:FKU65 FUQ43:FUQ65 GEM43:GEM65 GOI43:GOI65 GYE43:GYE65 HIA43:HIA65 HRW43:HRW65 IBS43:IBS65 ILO43:ILO65 IVK43:IVK65 JFG43:JFG65 JPC43:JPC65 JYY43:JYY65 KIU43:KIU65 KSQ43:KSQ65 LCM43:LCM65 LMI43:LMI65 LWE43:LWE65 MGA43:MGA65 MPW43:MPW65 MZS43:MZS65 NJO43:NJO65 NTK43:NTK65 ODG43:ODG65 ONC43:ONC65 OWY43:OWY65 PGU43:PGU65 PQQ43:PQQ65 QAM43:QAM65 QKI43:QKI65 QUE43:QUE65 REA43:REA65 RNW43:RNW65 RXS43:RXS65 SHO43:SHO65 SRK43:SRK65 TBG43:TBG65 TLC43:TLC65 TUY43:TUY65 UEU43:UEU65 UOQ43:UOQ65 UYM43:UYM65 VII43:VII65 VSE43:VSE65 WCA43:WCA65 WLW43:WLW65 WVS43:WVS65 K65771:K65793 JG65771:JG65793 TC65771:TC65793 ACY65771:ACY65793 AMU65771:AMU65793 AWQ65771:AWQ65793 BGM65771:BGM65793 BQI65771:BQI65793 CAE65771:CAE65793 CKA65771:CKA65793 CTW65771:CTW65793 DDS65771:DDS65793 DNO65771:DNO65793 DXK65771:DXK65793 EHG65771:EHG65793 ERC65771:ERC65793 FAY65771:FAY65793 FKU65771:FKU65793 FUQ65771:FUQ65793 GEM65771:GEM65793 GOI65771:GOI65793 GYE65771:GYE65793 HIA65771:HIA65793 HRW65771:HRW65793 IBS65771:IBS65793 ILO65771:ILO65793 IVK65771:IVK65793 JFG65771:JFG65793 JPC65771:JPC65793 JYY65771:JYY65793 KIU65771:KIU65793 KSQ65771:KSQ65793 LCM65771:LCM65793 LMI65771:LMI65793 LWE65771:LWE65793 MGA65771:MGA65793 MPW65771:MPW65793 MZS65771:MZS65793 NJO65771:NJO65793 NTK65771:NTK65793 ODG65771:ODG65793 ONC65771:ONC65793 OWY65771:OWY65793 PGU65771:PGU65793 PQQ65771:PQQ65793 QAM65771:QAM65793 QKI65771:QKI65793 QUE65771:QUE65793 REA65771:REA65793 RNW65771:RNW65793 RXS65771:RXS65793 SHO65771:SHO65793 SRK65771:SRK65793 TBG65771:TBG65793 TLC65771:TLC65793 TUY65771:TUY65793 UEU65771:UEU65793 UOQ65771:UOQ65793 UYM65771:UYM65793 VII65771:VII65793 VSE65771:VSE65793 WCA65771:WCA65793 WLW65771:WLW65793 WVS65771:WVS65793 K131307:K131329 JG131307:JG131329 TC131307:TC131329 ACY131307:ACY131329 AMU131307:AMU131329 AWQ131307:AWQ131329 BGM131307:BGM131329 BQI131307:BQI131329 CAE131307:CAE131329 CKA131307:CKA131329 CTW131307:CTW131329 DDS131307:DDS131329 DNO131307:DNO131329 DXK131307:DXK131329 EHG131307:EHG131329 ERC131307:ERC131329 FAY131307:FAY131329 FKU131307:FKU131329 FUQ131307:FUQ131329 GEM131307:GEM131329 GOI131307:GOI131329 GYE131307:GYE131329 HIA131307:HIA131329 HRW131307:HRW131329 IBS131307:IBS131329 ILO131307:ILO131329 IVK131307:IVK131329 JFG131307:JFG131329 JPC131307:JPC131329 JYY131307:JYY131329 KIU131307:KIU131329 KSQ131307:KSQ131329 LCM131307:LCM131329 LMI131307:LMI131329 LWE131307:LWE131329 MGA131307:MGA131329 MPW131307:MPW131329 MZS131307:MZS131329 NJO131307:NJO131329 NTK131307:NTK131329 ODG131307:ODG131329 ONC131307:ONC131329 OWY131307:OWY131329 PGU131307:PGU131329 PQQ131307:PQQ131329 QAM131307:QAM131329 QKI131307:QKI131329 QUE131307:QUE131329 REA131307:REA131329 RNW131307:RNW131329 RXS131307:RXS131329 SHO131307:SHO131329 SRK131307:SRK131329 TBG131307:TBG131329 TLC131307:TLC131329 TUY131307:TUY131329 UEU131307:UEU131329 UOQ131307:UOQ131329 UYM131307:UYM131329 VII131307:VII131329 VSE131307:VSE131329 WCA131307:WCA131329 WLW131307:WLW131329 WVS131307:WVS131329 K196843:K196865 JG196843:JG196865 TC196843:TC196865 ACY196843:ACY196865 AMU196843:AMU196865 AWQ196843:AWQ196865 BGM196843:BGM196865 BQI196843:BQI196865 CAE196843:CAE196865 CKA196843:CKA196865 CTW196843:CTW196865 DDS196843:DDS196865 DNO196843:DNO196865 DXK196843:DXK196865 EHG196843:EHG196865 ERC196843:ERC196865 FAY196843:FAY196865 FKU196843:FKU196865 FUQ196843:FUQ196865 GEM196843:GEM196865 GOI196843:GOI196865 GYE196843:GYE196865 HIA196843:HIA196865 HRW196843:HRW196865 IBS196843:IBS196865 ILO196843:ILO196865 IVK196843:IVK196865 JFG196843:JFG196865 JPC196843:JPC196865 JYY196843:JYY196865 KIU196843:KIU196865 KSQ196843:KSQ196865 LCM196843:LCM196865 LMI196843:LMI196865 LWE196843:LWE196865 MGA196843:MGA196865 MPW196843:MPW196865 MZS196843:MZS196865 NJO196843:NJO196865 NTK196843:NTK196865 ODG196843:ODG196865 ONC196843:ONC196865 OWY196843:OWY196865 PGU196843:PGU196865 PQQ196843:PQQ196865 QAM196843:QAM196865 QKI196843:QKI196865 QUE196843:QUE196865 REA196843:REA196865 RNW196843:RNW196865 RXS196843:RXS196865 SHO196843:SHO196865 SRK196843:SRK196865 TBG196843:TBG196865 TLC196843:TLC196865 TUY196843:TUY196865 UEU196843:UEU196865 UOQ196843:UOQ196865 UYM196843:UYM196865 VII196843:VII196865 VSE196843:VSE196865 WCA196843:WCA196865 WLW196843:WLW196865 WVS196843:WVS196865 K262379:K262401 JG262379:JG262401 TC262379:TC262401 ACY262379:ACY262401 AMU262379:AMU262401 AWQ262379:AWQ262401 BGM262379:BGM262401 BQI262379:BQI262401 CAE262379:CAE262401 CKA262379:CKA262401 CTW262379:CTW262401 DDS262379:DDS262401 DNO262379:DNO262401 DXK262379:DXK262401 EHG262379:EHG262401 ERC262379:ERC262401 FAY262379:FAY262401 FKU262379:FKU262401 FUQ262379:FUQ262401 GEM262379:GEM262401 GOI262379:GOI262401 GYE262379:GYE262401 HIA262379:HIA262401 HRW262379:HRW262401 IBS262379:IBS262401 ILO262379:ILO262401 IVK262379:IVK262401 JFG262379:JFG262401 JPC262379:JPC262401 JYY262379:JYY262401 KIU262379:KIU262401 KSQ262379:KSQ262401 LCM262379:LCM262401 LMI262379:LMI262401 LWE262379:LWE262401 MGA262379:MGA262401 MPW262379:MPW262401 MZS262379:MZS262401 NJO262379:NJO262401 NTK262379:NTK262401 ODG262379:ODG262401 ONC262379:ONC262401 OWY262379:OWY262401 PGU262379:PGU262401 PQQ262379:PQQ262401 QAM262379:QAM262401 QKI262379:QKI262401 QUE262379:QUE262401 REA262379:REA262401 RNW262379:RNW262401 RXS262379:RXS262401 SHO262379:SHO262401 SRK262379:SRK262401 TBG262379:TBG262401 TLC262379:TLC262401 TUY262379:TUY262401 UEU262379:UEU262401 UOQ262379:UOQ262401 UYM262379:UYM262401 VII262379:VII262401 VSE262379:VSE262401 WCA262379:WCA262401 WLW262379:WLW262401 WVS262379:WVS262401 K327915:K327937 JG327915:JG327937 TC327915:TC327937 ACY327915:ACY327937 AMU327915:AMU327937 AWQ327915:AWQ327937 BGM327915:BGM327937 BQI327915:BQI327937 CAE327915:CAE327937 CKA327915:CKA327937 CTW327915:CTW327937 DDS327915:DDS327937 DNO327915:DNO327937 DXK327915:DXK327937 EHG327915:EHG327937 ERC327915:ERC327937 FAY327915:FAY327937 FKU327915:FKU327937 FUQ327915:FUQ327937 GEM327915:GEM327937 GOI327915:GOI327937 GYE327915:GYE327937 HIA327915:HIA327937 HRW327915:HRW327937 IBS327915:IBS327937 ILO327915:ILO327937 IVK327915:IVK327937 JFG327915:JFG327937 JPC327915:JPC327937 JYY327915:JYY327937 KIU327915:KIU327937 KSQ327915:KSQ327937 LCM327915:LCM327937 LMI327915:LMI327937 LWE327915:LWE327937 MGA327915:MGA327937 MPW327915:MPW327937 MZS327915:MZS327937 NJO327915:NJO327937 NTK327915:NTK327937 ODG327915:ODG327937 ONC327915:ONC327937 OWY327915:OWY327937 PGU327915:PGU327937 PQQ327915:PQQ327937 QAM327915:QAM327937 QKI327915:QKI327937 QUE327915:QUE327937 REA327915:REA327937 RNW327915:RNW327937 RXS327915:RXS327937 SHO327915:SHO327937 SRK327915:SRK327937 TBG327915:TBG327937 TLC327915:TLC327937 TUY327915:TUY327937 UEU327915:UEU327937 UOQ327915:UOQ327937 UYM327915:UYM327937 VII327915:VII327937 VSE327915:VSE327937 WCA327915:WCA327937 WLW327915:WLW327937 WVS327915:WVS327937 K393451:K393473 JG393451:JG393473 TC393451:TC393473 ACY393451:ACY393473 AMU393451:AMU393473 AWQ393451:AWQ393473 BGM393451:BGM393473 BQI393451:BQI393473 CAE393451:CAE393473 CKA393451:CKA393473 CTW393451:CTW393473 DDS393451:DDS393473 DNO393451:DNO393473 DXK393451:DXK393473 EHG393451:EHG393473 ERC393451:ERC393473 FAY393451:FAY393473 FKU393451:FKU393473 FUQ393451:FUQ393473 GEM393451:GEM393473 GOI393451:GOI393473 GYE393451:GYE393473 HIA393451:HIA393473 HRW393451:HRW393473 IBS393451:IBS393473 ILO393451:ILO393473 IVK393451:IVK393473 JFG393451:JFG393473 JPC393451:JPC393473 JYY393451:JYY393473 KIU393451:KIU393473 KSQ393451:KSQ393473 LCM393451:LCM393473 LMI393451:LMI393473 LWE393451:LWE393473 MGA393451:MGA393473 MPW393451:MPW393473 MZS393451:MZS393473 NJO393451:NJO393473 NTK393451:NTK393473 ODG393451:ODG393473 ONC393451:ONC393473 OWY393451:OWY393473 PGU393451:PGU393473 PQQ393451:PQQ393473 QAM393451:QAM393473 QKI393451:QKI393473 QUE393451:QUE393473 REA393451:REA393473 RNW393451:RNW393473 RXS393451:RXS393473 SHO393451:SHO393473 SRK393451:SRK393473 TBG393451:TBG393473 TLC393451:TLC393473 TUY393451:TUY393473 UEU393451:UEU393473 UOQ393451:UOQ393473 UYM393451:UYM393473 VII393451:VII393473 VSE393451:VSE393473 WCA393451:WCA393473 WLW393451:WLW393473 WVS393451:WVS393473 K458987:K459009 JG458987:JG459009 TC458987:TC459009 ACY458987:ACY459009 AMU458987:AMU459009 AWQ458987:AWQ459009 BGM458987:BGM459009 BQI458987:BQI459009 CAE458987:CAE459009 CKA458987:CKA459009 CTW458987:CTW459009 DDS458987:DDS459009 DNO458987:DNO459009 DXK458987:DXK459009 EHG458987:EHG459009 ERC458987:ERC459009 FAY458987:FAY459009 FKU458987:FKU459009 FUQ458987:FUQ459009 GEM458987:GEM459009 GOI458987:GOI459009 GYE458987:GYE459009 HIA458987:HIA459009 HRW458987:HRW459009 IBS458987:IBS459009 ILO458987:ILO459009 IVK458987:IVK459009 JFG458987:JFG459009 JPC458987:JPC459009 JYY458987:JYY459009 KIU458987:KIU459009 KSQ458987:KSQ459009 LCM458987:LCM459009 LMI458987:LMI459009 LWE458987:LWE459009 MGA458987:MGA459009 MPW458987:MPW459009 MZS458987:MZS459009 NJO458987:NJO459009 NTK458987:NTK459009 ODG458987:ODG459009 ONC458987:ONC459009 OWY458987:OWY459009 PGU458987:PGU459009 PQQ458987:PQQ459009 QAM458987:QAM459009 QKI458987:QKI459009 QUE458987:QUE459009 REA458987:REA459009 RNW458987:RNW459009 RXS458987:RXS459009 SHO458987:SHO459009 SRK458987:SRK459009 TBG458987:TBG459009 TLC458987:TLC459009 TUY458987:TUY459009 UEU458987:UEU459009 UOQ458987:UOQ459009 UYM458987:UYM459009 VII458987:VII459009 VSE458987:VSE459009 WCA458987:WCA459009 WLW458987:WLW459009 WVS458987:WVS459009 K524523:K524545 JG524523:JG524545 TC524523:TC524545 ACY524523:ACY524545 AMU524523:AMU524545 AWQ524523:AWQ524545 BGM524523:BGM524545 BQI524523:BQI524545 CAE524523:CAE524545 CKA524523:CKA524545 CTW524523:CTW524545 DDS524523:DDS524545 DNO524523:DNO524545 DXK524523:DXK524545 EHG524523:EHG524545 ERC524523:ERC524545 FAY524523:FAY524545 FKU524523:FKU524545 FUQ524523:FUQ524545 GEM524523:GEM524545 GOI524523:GOI524545 GYE524523:GYE524545 HIA524523:HIA524545 HRW524523:HRW524545 IBS524523:IBS524545 ILO524523:ILO524545 IVK524523:IVK524545 JFG524523:JFG524545 JPC524523:JPC524545 JYY524523:JYY524545 KIU524523:KIU524545 KSQ524523:KSQ524545 LCM524523:LCM524545 LMI524523:LMI524545 LWE524523:LWE524545 MGA524523:MGA524545 MPW524523:MPW524545 MZS524523:MZS524545 NJO524523:NJO524545 NTK524523:NTK524545 ODG524523:ODG524545 ONC524523:ONC524545 OWY524523:OWY524545 PGU524523:PGU524545 PQQ524523:PQQ524545 QAM524523:QAM524545 QKI524523:QKI524545 QUE524523:QUE524545 REA524523:REA524545 RNW524523:RNW524545 RXS524523:RXS524545 SHO524523:SHO524545 SRK524523:SRK524545 TBG524523:TBG524545 TLC524523:TLC524545 TUY524523:TUY524545 UEU524523:UEU524545 UOQ524523:UOQ524545 UYM524523:UYM524545 VII524523:VII524545 VSE524523:VSE524545 WCA524523:WCA524545 WLW524523:WLW524545 WVS524523:WVS524545 K590059:K590081 JG590059:JG590081 TC590059:TC590081 ACY590059:ACY590081 AMU590059:AMU590081 AWQ590059:AWQ590081 BGM590059:BGM590081 BQI590059:BQI590081 CAE590059:CAE590081 CKA590059:CKA590081 CTW590059:CTW590081 DDS590059:DDS590081 DNO590059:DNO590081 DXK590059:DXK590081 EHG590059:EHG590081 ERC590059:ERC590081 FAY590059:FAY590081 FKU590059:FKU590081 FUQ590059:FUQ590081 GEM590059:GEM590081 GOI590059:GOI590081 GYE590059:GYE590081 HIA590059:HIA590081 HRW590059:HRW590081 IBS590059:IBS590081 ILO590059:ILO590081 IVK590059:IVK590081 JFG590059:JFG590081 JPC590059:JPC590081 JYY590059:JYY590081 KIU590059:KIU590081 KSQ590059:KSQ590081 LCM590059:LCM590081 LMI590059:LMI590081 LWE590059:LWE590081 MGA590059:MGA590081 MPW590059:MPW590081 MZS590059:MZS590081 NJO590059:NJO590081 NTK590059:NTK590081 ODG590059:ODG590081 ONC590059:ONC590081 OWY590059:OWY590081 PGU590059:PGU590081 PQQ590059:PQQ590081 QAM590059:QAM590081 QKI590059:QKI590081 QUE590059:QUE590081 REA590059:REA590081 RNW590059:RNW590081 RXS590059:RXS590081 SHO590059:SHO590081 SRK590059:SRK590081 TBG590059:TBG590081 TLC590059:TLC590081 TUY590059:TUY590081 UEU590059:UEU590081 UOQ590059:UOQ590081 UYM590059:UYM590081 VII590059:VII590081 VSE590059:VSE590081 WCA590059:WCA590081 WLW590059:WLW590081 WVS590059:WVS590081 K655595:K655617 JG655595:JG655617 TC655595:TC655617 ACY655595:ACY655617 AMU655595:AMU655617 AWQ655595:AWQ655617 BGM655595:BGM655617 BQI655595:BQI655617 CAE655595:CAE655617 CKA655595:CKA655617 CTW655595:CTW655617 DDS655595:DDS655617 DNO655595:DNO655617 DXK655595:DXK655617 EHG655595:EHG655617 ERC655595:ERC655617 FAY655595:FAY655617 FKU655595:FKU655617 FUQ655595:FUQ655617 GEM655595:GEM655617 GOI655595:GOI655617 GYE655595:GYE655617 HIA655595:HIA655617 HRW655595:HRW655617 IBS655595:IBS655617 ILO655595:ILO655617 IVK655595:IVK655617 JFG655595:JFG655617 JPC655595:JPC655617 JYY655595:JYY655617 KIU655595:KIU655617 KSQ655595:KSQ655617 LCM655595:LCM655617 LMI655595:LMI655617 LWE655595:LWE655617 MGA655595:MGA655617 MPW655595:MPW655617 MZS655595:MZS655617 NJO655595:NJO655617 NTK655595:NTK655617 ODG655595:ODG655617 ONC655595:ONC655617 OWY655595:OWY655617 PGU655595:PGU655617 PQQ655595:PQQ655617 QAM655595:QAM655617 QKI655595:QKI655617 QUE655595:QUE655617 REA655595:REA655617 RNW655595:RNW655617 RXS655595:RXS655617 SHO655595:SHO655617 SRK655595:SRK655617 TBG655595:TBG655617 TLC655595:TLC655617 TUY655595:TUY655617 UEU655595:UEU655617 UOQ655595:UOQ655617 UYM655595:UYM655617 VII655595:VII655617 VSE655595:VSE655617 WCA655595:WCA655617 WLW655595:WLW655617 WVS655595:WVS655617 K721131:K721153 JG721131:JG721153 TC721131:TC721153 ACY721131:ACY721153 AMU721131:AMU721153 AWQ721131:AWQ721153 BGM721131:BGM721153 BQI721131:BQI721153 CAE721131:CAE721153 CKA721131:CKA721153 CTW721131:CTW721153 DDS721131:DDS721153 DNO721131:DNO721153 DXK721131:DXK721153 EHG721131:EHG721153 ERC721131:ERC721153 FAY721131:FAY721153 FKU721131:FKU721153 FUQ721131:FUQ721153 GEM721131:GEM721153 GOI721131:GOI721153 GYE721131:GYE721153 HIA721131:HIA721153 HRW721131:HRW721153 IBS721131:IBS721153 ILO721131:ILO721153 IVK721131:IVK721153 JFG721131:JFG721153 JPC721131:JPC721153 JYY721131:JYY721153 KIU721131:KIU721153 KSQ721131:KSQ721153 LCM721131:LCM721153 LMI721131:LMI721153 LWE721131:LWE721153 MGA721131:MGA721153 MPW721131:MPW721153 MZS721131:MZS721153 NJO721131:NJO721153 NTK721131:NTK721153 ODG721131:ODG721153 ONC721131:ONC721153 OWY721131:OWY721153 PGU721131:PGU721153 PQQ721131:PQQ721153 QAM721131:QAM721153 QKI721131:QKI721153 QUE721131:QUE721153 REA721131:REA721153 RNW721131:RNW721153 RXS721131:RXS721153 SHO721131:SHO721153 SRK721131:SRK721153 TBG721131:TBG721153 TLC721131:TLC721153 TUY721131:TUY721153 UEU721131:UEU721153 UOQ721131:UOQ721153 UYM721131:UYM721153 VII721131:VII721153 VSE721131:VSE721153 WCA721131:WCA721153 WLW721131:WLW721153 WVS721131:WVS721153 K786667:K786689 JG786667:JG786689 TC786667:TC786689 ACY786667:ACY786689 AMU786667:AMU786689 AWQ786667:AWQ786689 BGM786667:BGM786689 BQI786667:BQI786689 CAE786667:CAE786689 CKA786667:CKA786689 CTW786667:CTW786689 DDS786667:DDS786689 DNO786667:DNO786689 DXK786667:DXK786689 EHG786667:EHG786689 ERC786667:ERC786689 FAY786667:FAY786689 FKU786667:FKU786689 FUQ786667:FUQ786689 GEM786667:GEM786689 GOI786667:GOI786689 GYE786667:GYE786689 HIA786667:HIA786689 HRW786667:HRW786689 IBS786667:IBS786689 ILO786667:ILO786689 IVK786667:IVK786689 JFG786667:JFG786689 JPC786667:JPC786689 JYY786667:JYY786689 KIU786667:KIU786689 KSQ786667:KSQ786689 LCM786667:LCM786689 LMI786667:LMI786689 LWE786667:LWE786689 MGA786667:MGA786689 MPW786667:MPW786689 MZS786667:MZS786689 NJO786667:NJO786689 NTK786667:NTK786689 ODG786667:ODG786689 ONC786667:ONC786689 OWY786667:OWY786689 PGU786667:PGU786689 PQQ786667:PQQ786689 QAM786667:QAM786689 QKI786667:QKI786689 QUE786667:QUE786689 REA786667:REA786689 RNW786667:RNW786689 RXS786667:RXS786689 SHO786667:SHO786689 SRK786667:SRK786689 TBG786667:TBG786689 TLC786667:TLC786689 TUY786667:TUY786689 UEU786667:UEU786689 UOQ786667:UOQ786689 UYM786667:UYM786689 VII786667:VII786689 VSE786667:VSE786689 WCA786667:WCA786689 WLW786667:WLW786689 WVS786667:WVS786689 K852203:K852225 JG852203:JG852225 TC852203:TC852225 ACY852203:ACY852225 AMU852203:AMU852225 AWQ852203:AWQ852225 BGM852203:BGM852225 BQI852203:BQI852225 CAE852203:CAE852225 CKA852203:CKA852225 CTW852203:CTW852225 DDS852203:DDS852225 DNO852203:DNO852225 DXK852203:DXK852225 EHG852203:EHG852225 ERC852203:ERC852225 FAY852203:FAY852225 FKU852203:FKU852225 FUQ852203:FUQ852225 GEM852203:GEM852225 GOI852203:GOI852225 GYE852203:GYE852225 HIA852203:HIA852225 HRW852203:HRW852225 IBS852203:IBS852225 ILO852203:ILO852225 IVK852203:IVK852225 JFG852203:JFG852225 JPC852203:JPC852225 JYY852203:JYY852225 KIU852203:KIU852225 KSQ852203:KSQ852225 LCM852203:LCM852225 LMI852203:LMI852225 LWE852203:LWE852225 MGA852203:MGA852225 MPW852203:MPW852225 MZS852203:MZS852225 NJO852203:NJO852225 NTK852203:NTK852225 ODG852203:ODG852225 ONC852203:ONC852225 OWY852203:OWY852225 PGU852203:PGU852225 PQQ852203:PQQ852225 QAM852203:QAM852225 QKI852203:QKI852225 QUE852203:QUE852225 REA852203:REA852225 RNW852203:RNW852225 RXS852203:RXS852225 SHO852203:SHO852225 SRK852203:SRK852225 TBG852203:TBG852225 TLC852203:TLC852225 TUY852203:TUY852225 UEU852203:UEU852225 UOQ852203:UOQ852225 UYM852203:UYM852225 VII852203:VII852225 VSE852203:VSE852225 WCA852203:WCA852225 WLW852203:WLW852225 WVS852203:WVS852225 K917739:K917761 JG917739:JG917761 TC917739:TC917761 ACY917739:ACY917761 AMU917739:AMU917761 AWQ917739:AWQ917761 BGM917739:BGM917761 BQI917739:BQI917761 CAE917739:CAE917761 CKA917739:CKA917761 CTW917739:CTW917761 DDS917739:DDS917761 DNO917739:DNO917761 DXK917739:DXK917761 EHG917739:EHG917761 ERC917739:ERC917761 FAY917739:FAY917761 FKU917739:FKU917761 FUQ917739:FUQ917761 GEM917739:GEM917761 GOI917739:GOI917761 GYE917739:GYE917761 HIA917739:HIA917761 HRW917739:HRW917761 IBS917739:IBS917761 ILO917739:ILO917761 IVK917739:IVK917761 JFG917739:JFG917761 JPC917739:JPC917761 JYY917739:JYY917761 KIU917739:KIU917761 KSQ917739:KSQ917761 LCM917739:LCM917761 LMI917739:LMI917761 LWE917739:LWE917761 MGA917739:MGA917761 MPW917739:MPW917761 MZS917739:MZS917761 NJO917739:NJO917761 NTK917739:NTK917761 ODG917739:ODG917761 ONC917739:ONC917761 OWY917739:OWY917761 PGU917739:PGU917761 PQQ917739:PQQ917761 QAM917739:QAM917761 QKI917739:QKI917761 QUE917739:QUE917761 REA917739:REA917761 RNW917739:RNW917761 RXS917739:RXS917761 SHO917739:SHO917761 SRK917739:SRK917761 TBG917739:TBG917761 TLC917739:TLC917761 TUY917739:TUY917761 UEU917739:UEU917761 UOQ917739:UOQ917761 UYM917739:UYM917761 VII917739:VII917761 VSE917739:VSE917761 WCA917739:WCA917761 WLW917739:WLW917761 WVS917739:WVS917761 K983275:K983297 JG983275:JG983297 TC983275:TC983297 ACY983275:ACY983297 AMU983275:AMU983297 AWQ983275:AWQ983297 BGM983275:BGM983297 BQI983275:BQI983297 CAE983275:CAE983297 CKA983275:CKA983297 CTW983275:CTW983297 DDS983275:DDS983297 DNO983275:DNO983297 DXK983275:DXK983297 EHG983275:EHG983297 ERC983275:ERC983297 FAY983275:FAY983297 FKU983275:FKU983297 FUQ983275:FUQ983297 GEM983275:GEM983297 GOI983275:GOI983297 GYE983275:GYE983297 HIA983275:HIA983297 HRW983275:HRW983297 IBS983275:IBS983297 ILO983275:ILO983297 IVK983275:IVK983297 JFG983275:JFG983297 JPC983275:JPC983297 JYY983275:JYY983297 KIU983275:KIU983297 KSQ983275:KSQ983297 LCM983275:LCM983297 LMI983275:LMI983297 LWE983275:LWE983297 MGA983275:MGA983297 MPW983275:MPW983297 MZS983275:MZS983297 NJO983275:NJO983297 NTK983275:NTK983297 ODG983275:ODG983297 ONC983275:ONC983297 OWY983275:OWY983297 PGU983275:PGU983297 PQQ983275:PQQ983297 QAM983275:QAM983297 QKI983275:QKI983297 QUE983275:QUE983297 REA983275:REA983297 RNW983275:RNW983297 RXS983275:RXS983297 SHO983275:SHO983297 SRK983275:SRK983297 TBG983275:TBG983297 TLC983275:TLC983297 TUY983275:TUY983297 UEU983275:UEU983297 UOQ983275:UOQ983297 UYM983275:UYM983297 VII983275:VII983297 VSE983275:VSE983297 WCA983275:WCA983297 WLW983275:WLW983297 WVS983275:WVS983297 K279:L361 JG279:JH361 TC279:TD361 ACY279:ACZ361 AMU279:AMV361 AWQ279:AWR361 BGM279:BGN361 BQI279:BQJ361 CAE279:CAF361 CKA279:CKB361 CTW279:CTX361 DDS279:DDT361 DNO279:DNP361 DXK279:DXL361 EHG279:EHH361 ERC279:ERD361 FAY279:FAZ361 FKU279:FKV361 FUQ279:FUR361 GEM279:GEN361 GOI279:GOJ361 GYE279:GYF361 HIA279:HIB361 HRW279:HRX361 IBS279:IBT361 ILO279:ILP361 IVK279:IVL361 JFG279:JFH361 JPC279:JPD361 JYY279:JYZ361 KIU279:KIV361 KSQ279:KSR361 LCM279:LCN361 LMI279:LMJ361 LWE279:LWF361 MGA279:MGB361 MPW279:MPX361 MZS279:MZT361 NJO279:NJP361 NTK279:NTL361 ODG279:ODH361 ONC279:OND361 OWY279:OWZ361 PGU279:PGV361 PQQ279:PQR361 QAM279:QAN361 QKI279:QKJ361 QUE279:QUF361 REA279:REB361 RNW279:RNX361 RXS279:RXT361 SHO279:SHP361 SRK279:SRL361 TBG279:TBH361 TLC279:TLD361 TUY279:TUZ361 UEU279:UEV361 UOQ279:UOR361 UYM279:UYN361 VII279:VIJ361 VSE279:VSF361 WCA279:WCB361 WLW279:WLX361 WVS279:WVT361 K66007:L66088 JG66007:JH66088 TC66007:TD66088 ACY66007:ACZ66088 AMU66007:AMV66088 AWQ66007:AWR66088 BGM66007:BGN66088 BQI66007:BQJ66088 CAE66007:CAF66088 CKA66007:CKB66088 CTW66007:CTX66088 DDS66007:DDT66088 DNO66007:DNP66088 DXK66007:DXL66088 EHG66007:EHH66088 ERC66007:ERD66088 FAY66007:FAZ66088 FKU66007:FKV66088 FUQ66007:FUR66088 GEM66007:GEN66088 GOI66007:GOJ66088 GYE66007:GYF66088 HIA66007:HIB66088 HRW66007:HRX66088 IBS66007:IBT66088 ILO66007:ILP66088 IVK66007:IVL66088 JFG66007:JFH66088 JPC66007:JPD66088 JYY66007:JYZ66088 KIU66007:KIV66088 KSQ66007:KSR66088 LCM66007:LCN66088 LMI66007:LMJ66088 LWE66007:LWF66088 MGA66007:MGB66088 MPW66007:MPX66088 MZS66007:MZT66088 NJO66007:NJP66088 NTK66007:NTL66088 ODG66007:ODH66088 ONC66007:OND66088 OWY66007:OWZ66088 PGU66007:PGV66088 PQQ66007:PQR66088 QAM66007:QAN66088 QKI66007:QKJ66088 QUE66007:QUF66088 REA66007:REB66088 RNW66007:RNX66088 RXS66007:RXT66088 SHO66007:SHP66088 SRK66007:SRL66088 TBG66007:TBH66088 TLC66007:TLD66088 TUY66007:TUZ66088 UEU66007:UEV66088 UOQ66007:UOR66088 UYM66007:UYN66088 VII66007:VIJ66088 VSE66007:VSF66088 WCA66007:WCB66088 WLW66007:WLX66088 WVS66007:WVT66088 K131543:L131624 JG131543:JH131624 TC131543:TD131624 ACY131543:ACZ131624 AMU131543:AMV131624 AWQ131543:AWR131624 BGM131543:BGN131624 BQI131543:BQJ131624 CAE131543:CAF131624 CKA131543:CKB131624 CTW131543:CTX131624 DDS131543:DDT131624 DNO131543:DNP131624 DXK131543:DXL131624 EHG131543:EHH131624 ERC131543:ERD131624 FAY131543:FAZ131624 FKU131543:FKV131624 FUQ131543:FUR131624 GEM131543:GEN131624 GOI131543:GOJ131624 GYE131543:GYF131624 HIA131543:HIB131624 HRW131543:HRX131624 IBS131543:IBT131624 ILO131543:ILP131624 IVK131543:IVL131624 JFG131543:JFH131624 JPC131543:JPD131624 JYY131543:JYZ131624 KIU131543:KIV131624 KSQ131543:KSR131624 LCM131543:LCN131624 LMI131543:LMJ131624 LWE131543:LWF131624 MGA131543:MGB131624 MPW131543:MPX131624 MZS131543:MZT131624 NJO131543:NJP131624 NTK131543:NTL131624 ODG131543:ODH131624 ONC131543:OND131624 OWY131543:OWZ131624 PGU131543:PGV131624 PQQ131543:PQR131624 QAM131543:QAN131624 QKI131543:QKJ131624 QUE131543:QUF131624 REA131543:REB131624 RNW131543:RNX131624 RXS131543:RXT131624 SHO131543:SHP131624 SRK131543:SRL131624 TBG131543:TBH131624 TLC131543:TLD131624 TUY131543:TUZ131624 UEU131543:UEV131624 UOQ131543:UOR131624 UYM131543:UYN131624 VII131543:VIJ131624 VSE131543:VSF131624 WCA131543:WCB131624 WLW131543:WLX131624 WVS131543:WVT131624 K197079:L197160 JG197079:JH197160 TC197079:TD197160 ACY197079:ACZ197160 AMU197079:AMV197160 AWQ197079:AWR197160 BGM197079:BGN197160 BQI197079:BQJ197160 CAE197079:CAF197160 CKA197079:CKB197160 CTW197079:CTX197160 DDS197079:DDT197160 DNO197079:DNP197160 DXK197079:DXL197160 EHG197079:EHH197160 ERC197079:ERD197160 FAY197079:FAZ197160 FKU197079:FKV197160 FUQ197079:FUR197160 GEM197079:GEN197160 GOI197079:GOJ197160 GYE197079:GYF197160 HIA197079:HIB197160 HRW197079:HRX197160 IBS197079:IBT197160 ILO197079:ILP197160 IVK197079:IVL197160 JFG197079:JFH197160 JPC197079:JPD197160 JYY197079:JYZ197160 KIU197079:KIV197160 KSQ197079:KSR197160 LCM197079:LCN197160 LMI197079:LMJ197160 LWE197079:LWF197160 MGA197079:MGB197160 MPW197079:MPX197160 MZS197079:MZT197160 NJO197079:NJP197160 NTK197079:NTL197160 ODG197079:ODH197160 ONC197079:OND197160 OWY197079:OWZ197160 PGU197079:PGV197160 PQQ197079:PQR197160 QAM197079:QAN197160 QKI197079:QKJ197160 QUE197079:QUF197160 REA197079:REB197160 RNW197079:RNX197160 RXS197079:RXT197160 SHO197079:SHP197160 SRK197079:SRL197160 TBG197079:TBH197160 TLC197079:TLD197160 TUY197079:TUZ197160 UEU197079:UEV197160 UOQ197079:UOR197160 UYM197079:UYN197160 VII197079:VIJ197160 VSE197079:VSF197160 WCA197079:WCB197160 WLW197079:WLX197160 WVS197079:WVT197160 K262615:L262696 JG262615:JH262696 TC262615:TD262696 ACY262615:ACZ262696 AMU262615:AMV262696 AWQ262615:AWR262696 BGM262615:BGN262696 BQI262615:BQJ262696 CAE262615:CAF262696 CKA262615:CKB262696 CTW262615:CTX262696 DDS262615:DDT262696 DNO262615:DNP262696 DXK262615:DXL262696 EHG262615:EHH262696 ERC262615:ERD262696 FAY262615:FAZ262696 FKU262615:FKV262696 FUQ262615:FUR262696 GEM262615:GEN262696 GOI262615:GOJ262696 GYE262615:GYF262696 HIA262615:HIB262696 HRW262615:HRX262696 IBS262615:IBT262696 ILO262615:ILP262696 IVK262615:IVL262696 JFG262615:JFH262696 JPC262615:JPD262696 JYY262615:JYZ262696 KIU262615:KIV262696 KSQ262615:KSR262696 LCM262615:LCN262696 LMI262615:LMJ262696 LWE262615:LWF262696 MGA262615:MGB262696 MPW262615:MPX262696 MZS262615:MZT262696 NJO262615:NJP262696 NTK262615:NTL262696 ODG262615:ODH262696 ONC262615:OND262696 OWY262615:OWZ262696 PGU262615:PGV262696 PQQ262615:PQR262696 QAM262615:QAN262696 QKI262615:QKJ262696 QUE262615:QUF262696 REA262615:REB262696 RNW262615:RNX262696 RXS262615:RXT262696 SHO262615:SHP262696 SRK262615:SRL262696 TBG262615:TBH262696 TLC262615:TLD262696 TUY262615:TUZ262696 UEU262615:UEV262696 UOQ262615:UOR262696 UYM262615:UYN262696 VII262615:VIJ262696 VSE262615:VSF262696 WCA262615:WCB262696 WLW262615:WLX262696 WVS262615:WVT262696 K328151:L328232 JG328151:JH328232 TC328151:TD328232 ACY328151:ACZ328232 AMU328151:AMV328232 AWQ328151:AWR328232 BGM328151:BGN328232 BQI328151:BQJ328232 CAE328151:CAF328232 CKA328151:CKB328232 CTW328151:CTX328232 DDS328151:DDT328232 DNO328151:DNP328232 DXK328151:DXL328232 EHG328151:EHH328232 ERC328151:ERD328232 FAY328151:FAZ328232 FKU328151:FKV328232 FUQ328151:FUR328232 GEM328151:GEN328232 GOI328151:GOJ328232 GYE328151:GYF328232 HIA328151:HIB328232 HRW328151:HRX328232 IBS328151:IBT328232 ILO328151:ILP328232 IVK328151:IVL328232 JFG328151:JFH328232 JPC328151:JPD328232 JYY328151:JYZ328232 KIU328151:KIV328232 KSQ328151:KSR328232 LCM328151:LCN328232 LMI328151:LMJ328232 LWE328151:LWF328232 MGA328151:MGB328232 MPW328151:MPX328232 MZS328151:MZT328232 NJO328151:NJP328232 NTK328151:NTL328232 ODG328151:ODH328232 ONC328151:OND328232 OWY328151:OWZ328232 PGU328151:PGV328232 PQQ328151:PQR328232 QAM328151:QAN328232 QKI328151:QKJ328232 QUE328151:QUF328232 REA328151:REB328232 RNW328151:RNX328232 RXS328151:RXT328232 SHO328151:SHP328232 SRK328151:SRL328232 TBG328151:TBH328232 TLC328151:TLD328232 TUY328151:TUZ328232 UEU328151:UEV328232 UOQ328151:UOR328232 UYM328151:UYN328232 VII328151:VIJ328232 VSE328151:VSF328232 WCA328151:WCB328232 WLW328151:WLX328232 WVS328151:WVT328232 K393687:L393768 JG393687:JH393768 TC393687:TD393768 ACY393687:ACZ393768 AMU393687:AMV393768 AWQ393687:AWR393768 BGM393687:BGN393768 BQI393687:BQJ393768 CAE393687:CAF393768 CKA393687:CKB393768 CTW393687:CTX393768 DDS393687:DDT393768 DNO393687:DNP393768 DXK393687:DXL393768 EHG393687:EHH393768 ERC393687:ERD393768 FAY393687:FAZ393768 FKU393687:FKV393768 FUQ393687:FUR393768 GEM393687:GEN393768 GOI393687:GOJ393768 GYE393687:GYF393768 HIA393687:HIB393768 HRW393687:HRX393768 IBS393687:IBT393768 ILO393687:ILP393768 IVK393687:IVL393768 JFG393687:JFH393768 JPC393687:JPD393768 JYY393687:JYZ393768 KIU393687:KIV393768 KSQ393687:KSR393768 LCM393687:LCN393768 LMI393687:LMJ393768 LWE393687:LWF393768 MGA393687:MGB393768 MPW393687:MPX393768 MZS393687:MZT393768 NJO393687:NJP393768 NTK393687:NTL393768 ODG393687:ODH393768 ONC393687:OND393768 OWY393687:OWZ393768 PGU393687:PGV393768 PQQ393687:PQR393768 QAM393687:QAN393768 QKI393687:QKJ393768 QUE393687:QUF393768 REA393687:REB393768 RNW393687:RNX393768 RXS393687:RXT393768 SHO393687:SHP393768 SRK393687:SRL393768 TBG393687:TBH393768 TLC393687:TLD393768 TUY393687:TUZ393768 UEU393687:UEV393768 UOQ393687:UOR393768 UYM393687:UYN393768 VII393687:VIJ393768 VSE393687:VSF393768 WCA393687:WCB393768 WLW393687:WLX393768 WVS393687:WVT393768 K459223:L459304 JG459223:JH459304 TC459223:TD459304 ACY459223:ACZ459304 AMU459223:AMV459304 AWQ459223:AWR459304 BGM459223:BGN459304 BQI459223:BQJ459304 CAE459223:CAF459304 CKA459223:CKB459304 CTW459223:CTX459304 DDS459223:DDT459304 DNO459223:DNP459304 DXK459223:DXL459304 EHG459223:EHH459304 ERC459223:ERD459304 FAY459223:FAZ459304 FKU459223:FKV459304 FUQ459223:FUR459304 GEM459223:GEN459304 GOI459223:GOJ459304 GYE459223:GYF459304 HIA459223:HIB459304 HRW459223:HRX459304 IBS459223:IBT459304 ILO459223:ILP459304 IVK459223:IVL459304 JFG459223:JFH459304 JPC459223:JPD459304 JYY459223:JYZ459304 KIU459223:KIV459304 KSQ459223:KSR459304 LCM459223:LCN459304 LMI459223:LMJ459304 LWE459223:LWF459304 MGA459223:MGB459304 MPW459223:MPX459304 MZS459223:MZT459304 NJO459223:NJP459304 NTK459223:NTL459304 ODG459223:ODH459304 ONC459223:OND459304 OWY459223:OWZ459304 PGU459223:PGV459304 PQQ459223:PQR459304 QAM459223:QAN459304 QKI459223:QKJ459304 QUE459223:QUF459304 REA459223:REB459304 RNW459223:RNX459304 RXS459223:RXT459304 SHO459223:SHP459304 SRK459223:SRL459304 TBG459223:TBH459304 TLC459223:TLD459304 TUY459223:TUZ459304 UEU459223:UEV459304 UOQ459223:UOR459304 UYM459223:UYN459304 VII459223:VIJ459304 VSE459223:VSF459304 WCA459223:WCB459304 WLW459223:WLX459304 WVS459223:WVT459304 K524759:L524840 JG524759:JH524840 TC524759:TD524840 ACY524759:ACZ524840 AMU524759:AMV524840 AWQ524759:AWR524840 BGM524759:BGN524840 BQI524759:BQJ524840 CAE524759:CAF524840 CKA524759:CKB524840 CTW524759:CTX524840 DDS524759:DDT524840 DNO524759:DNP524840 DXK524759:DXL524840 EHG524759:EHH524840 ERC524759:ERD524840 FAY524759:FAZ524840 FKU524759:FKV524840 FUQ524759:FUR524840 GEM524759:GEN524840 GOI524759:GOJ524840 GYE524759:GYF524840 HIA524759:HIB524840 HRW524759:HRX524840 IBS524759:IBT524840 ILO524759:ILP524840 IVK524759:IVL524840 JFG524759:JFH524840 JPC524759:JPD524840 JYY524759:JYZ524840 KIU524759:KIV524840 KSQ524759:KSR524840 LCM524759:LCN524840 LMI524759:LMJ524840 LWE524759:LWF524840 MGA524759:MGB524840 MPW524759:MPX524840 MZS524759:MZT524840 NJO524759:NJP524840 NTK524759:NTL524840 ODG524759:ODH524840 ONC524759:OND524840 OWY524759:OWZ524840 PGU524759:PGV524840 PQQ524759:PQR524840 QAM524759:QAN524840 QKI524759:QKJ524840 QUE524759:QUF524840 REA524759:REB524840 RNW524759:RNX524840 RXS524759:RXT524840 SHO524759:SHP524840 SRK524759:SRL524840 TBG524759:TBH524840 TLC524759:TLD524840 TUY524759:TUZ524840 UEU524759:UEV524840 UOQ524759:UOR524840 UYM524759:UYN524840 VII524759:VIJ524840 VSE524759:VSF524840 WCA524759:WCB524840 WLW524759:WLX524840 WVS524759:WVT524840 K590295:L590376 JG590295:JH590376 TC590295:TD590376 ACY590295:ACZ590376 AMU590295:AMV590376 AWQ590295:AWR590376 BGM590295:BGN590376 BQI590295:BQJ590376 CAE590295:CAF590376 CKA590295:CKB590376 CTW590295:CTX590376 DDS590295:DDT590376 DNO590295:DNP590376 DXK590295:DXL590376 EHG590295:EHH590376 ERC590295:ERD590376 FAY590295:FAZ590376 FKU590295:FKV590376 FUQ590295:FUR590376 GEM590295:GEN590376 GOI590295:GOJ590376 GYE590295:GYF590376 HIA590295:HIB590376 HRW590295:HRX590376 IBS590295:IBT590376 ILO590295:ILP590376 IVK590295:IVL590376 JFG590295:JFH590376 JPC590295:JPD590376 JYY590295:JYZ590376 KIU590295:KIV590376 KSQ590295:KSR590376 LCM590295:LCN590376 LMI590295:LMJ590376 LWE590295:LWF590376 MGA590295:MGB590376 MPW590295:MPX590376 MZS590295:MZT590376 NJO590295:NJP590376 NTK590295:NTL590376 ODG590295:ODH590376 ONC590295:OND590376 OWY590295:OWZ590376 PGU590295:PGV590376 PQQ590295:PQR590376 QAM590295:QAN590376 QKI590295:QKJ590376 QUE590295:QUF590376 REA590295:REB590376 RNW590295:RNX590376 RXS590295:RXT590376 SHO590295:SHP590376 SRK590295:SRL590376 TBG590295:TBH590376 TLC590295:TLD590376 TUY590295:TUZ590376 UEU590295:UEV590376 UOQ590295:UOR590376 UYM590295:UYN590376 VII590295:VIJ590376 VSE590295:VSF590376 WCA590295:WCB590376 WLW590295:WLX590376 WVS590295:WVT590376 K655831:L655912 JG655831:JH655912 TC655831:TD655912 ACY655831:ACZ655912 AMU655831:AMV655912 AWQ655831:AWR655912 BGM655831:BGN655912 BQI655831:BQJ655912 CAE655831:CAF655912 CKA655831:CKB655912 CTW655831:CTX655912 DDS655831:DDT655912 DNO655831:DNP655912 DXK655831:DXL655912 EHG655831:EHH655912 ERC655831:ERD655912 FAY655831:FAZ655912 FKU655831:FKV655912 FUQ655831:FUR655912 GEM655831:GEN655912 GOI655831:GOJ655912 GYE655831:GYF655912 HIA655831:HIB655912 HRW655831:HRX655912 IBS655831:IBT655912 ILO655831:ILP655912 IVK655831:IVL655912 JFG655831:JFH655912 JPC655831:JPD655912 JYY655831:JYZ655912 KIU655831:KIV655912 KSQ655831:KSR655912 LCM655831:LCN655912 LMI655831:LMJ655912 LWE655831:LWF655912 MGA655831:MGB655912 MPW655831:MPX655912 MZS655831:MZT655912 NJO655831:NJP655912 NTK655831:NTL655912 ODG655831:ODH655912 ONC655831:OND655912 OWY655831:OWZ655912 PGU655831:PGV655912 PQQ655831:PQR655912 QAM655831:QAN655912 QKI655831:QKJ655912 QUE655831:QUF655912 REA655831:REB655912 RNW655831:RNX655912 RXS655831:RXT655912 SHO655831:SHP655912 SRK655831:SRL655912 TBG655831:TBH655912 TLC655831:TLD655912 TUY655831:TUZ655912 UEU655831:UEV655912 UOQ655831:UOR655912 UYM655831:UYN655912 VII655831:VIJ655912 VSE655831:VSF655912 WCA655831:WCB655912 WLW655831:WLX655912 WVS655831:WVT655912 K721367:L721448 JG721367:JH721448 TC721367:TD721448 ACY721367:ACZ721448 AMU721367:AMV721448 AWQ721367:AWR721448 BGM721367:BGN721448 BQI721367:BQJ721448 CAE721367:CAF721448 CKA721367:CKB721448 CTW721367:CTX721448 DDS721367:DDT721448 DNO721367:DNP721448 DXK721367:DXL721448 EHG721367:EHH721448 ERC721367:ERD721448 FAY721367:FAZ721448 FKU721367:FKV721448 FUQ721367:FUR721448 GEM721367:GEN721448 GOI721367:GOJ721448 GYE721367:GYF721448 HIA721367:HIB721448 HRW721367:HRX721448 IBS721367:IBT721448 ILO721367:ILP721448 IVK721367:IVL721448 JFG721367:JFH721448 JPC721367:JPD721448 JYY721367:JYZ721448 KIU721367:KIV721448 KSQ721367:KSR721448 LCM721367:LCN721448 LMI721367:LMJ721448 LWE721367:LWF721448 MGA721367:MGB721448 MPW721367:MPX721448 MZS721367:MZT721448 NJO721367:NJP721448 NTK721367:NTL721448 ODG721367:ODH721448 ONC721367:OND721448 OWY721367:OWZ721448 PGU721367:PGV721448 PQQ721367:PQR721448 QAM721367:QAN721448 QKI721367:QKJ721448 QUE721367:QUF721448 REA721367:REB721448 RNW721367:RNX721448 RXS721367:RXT721448 SHO721367:SHP721448 SRK721367:SRL721448 TBG721367:TBH721448 TLC721367:TLD721448 TUY721367:TUZ721448 UEU721367:UEV721448 UOQ721367:UOR721448 UYM721367:UYN721448 VII721367:VIJ721448 VSE721367:VSF721448 WCA721367:WCB721448 WLW721367:WLX721448 WVS721367:WVT721448 K786903:L786984 JG786903:JH786984 TC786903:TD786984 ACY786903:ACZ786984 AMU786903:AMV786984 AWQ786903:AWR786984 BGM786903:BGN786984 BQI786903:BQJ786984 CAE786903:CAF786984 CKA786903:CKB786984 CTW786903:CTX786984 DDS786903:DDT786984 DNO786903:DNP786984 DXK786903:DXL786984 EHG786903:EHH786984 ERC786903:ERD786984 FAY786903:FAZ786984 FKU786903:FKV786984 FUQ786903:FUR786984 GEM786903:GEN786984 GOI786903:GOJ786984 GYE786903:GYF786984 HIA786903:HIB786984 HRW786903:HRX786984 IBS786903:IBT786984 ILO786903:ILP786984 IVK786903:IVL786984 JFG786903:JFH786984 JPC786903:JPD786984 JYY786903:JYZ786984 KIU786903:KIV786984 KSQ786903:KSR786984 LCM786903:LCN786984 LMI786903:LMJ786984 LWE786903:LWF786984 MGA786903:MGB786984 MPW786903:MPX786984 MZS786903:MZT786984 NJO786903:NJP786984 NTK786903:NTL786984 ODG786903:ODH786984 ONC786903:OND786984 OWY786903:OWZ786984 PGU786903:PGV786984 PQQ786903:PQR786984 QAM786903:QAN786984 QKI786903:QKJ786984 QUE786903:QUF786984 REA786903:REB786984 RNW786903:RNX786984 RXS786903:RXT786984 SHO786903:SHP786984 SRK786903:SRL786984 TBG786903:TBH786984 TLC786903:TLD786984 TUY786903:TUZ786984 UEU786903:UEV786984 UOQ786903:UOR786984 UYM786903:UYN786984 VII786903:VIJ786984 VSE786903:VSF786984 WCA786903:WCB786984 WLW786903:WLX786984 WVS786903:WVT786984 K852439:L852520 JG852439:JH852520 TC852439:TD852520 ACY852439:ACZ852520 AMU852439:AMV852520 AWQ852439:AWR852520 BGM852439:BGN852520 BQI852439:BQJ852520 CAE852439:CAF852520 CKA852439:CKB852520 CTW852439:CTX852520 DDS852439:DDT852520 DNO852439:DNP852520 DXK852439:DXL852520 EHG852439:EHH852520 ERC852439:ERD852520 FAY852439:FAZ852520 FKU852439:FKV852520 FUQ852439:FUR852520 GEM852439:GEN852520 GOI852439:GOJ852520 GYE852439:GYF852520 HIA852439:HIB852520 HRW852439:HRX852520 IBS852439:IBT852520 ILO852439:ILP852520 IVK852439:IVL852520 JFG852439:JFH852520 JPC852439:JPD852520 JYY852439:JYZ852520 KIU852439:KIV852520 KSQ852439:KSR852520 LCM852439:LCN852520 LMI852439:LMJ852520 LWE852439:LWF852520 MGA852439:MGB852520 MPW852439:MPX852520 MZS852439:MZT852520 NJO852439:NJP852520 NTK852439:NTL852520 ODG852439:ODH852520 ONC852439:OND852520 OWY852439:OWZ852520 PGU852439:PGV852520 PQQ852439:PQR852520 QAM852439:QAN852520 QKI852439:QKJ852520 QUE852439:QUF852520 REA852439:REB852520 RNW852439:RNX852520 RXS852439:RXT852520 SHO852439:SHP852520 SRK852439:SRL852520 TBG852439:TBH852520 TLC852439:TLD852520 TUY852439:TUZ852520 UEU852439:UEV852520 UOQ852439:UOR852520 UYM852439:UYN852520 VII852439:VIJ852520 VSE852439:VSF852520 WCA852439:WCB852520 WLW852439:WLX852520 WVS852439:WVT852520 K917975:L918056 JG917975:JH918056 TC917975:TD918056 ACY917975:ACZ918056 AMU917975:AMV918056 AWQ917975:AWR918056 BGM917975:BGN918056 BQI917975:BQJ918056 CAE917975:CAF918056 CKA917975:CKB918056 CTW917975:CTX918056 DDS917975:DDT918056 DNO917975:DNP918056 DXK917975:DXL918056 EHG917975:EHH918056 ERC917975:ERD918056 FAY917975:FAZ918056 FKU917975:FKV918056 FUQ917975:FUR918056 GEM917975:GEN918056 GOI917975:GOJ918056 GYE917975:GYF918056 HIA917975:HIB918056 HRW917975:HRX918056 IBS917975:IBT918056 ILO917975:ILP918056 IVK917975:IVL918056 JFG917975:JFH918056 JPC917975:JPD918056 JYY917975:JYZ918056 KIU917975:KIV918056 KSQ917975:KSR918056 LCM917975:LCN918056 LMI917975:LMJ918056 LWE917975:LWF918056 MGA917975:MGB918056 MPW917975:MPX918056 MZS917975:MZT918056 NJO917975:NJP918056 NTK917975:NTL918056 ODG917975:ODH918056 ONC917975:OND918056 OWY917975:OWZ918056 PGU917975:PGV918056 PQQ917975:PQR918056 QAM917975:QAN918056 QKI917975:QKJ918056 QUE917975:QUF918056 REA917975:REB918056 RNW917975:RNX918056 RXS917975:RXT918056 SHO917975:SHP918056 SRK917975:SRL918056 TBG917975:TBH918056 TLC917975:TLD918056 TUY917975:TUZ918056 UEU917975:UEV918056 UOQ917975:UOR918056 UYM917975:UYN918056 VII917975:VIJ918056 VSE917975:VSF918056 WCA917975:WCB918056 WLW917975:WLX918056 WVS917975:WVT918056 K983511:L983592 JG983511:JH983592 TC983511:TD983592 ACY983511:ACZ983592 AMU983511:AMV983592 AWQ983511:AWR983592 BGM983511:BGN983592 BQI983511:BQJ983592 CAE983511:CAF983592 CKA983511:CKB983592 CTW983511:CTX983592 DDS983511:DDT983592 DNO983511:DNP983592 DXK983511:DXL983592 EHG983511:EHH983592 ERC983511:ERD983592 FAY983511:FAZ983592 FKU983511:FKV983592 FUQ983511:FUR983592 GEM983511:GEN983592 GOI983511:GOJ983592 GYE983511:GYF983592 HIA983511:HIB983592 HRW983511:HRX983592 IBS983511:IBT983592 ILO983511:ILP983592 IVK983511:IVL983592 JFG983511:JFH983592 JPC983511:JPD983592 JYY983511:JYZ983592 KIU983511:KIV983592 KSQ983511:KSR983592 LCM983511:LCN983592 LMI983511:LMJ983592 LWE983511:LWF983592 MGA983511:MGB983592 MPW983511:MPX983592 MZS983511:MZT983592 NJO983511:NJP983592 NTK983511:NTL983592 ODG983511:ODH983592 ONC983511:OND983592 OWY983511:OWZ983592 PGU983511:PGV983592 PQQ983511:PQR983592 QAM983511:QAN983592 QKI983511:QKJ983592 QUE983511:QUF983592 REA983511:REB983592 RNW983511:RNX983592 RXS983511:RXT983592 SHO983511:SHP983592 SRK983511:SRL983592 TBG983511:TBH983592 TLC983511:TLD983592 TUY983511:TUZ983592 UEU983511:UEV983592 UOQ983511:UOR983592 UYM983511:UYN983592 VII983511:VIJ983592 VSE983511:VSF983592 WCA983511:WCB983592 WLW983511:WLX983592 WVS983511:WVT983592 E279:I361 JA279:JE361 SW279:TA361 ACS279:ACW361 AMO279:AMS361 AWK279:AWO361 BGG279:BGK361 BQC279:BQG361 BZY279:CAC361 CJU279:CJY361 CTQ279:CTU361 DDM279:DDQ361 DNI279:DNM361 DXE279:DXI361 EHA279:EHE361 EQW279:ERA361 FAS279:FAW361 FKO279:FKS361 FUK279:FUO361 GEG279:GEK361 GOC279:GOG361 GXY279:GYC361 HHU279:HHY361 HRQ279:HRU361 IBM279:IBQ361 ILI279:ILM361 IVE279:IVI361 JFA279:JFE361 JOW279:JPA361 JYS279:JYW361 KIO279:KIS361 KSK279:KSO361 LCG279:LCK361 LMC279:LMG361 LVY279:LWC361 MFU279:MFY361 MPQ279:MPU361 MZM279:MZQ361 NJI279:NJM361 NTE279:NTI361 ODA279:ODE361 OMW279:ONA361 OWS279:OWW361 PGO279:PGS361 PQK279:PQO361 QAG279:QAK361 QKC279:QKG361 QTY279:QUC361 RDU279:RDY361 RNQ279:RNU361 RXM279:RXQ361 SHI279:SHM361 SRE279:SRI361 TBA279:TBE361 TKW279:TLA361 TUS279:TUW361 UEO279:UES361 UOK279:UOO361 UYG279:UYK361 VIC279:VIG361 VRY279:VSC361 WBU279:WBY361 WLQ279:WLU361 WVM279:WVQ361 E66007:I66088 JA66007:JE66088 SW66007:TA66088 ACS66007:ACW66088 AMO66007:AMS66088 AWK66007:AWO66088 BGG66007:BGK66088 BQC66007:BQG66088 BZY66007:CAC66088 CJU66007:CJY66088 CTQ66007:CTU66088 DDM66007:DDQ66088 DNI66007:DNM66088 DXE66007:DXI66088 EHA66007:EHE66088 EQW66007:ERA66088 FAS66007:FAW66088 FKO66007:FKS66088 FUK66007:FUO66088 GEG66007:GEK66088 GOC66007:GOG66088 GXY66007:GYC66088 HHU66007:HHY66088 HRQ66007:HRU66088 IBM66007:IBQ66088 ILI66007:ILM66088 IVE66007:IVI66088 JFA66007:JFE66088 JOW66007:JPA66088 JYS66007:JYW66088 KIO66007:KIS66088 KSK66007:KSO66088 LCG66007:LCK66088 LMC66007:LMG66088 LVY66007:LWC66088 MFU66007:MFY66088 MPQ66007:MPU66088 MZM66007:MZQ66088 NJI66007:NJM66088 NTE66007:NTI66088 ODA66007:ODE66088 OMW66007:ONA66088 OWS66007:OWW66088 PGO66007:PGS66088 PQK66007:PQO66088 QAG66007:QAK66088 QKC66007:QKG66088 QTY66007:QUC66088 RDU66007:RDY66088 RNQ66007:RNU66088 RXM66007:RXQ66088 SHI66007:SHM66088 SRE66007:SRI66088 TBA66007:TBE66088 TKW66007:TLA66088 TUS66007:TUW66088 UEO66007:UES66088 UOK66007:UOO66088 UYG66007:UYK66088 VIC66007:VIG66088 VRY66007:VSC66088 WBU66007:WBY66088 WLQ66007:WLU66088 WVM66007:WVQ66088 E131543:I131624 JA131543:JE131624 SW131543:TA131624 ACS131543:ACW131624 AMO131543:AMS131624 AWK131543:AWO131624 BGG131543:BGK131624 BQC131543:BQG131624 BZY131543:CAC131624 CJU131543:CJY131624 CTQ131543:CTU131624 DDM131543:DDQ131624 DNI131543:DNM131624 DXE131543:DXI131624 EHA131543:EHE131624 EQW131543:ERA131624 FAS131543:FAW131624 FKO131543:FKS131624 FUK131543:FUO131624 GEG131543:GEK131624 GOC131543:GOG131624 GXY131543:GYC131624 HHU131543:HHY131624 HRQ131543:HRU131624 IBM131543:IBQ131624 ILI131543:ILM131624 IVE131543:IVI131624 JFA131543:JFE131624 JOW131543:JPA131624 JYS131543:JYW131624 KIO131543:KIS131624 KSK131543:KSO131624 LCG131543:LCK131624 LMC131543:LMG131624 LVY131543:LWC131624 MFU131543:MFY131624 MPQ131543:MPU131624 MZM131543:MZQ131624 NJI131543:NJM131624 NTE131543:NTI131624 ODA131543:ODE131624 OMW131543:ONA131624 OWS131543:OWW131624 PGO131543:PGS131624 PQK131543:PQO131624 QAG131543:QAK131624 QKC131543:QKG131624 QTY131543:QUC131624 RDU131543:RDY131624 RNQ131543:RNU131624 RXM131543:RXQ131624 SHI131543:SHM131624 SRE131543:SRI131624 TBA131543:TBE131624 TKW131543:TLA131624 TUS131543:TUW131624 UEO131543:UES131624 UOK131543:UOO131624 UYG131543:UYK131624 VIC131543:VIG131624 VRY131543:VSC131624 WBU131543:WBY131624 WLQ131543:WLU131624 WVM131543:WVQ131624 E197079:I197160 JA197079:JE197160 SW197079:TA197160 ACS197079:ACW197160 AMO197079:AMS197160 AWK197079:AWO197160 BGG197079:BGK197160 BQC197079:BQG197160 BZY197079:CAC197160 CJU197079:CJY197160 CTQ197079:CTU197160 DDM197079:DDQ197160 DNI197079:DNM197160 DXE197079:DXI197160 EHA197079:EHE197160 EQW197079:ERA197160 FAS197079:FAW197160 FKO197079:FKS197160 FUK197079:FUO197160 GEG197079:GEK197160 GOC197079:GOG197160 GXY197079:GYC197160 HHU197079:HHY197160 HRQ197079:HRU197160 IBM197079:IBQ197160 ILI197079:ILM197160 IVE197079:IVI197160 JFA197079:JFE197160 JOW197079:JPA197160 JYS197079:JYW197160 KIO197079:KIS197160 KSK197079:KSO197160 LCG197079:LCK197160 LMC197079:LMG197160 LVY197079:LWC197160 MFU197079:MFY197160 MPQ197079:MPU197160 MZM197079:MZQ197160 NJI197079:NJM197160 NTE197079:NTI197160 ODA197079:ODE197160 OMW197079:ONA197160 OWS197079:OWW197160 PGO197079:PGS197160 PQK197079:PQO197160 QAG197079:QAK197160 QKC197079:QKG197160 QTY197079:QUC197160 RDU197079:RDY197160 RNQ197079:RNU197160 RXM197079:RXQ197160 SHI197079:SHM197160 SRE197079:SRI197160 TBA197079:TBE197160 TKW197079:TLA197160 TUS197079:TUW197160 UEO197079:UES197160 UOK197079:UOO197160 UYG197079:UYK197160 VIC197079:VIG197160 VRY197079:VSC197160 WBU197079:WBY197160 WLQ197079:WLU197160 WVM197079:WVQ197160 E262615:I262696 JA262615:JE262696 SW262615:TA262696 ACS262615:ACW262696 AMO262615:AMS262696 AWK262615:AWO262696 BGG262615:BGK262696 BQC262615:BQG262696 BZY262615:CAC262696 CJU262615:CJY262696 CTQ262615:CTU262696 DDM262615:DDQ262696 DNI262615:DNM262696 DXE262615:DXI262696 EHA262615:EHE262696 EQW262615:ERA262696 FAS262615:FAW262696 FKO262615:FKS262696 FUK262615:FUO262696 GEG262615:GEK262696 GOC262615:GOG262696 GXY262615:GYC262696 HHU262615:HHY262696 HRQ262615:HRU262696 IBM262615:IBQ262696 ILI262615:ILM262696 IVE262615:IVI262696 JFA262615:JFE262696 JOW262615:JPA262696 JYS262615:JYW262696 KIO262615:KIS262696 KSK262615:KSO262696 LCG262615:LCK262696 LMC262615:LMG262696 LVY262615:LWC262696 MFU262615:MFY262696 MPQ262615:MPU262696 MZM262615:MZQ262696 NJI262615:NJM262696 NTE262615:NTI262696 ODA262615:ODE262696 OMW262615:ONA262696 OWS262615:OWW262696 PGO262615:PGS262696 PQK262615:PQO262696 QAG262615:QAK262696 QKC262615:QKG262696 QTY262615:QUC262696 RDU262615:RDY262696 RNQ262615:RNU262696 RXM262615:RXQ262696 SHI262615:SHM262696 SRE262615:SRI262696 TBA262615:TBE262696 TKW262615:TLA262696 TUS262615:TUW262696 UEO262615:UES262696 UOK262615:UOO262696 UYG262615:UYK262696 VIC262615:VIG262696 VRY262615:VSC262696 WBU262615:WBY262696 WLQ262615:WLU262696 WVM262615:WVQ262696 E328151:I328232 JA328151:JE328232 SW328151:TA328232 ACS328151:ACW328232 AMO328151:AMS328232 AWK328151:AWO328232 BGG328151:BGK328232 BQC328151:BQG328232 BZY328151:CAC328232 CJU328151:CJY328232 CTQ328151:CTU328232 DDM328151:DDQ328232 DNI328151:DNM328232 DXE328151:DXI328232 EHA328151:EHE328232 EQW328151:ERA328232 FAS328151:FAW328232 FKO328151:FKS328232 FUK328151:FUO328232 GEG328151:GEK328232 GOC328151:GOG328232 GXY328151:GYC328232 HHU328151:HHY328232 HRQ328151:HRU328232 IBM328151:IBQ328232 ILI328151:ILM328232 IVE328151:IVI328232 JFA328151:JFE328232 JOW328151:JPA328232 JYS328151:JYW328232 KIO328151:KIS328232 KSK328151:KSO328232 LCG328151:LCK328232 LMC328151:LMG328232 LVY328151:LWC328232 MFU328151:MFY328232 MPQ328151:MPU328232 MZM328151:MZQ328232 NJI328151:NJM328232 NTE328151:NTI328232 ODA328151:ODE328232 OMW328151:ONA328232 OWS328151:OWW328232 PGO328151:PGS328232 PQK328151:PQO328232 QAG328151:QAK328232 QKC328151:QKG328232 QTY328151:QUC328232 RDU328151:RDY328232 RNQ328151:RNU328232 RXM328151:RXQ328232 SHI328151:SHM328232 SRE328151:SRI328232 TBA328151:TBE328232 TKW328151:TLA328232 TUS328151:TUW328232 UEO328151:UES328232 UOK328151:UOO328232 UYG328151:UYK328232 VIC328151:VIG328232 VRY328151:VSC328232 WBU328151:WBY328232 WLQ328151:WLU328232 WVM328151:WVQ328232 E393687:I393768 JA393687:JE393768 SW393687:TA393768 ACS393687:ACW393768 AMO393687:AMS393768 AWK393687:AWO393768 BGG393687:BGK393768 BQC393687:BQG393768 BZY393687:CAC393768 CJU393687:CJY393768 CTQ393687:CTU393768 DDM393687:DDQ393768 DNI393687:DNM393768 DXE393687:DXI393768 EHA393687:EHE393768 EQW393687:ERA393768 FAS393687:FAW393768 FKO393687:FKS393768 FUK393687:FUO393768 GEG393687:GEK393768 GOC393687:GOG393768 GXY393687:GYC393768 HHU393687:HHY393768 HRQ393687:HRU393768 IBM393687:IBQ393768 ILI393687:ILM393768 IVE393687:IVI393768 JFA393687:JFE393768 JOW393687:JPA393768 JYS393687:JYW393768 KIO393687:KIS393768 KSK393687:KSO393768 LCG393687:LCK393768 LMC393687:LMG393768 LVY393687:LWC393768 MFU393687:MFY393768 MPQ393687:MPU393768 MZM393687:MZQ393768 NJI393687:NJM393768 NTE393687:NTI393768 ODA393687:ODE393768 OMW393687:ONA393768 OWS393687:OWW393768 PGO393687:PGS393768 PQK393687:PQO393768 QAG393687:QAK393768 QKC393687:QKG393768 QTY393687:QUC393768 RDU393687:RDY393768 RNQ393687:RNU393768 RXM393687:RXQ393768 SHI393687:SHM393768 SRE393687:SRI393768 TBA393687:TBE393768 TKW393687:TLA393768 TUS393687:TUW393768 UEO393687:UES393768 UOK393687:UOO393768 UYG393687:UYK393768 VIC393687:VIG393768 VRY393687:VSC393768 WBU393687:WBY393768 WLQ393687:WLU393768 WVM393687:WVQ393768 E459223:I459304 JA459223:JE459304 SW459223:TA459304 ACS459223:ACW459304 AMO459223:AMS459304 AWK459223:AWO459304 BGG459223:BGK459304 BQC459223:BQG459304 BZY459223:CAC459304 CJU459223:CJY459304 CTQ459223:CTU459304 DDM459223:DDQ459304 DNI459223:DNM459304 DXE459223:DXI459304 EHA459223:EHE459304 EQW459223:ERA459304 FAS459223:FAW459304 FKO459223:FKS459304 FUK459223:FUO459304 GEG459223:GEK459304 GOC459223:GOG459304 GXY459223:GYC459304 HHU459223:HHY459304 HRQ459223:HRU459304 IBM459223:IBQ459304 ILI459223:ILM459304 IVE459223:IVI459304 JFA459223:JFE459304 JOW459223:JPA459304 JYS459223:JYW459304 KIO459223:KIS459304 KSK459223:KSO459304 LCG459223:LCK459304 LMC459223:LMG459304 LVY459223:LWC459304 MFU459223:MFY459304 MPQ459223:MPU459304 MZM459223:MZQ459304 NJI459223:NJM459304 NTE459223:NTI459304 ODA459223:ODE459304 OMW459223:ONA459304 OWS459223:OWW459304 PGO459223:PGS459304 PQK459223:PQO459304 QAG459223:QAK459304 QKC459223:QKG459304 QTY459223:QUC459304 RDU459223:RDY459304 RNQ459223:RNU459304 RXM459223:RXQ459304 SHI459223:SHM459304 SRE459223:SRI459304 TBA459223:TBE459304 TKW459223:TLA459304 TUS459223:TUW459304 UEO459223:UES459304 UOK459223:UOO459304 UYG459223:UYK459304 VIC459223:VIG459304 VRY459223:VSC459304 WBU459223:WBY459304 WLQ459223:WLU459304 WVM459223:WVQ459304 E524759:I524840 JA524759:JE524840 SW524759:TA524840 ACS524759:ACW524840 AMO524759:AMS524840 AWK524759:AWO524840 BGG524759:BGK524840 BQC524759:BQG524840 BZY524759:CAC524840 CJU524759:CJY524840 CTQ524759:CTU524840 DDM524759:DDQ524840 DNI524759:DNM524840 DXE524759:DXI524840 EHA524759:EHE524840 EQW524759:ERA524840 FAS524759:FAW524840 FKO524759:FKS524840 FUK524759:FUO524840 GEG524759:GEK524840 GOC524759:GOG524840 GXY524759:GYC524840 HHU524759:HHY524840 HRQ524759:HRU524840 IBM524759:IBQ524840 ILI524759:ILM524840 IVE524759:IVI524840 JFA524759:JFE524840 JOW524759:JPA524840 JYS524759:JYW524840 KIO524759:KIS524840 KSK524759:KSO524840 LCG524759:LCK524840 LMC524759:LMG524840 LVY524759:LWC524840 MFU524759:MFY524840 MPQ524759:MPU524840 MZM524759:MZQ524840 NJI524759:NJM524840 NTE524759:NTI524840 ODA524759:ODE524840 OMW524759:ONA524840 OWS524759:OWW524840 PGO524759:PGS524840 PQK524759:PQO524840 QAG524759:QAK524840 QKC524759:QKG524840 QTY524759:QUC524840 RDU524759:RDY524840 RNQ524759:RNU524840 RXM524759:RXQ524840 SHI524759:SHM524840 SRE524759:SRI524840 TBA524759:TBE524840 TKW524759:TLA524840 TUS524759:TUW524840 UEO524759:UES524840 UOK524759:UOO524840 UYG524759:UYK524840 VIC524759:VIG524840 VRY524759:VSC524840 WBU524759:WBY524840 WLQ524759:WLU524840 WVM524759:WVQ524840 E590295:I590376 JA590295:JE590376 SW590295:TA590376 ACS590295:ACW590376 AMO590295:AMS590376 AWK590295:AWO590376 BGG590295:BGK590376 BQC590295:BQG590376 BZY590295:CAC590376 CJU590295:CJY590376 CTQ590295:CTU590376 DDM590295:DDQ590376 DNI590295:DNM590376 DXE590295:DXI590376 EHA590295:EHE590376 EQW590295:ERA590376 FAS590295:FAW590376 FKO590295:FKS590376 FUK590295:FUO590376 GEG590295:GEK590376 GOC590295:GOG590376 GXY590295:GYC590376 HHU590295:HHY590376 HRQ590295:HRU590376 IBM590295:IBQ590376 ILI590295:ILM590376 IVE590295:IVI590376 JFA590295:JFE590376 JOW590295:JPA590376 JYS590295:JYW590376 KIO590295:KIS590376 KSK590295:KSO590376 LCG590295:LCK590376 LMC590295:LMG590376 LVY590295:LWC590376 MFU590295:MFY590376 MPQ590295:MPU590376 MZM590295:MZQ590376 NJI590295:NJM590376 NTE590295:NTI590376 ODA590295:ODE590376 OMW590295:ONA590376 OWS590295:OWW590376 PGO590295:PGS590376 PQK590295:PQO590376 QAG590295:QAK590376 QKC590295:QKG590376 QTY590295:QUC590376 RDU590295:RDY590376 RNQ590295:RNU590376 RXM590295:RXQ590376 SHI590295:SHM590376 SRE590295:SRI590376 TBA590295:TBE590376 TKW590295:TLA590376 TUS590295:TUW590376 UEO590295:UES590376 UOK590295:UOO590376 UYG590295:UYK590376 VIC590295:VIG590376 VRY590295:VSC590376 WBU590295:WBY590376 WLQ590295:WLU590376 WVM590295:WVQ590376 E655831:I655912 JA655831:JE655912 SW655831:TA655912 ACS655831:ACW655912 AMO655831:AMS655912 AWK655831:AWO655912 BGG655831:BGK655912 BQC655831:BQG655912 BZY655831:CAC655912 CJU655831:CJY655912 CTQ655831:CTU655912 DDM655831:DDQ655912 DNI655831:DNM655912 DXE655831:DXI655912 EHA655831:EHE655912 EQW655831:ERA655912 FAS655831:FAW655912 FKO655831:FKS655912 FUK655831:FUO655912 GEG655831:GEK655912 GOC655831:GOG655912 GXY655831:GYC655912 HHU655831:HHY655912 HRQ655831:HRU655912 IBM655831:IBQ655912 ILI655831:ILM655912 IVE655831:IVI655912 JFA655831:JFE655912 JOW655831:JPA655912 JYS655831:JYW655912 KIO655831:KIS655912 KSK655831:KSO655912 LCG655831:LCK655912 LMC655831:LMG655912 LVY655831:LWC655912 MFU655831:MFY655912 MPQ655831:MPU655912 MZM655831:MZQ655912 NJI655831:NJM655912 NTE655831:NTI655912 ODA655831:ODE655912 OMW655831:ONA655912 OWS655831:OWW655912 PGO655831:PGS655912 PQK655831:PQO655912 QAG655831:QAK655912 QKC655831:QKG655912 QTY655831:QUC655912 RDU655831:RDY655912 RNQ655831:RNU655912 RXM655831:RXQ655912 SHI655831:SHM655912 SRE655831:SRI655912 TBA655831:TBE655912 TKW655831:TLA655912 TUS655831:TUW655912 UEO655831:UES655912 UOK655831:UOO655912 UYG655831:UYK655912 VIC655831:VIG655912 VRY655831:VSC655912 WBU655831:WBY655912 WLQ655831:WLU655912 WVM655831:WVQ655912 E721367:I721448 JA721367:JE721448 SW721367:TA721448 ACS721367:ACW721448 AMO721367:AMS721448 AWK721367:AWO721448 BGG721367:BGK721448 BQC721367:BQG721448 BZY721367:CAC721448 CJU721367:CJY721448 CTQ721367:CTU721448 DDM721367:DDQ721448 DNI721367:DNM721448 DXE721367:DXI721448 EHA721367:EHE721448 EQW721367:ERA721448 FAS721367:FAW721448 FKO721367:FKS721448 FUK721367:FUO721448 GEG721367:GEK721448 GOC721367:GOG721448 GXY721367:GYC721448 HHU721367:HHY721448 HRQ721367:HRU721448 IBM721367:IBQ721448 ILI721367:ILM721448 IVE721367:IVI721448 JFA721367:JFE721448 JOW721367:JPA721448 JYS721367:JYW721448 KIO721367:KIS721448 KSK721367:KSO721448 LCG721367:LCK721448 LMC721367:LMG721448 LVY721367:LWC721448 MFU721367:MFY721448 MPQ721367:MPU721448 MZM721367:MZQ721448 NJI721367:NJM721448 NTE721367:NTI721448 ODA721367:ODE721448 OMW721367:ONA721448 OWS721367:OWW721448 PGO721367:PGS721448 PQK721367:PQO721448 QAG721367:QAK721448 QKC721367:QKG721448 QTY721367:QUC721448 RDU721367:RDY721448 RNQ721367:RNU721448 RXM721367:RXQ721448 SHI721367:SHM721448 SRE721367:SRI721448 TBA721367:TBE721448 TKW721367:TLA721448 TUS721367:TUW721448 UEO721367:UES721448 UOK721367:UOO721448 UYG721367:UYK721448 VIC721367:VIG721448 VRY721367:VSC721448 WBU721367:WBY721448 WLQ721367:WLU721448 WVM721367:WVQ721448 E786903:I786984 JA786903:JE786984 SW786903:TA786984 ACS786903:ACW786984 AMO786903:AMS786984 AWK786903:AWO786984 BGG786903:BGK786984 BQC786903:BQG786984 BZY786903:CAC786984 CJU786903:CJY786984 CTQ786903:CTU786984 DDM786903:DDQ786984 DNI786903:DNM786984 DXE786903:DXI786984 EHA786903:EHE786984 EQW786903:ERA786984 FAS786903:FAW786984 FKO786903:FKS786984 FUK786903:FUO786984 GEG786903:GEK786984 GOC786903:GOG786984 GXY786903:GYC786984 HHU786903:HHY786984 HRQ786903:HRU786984 IBM786903:IBQ786984 ILI786903:ILM786984 IVE786903:IVI786984 JFA786903:JFE786984 JOW786903:JPA786984 JYS786903:JYW786984 KIO786903:KIS786984 KSK786903:KSO786984 LCG786903:LCK786984 LMC786903:LMG786984 LVY786903:LWC786984 MFU786903:MFY786984 MPQ786903:MPU786984 MZM786903:MZQ786984 NJI786903:NJM786984 NTE786903:NTI786984 ODA786903:ODE786984 OMW786903:ONA786984 OWS786903:OWW786984 PGO786903:PGS786984 PQK786903:PQO786984 QAG786903:QAK786984 QKC786903:QKG786984 QTY786903:QUC786984 RDU786903:RDY786984 RNQ786903:RNU786984 RXM786903:RXQ786984 SHI786903:SHM786984 SRE786903:SRI786984 TBA786903:TBE786984 TKW786903:TLA786984 TUS786903:TUW786984 UEO786903:UES786984 UOK786903:UOO786984 UYG786903:UYK786984 VIC786903:VIG786984 VRY786903:VSC786984 WBU786903:WBY786984 WLQ786903:WLU786984 WVM786903:WVQ786984 E852439:I852520 JA852439:JE852520 SW852439:TA852520 ACS852439:ACW852520 AMO852439:AMS852520 AWK852439:AWO852520 BGG852439:BGK852520 BQC852439:BQG852520 BZY852439:CAC852520 CJU852439:CJY852520 CTQ852439:CTU852520 DDM852439:DDQ852520 DNI852439:DNM852520 DXE852439:DXI852520 EHA852439:EHE852520 EQW852439:ERA852520 FAS852439:FAW852520 FKO852439:FKS852520 FUK852439:FUO852520 GEG852439:GEK852520 GOC852439:GOG852520 GXY852439:GYC852520 HHU852439:HHY852520 HRQ852439:HRU852520 IBM852439:IBQ852520 ILI852439:ILM852520 IVE852439:IVI852520 JFA852439:JFE852520 JOW852439:JPA852520 JYS852439:JYW852520 KIO852439:KIS852520 KSK852439:KSO852520 LCG852439:LCK852520 LMC852439:LMG852520 LVY852439:LWC852520 MFU852439:MFY852520 MPQ852439:MPU852520 MZM852439:MZQ852520 NJI852439:NJM852520 NTE852439:NTI852520 ODA852439:ODE852520 OMW852439:ONA852520 OWS852439:OWW852520 PGO852439:PGS852520 PQK852439:PQO852520 QAG852439:QAK852520 QKC852439:QKG852520 QTY852439:QUC852520 RDU852439:RDY852520 RNQ852439:RNU852520 RXM852439:RXQ852520 SHI852439:SHM852520 SRE852439:SRI852520 TBA852439:TBE852520 TKW852439:TLA852520 TUS852439:TUW852520 UEO852439:UES852520 UOK852439:UOO852520 UYG852439:UYK852520 VIC852439:VIG852520 VRY852439:VSC852520 WBU852439:WBY852520 WLQ852439:WLU852520 WVM852439:WVQ852520 E917975:I918056 JA917975:JE918056 SW917975:TA918056 ACS917975:ACW918056 AMO917975:AMS918056 AWK917975:AWO918056 BGG917975:BGK918056 BQC917975:BQG918056 BZY917975:CAC918056 CJU917975:CJY918056 CTQ917975:CTU918056 DDM917975:DDQ918056 DNI917975:DNM918056 DXE917975:DXI918056 EHA917975:EHE918056 EQW917975:ERA918056 FAS917975:FAW918056 FKO917975:FKS918056 FUK917975:FUO918056 GEG917975:GEK918056 GOC917975:GOG918056 GXY917975:GYC918056 HHU917975:HHY918056 HRQ917975:HRU918056 IBM917975:IBQ918056 ILI917975:ILM918056 IVE917975:IVI918056 JFA917975:JFE918056 JOW917975:JPA918056 JYS917975:JYW918056 KIO917975:KIS918056 KSK917975:KSO918056 LCG917975:LCK918056 LMC917975:LMG918056 LVY917975:LWC918056 MFU917975:MFY918056 MPQ917975:MPU918056 MZM917975:MZQ918056 NJI917975:NJM918056 NTE917975:NTI918056 ODA917975:ODE918056 OMW917975:ONA918056 OWS917975:OWW918056 PGO917975:PGS918056 PQK917975:PQO918056 QAG917975:QAK918056 QKC917975:QKG918056 QTY917975:QUC918056 RDU917975:RDY918056 RNQ917975:RNU918056 RXM917975:RXQ918056 SHI917975:SHM918056 SRE917975:SRI918056 TBA917975:TBE918056 TKW917975:TLA918056 TUS917975:TUW918056 UEO917975:UES918056 UOK917975:UOO918056 UYG917975:UYK918056 VIC917975:VIG918056 VRY917975:VSC918056 WBU917975:WBY918056 WLQ917975:WLU918056 WVM917975:WVQ918056 E983511:I983592 JA983511:JE983592 SW983511:TA983592 ACS983511:ACW983592 AMO983511:AMS983592 AWK983511:AWO983592 BGG983511:BGK983592 BQC983511:BQG983592 BZY983511:CAC983592 CJU983511:CJY983592 CTQ983511:CTU983592 DDM983511:DDQ983592 DNI983511:DNM983592 DXE983511:DXI983592 EHA983511:EHE983592 EQW983511:ERA983592 FAS983511:FAW983592 FKO983511:FKS983592 FUK983511:FUO983592 GEG983511:GEK983592 GOC983511:GOG983592 GXY983511:GYC983592 HHU983511:HHY983592 HRQ983511:HRU983592 IBM983511:IBQ983592 ILI983511:ILM983592 IVE983511:IVI983592 JFA983511:JFE983592 JOW983511:JPA983592 JYS983511:JYW983592 KIO983511:KIS983592 KSK983511:KSO983592 LCG983511:LCK983592 LMC983511:LMG983592 LVY983511:LWC983592 MFU983511:MFY983592 MPQ983511:MPU983592 MZM983511:MZQ983592 NJI983511:NJM983592 NTE983511:NTI983592 ODA983511:ODE983592 OMW983511:ONA983592 OWS983511:OWW983592 PGO983511:PGS983592 PQK983511:PQO983592 QAG983511:QAK983592 QKC983511:QKG983592 QTY983511:QUC983592 RDU983511:RDY983592 RNQ983511:RNU983592 RXM983511:RXQ983592 SHI983511:SHM983592 SRE983511:SRI983592 TBA983511:TBE983592 TKW983511:TLA983592 TUS983511:TUW983592 UEO983511:UES983592 UOK983511:UOO983592 UYG983511:UYK983592 VIC983511:VIG983592 VRY983511:VSC983592 WBU983511:WBY983592 WLQ983511:WLU983592 WVM983511:WVQ983592 K370:L411 JG370:JH411 TC370:TD411 ACY370:ACZ411 AMU370:AMV411 AWQ370:AWR411 BGM370:BGN411 BQI370:BQJ411 CAE370:CAF411 CKA370:CKB411 CTW370:CTX411 DDS370:DDT411 DNO370:DNP411 DXK370:DXL411 EHG370:EHH411 ERC370:ERD411 FAY370:FAZ411 FKU370:FKV411 FUQ370:FUR411 GEM370:GEN411 GOI370:GOJ411 GYE370:GYF411 HIA370:HIB411 HRW370:HRX411 IBS370:IBT411 ILO370:ILP411 IVK370:IVL411 JFG370:JFH411 JPC370:JPD411 JYY370:JYZ411 KIU370:KIV411 KSQ370:KSR411 LCM370:LCN411 LMI370:LMJ411 LWE370:LWF411 MGA370:MGB411 MPW370:MPX411 MZS370:MZT411 NJO370:NJP411 NTK370:NTL411 ODG370:ODH411 ONC370:OND411 OWY370:OWZ411 PGU370:PGV411 PQQ370:PQR411 QAM370:QAN411 QKI370:QKJ411 QUE370:QUF411 REA370:REB411 RNW370:RNX411 RXS370:RXT411 SHO370:SHP411 SRK370:SRL411 TBG370:TBH411 TLC370:TLD411 TUY370:TUZ411 UEU370:UEV411 UOQ370:UOR411 UYM370:UYN411 VII370:VIJ411 VSE370:VSF411 WCA370:WCB411 WLW370:WLX411 WVS370:WVT411 K66097:L66138 JG66097:JH66138 TC66097:TD66138 ACY66097:ACZ66138 AMU66097:AMV66138 AWQ66097:AWR66138 BGM66097:BGN66138 BQI66097:BQJ66138 CAE66097:CAF66138 CKA66097:CKB66138 CTW66097:CTX66138 DDS66097:DDT66138 DNO66097:DNP66138 DXK66097:DXL66138 EHG66097:EHH66138 ERC66097:ERD66138 FAY66097:FAZ66138 FKU66097:FKV66138 FUQ66097:FUR66138 GEM66097:GEN66138 GOI66097:GOJ66138 GYE66097:GYF66138 HIA66097:HIB66138 HRW66097:HRX66138 IBS66097:IBT66138 ILO66097:ILP66138 IVK66097:IVL66138 JFG66097:JFH66138 JPC66097:JPD66138 JYY66097:JYZ66138 KIU66097:KIV66138 KSQ66097:KSR66138 LCM66097:LCN66138 LMI66097:LMJ66138 LWE66097:LWF66138 MGA66097:MGB66138 MPW66097:MPX66138 MZS66097:MZT66138 NJO66097:NJP66138 NTK66097:NTL66138 ODG66097:ODH66138 ONC66097:OND66138 OWY66097:OWZ66138 PGU66097:PGV66138 PQQ66097:PQR66138 QAM66097:QAN66138 QKI66097:QKJ66138 QUE66097:QUF66138 REA66097:REB66138 RNW66097:RNX66138 RXS66097:RXT66138 SHO66097:SHP66138 SRK66097:SRL66138 TBG66097:TBH66138 TLC66097:TLD66138 TUY66097:TUZ66138 UEU66097:UEV66138 UOQ66097:UOR66138 UYM66097:UYN66138 VII66097:VIJ66138 VSE66097:VSF66138 WCA66097:WCB66138 WLW66097:WLX66138 WVS66097:WVT66138 K131633:L131674 JG131633:JH131674 TC131633:TD131674 ACY131633:ACZ131674 AMU131633:AMV131674 AWQ131633:AWR131674 BGM131633:BGN131674 BQI131633:BQJ131674 CAE131633:CAF131674 CKA131633:CKB131674 CTW131633:CTX131674 DDS131633:DDT131674 DNO131633:DNP131674 DXK131633:DXL131674 EHG131633:EHH131674 ERC131633:ERD131674 FAY131633:FAZ131674 FKU131633:FKV131674 FUQ131633:FUR131674 GEM131633:GEN131674 GOI131633:GOJ131674 GYE131633:GYF131674 HIA131633:HIB131674 HRW131633:HRX131674 IBS131633:IBT131674 ILO131633:ILP131674 IVK131633:IVL131674 JFG131633:JFH131674 JPC131633:JPD131674 JYY131633:JYZ131674 KIU131633:KIV131674 KSQ131633:KSR131674 LCM131633:LCN131674 LMI131633:LMJ131674 LWE131633:LWF131674 MGA131633:MGB131674 MPW131633:MPX131674 MZS131633:MZT131674 NJO131633:NJP131674 NTK131633:NTL131674 ODG131633:ODH131674 ONC131633:OND131674 OWY131633:OWZ131674 PGU131633:PGV131674 PQQ131633:PQR131674 QAM131633:QAN131674 QKI131633:QKJ131674 QUE131633:QUF131674 REA131633:REB131674 RNW131633:RNX131674 RXS131633:RXT131674 SHO131633:SHP131674 SRK131633:SRL131674 TBG131633:TBH131674 TLC131633:TLD131674 TUY131633:TUZ131674 UEU131633:UEV131674 UOQ131633:UOR131674 UYM131633:UYN131674 VII131633:VIJ131674 VSE131633:VSF131674 WCA131633:WCB131674 WLW131633:WLX131674 WVS131633:WVT131674 K197169:L197210 JG197169:JH197210 TC197169:TD197210 ACY197169:ACZ197210 AMU197169:AMV197210 AWQ197169:AWR197210 BGM197169:BGN197210 BQI197169:BQJ197210 CAE197169:CAF197210 CKA197169:CKB197210 CTW197169:CTX197210 DDS197169:DDT197210 DNO197169:DNP197210 DXK197169:DXL197210 EHG197169:EHH197210 ERC197169:ERD197210 FAY197169:FAZ197210 FKU197169:FKV197210 FUQ197169:FUR197210 GEM197169:GEN197210 GOI197169:GOJ197210 GYE197169:GYF197210 HIA197169:HIB197210 HRW197169:HRX197210 IBS197169:IBT197210 ILO197169:ILP197210 IVK197169:IVL197210 JFG197169:JFH197210 JPC197169:JPD197210 JYY197169:JYZ197210 KIU197169:KIV197210 KSQ197169:KSR197210 LCM197169:LCN197210 LMI197169:LMJ197210 LWE197169:LWF197210 MGA197169:MGB197210 MPW197169:MPX197210 MZS197169:MZT197210 NJO197169:NJP197210 NTK197169:NTL197210 ODG197169:ODH197210 ONC197169:OND197210 OWY197169:OWZ197210 PGU197169:PGV197210 PQQ197169:PQR197210 QAM197169:QAN197210 QKI197169:QKJ197210 QUE197169:QUF197210 REA197169:REB197210 RNW197169:RNX197210 RXS197169:RXT197210 SHO197169:SHP197210 SRK197169:SRL197210 TBG197169:TBH197210 TLC197169:TLD197210 TUY197169:TUZ197210 UEU197169:UEV197210 UOQ197169:UOR197210 UYM197169:UYN197210 VII197169:VIJ197210 VSE197169:VSF197210 WCA197169:WCB197210 WLW197169:WLX197210 WVS197169:WVT197210 K262705:L262746 JG262705:JH262746 TC262705:TD262746 ACY262705:ACZ262746 AMU262705:AMV262746 AWQ262705:AWR262746 BGM262705:BGN262746 BQI262705:BQJ262746 CAE262705:CAF262746 CKA262705:CKB262746 CTW262705:CTX262746 DDS262705:DDT262746 DNO262705:DNP262746 DXK262705:DXL262746 EHG262705:EHH262746 ERC262705:ERD262746 FAY262705:FAZ262746 FKU262705:FKV262746 FUQ262705:FUR262746 GEM262705:GEN262746 GOI262705:GOJ262746 GYE262705:GYF262746 HIA262705:HIB262746 HRW262705:HRX262746 IBS262705:IBT262746 ILO262705:ILP262746 IVK262705:IVL262746 JFG262705:JFH262746 JPC262705:JPD262746 JYY262705:JYZ262746 KIU262705:KIV262746 KSQ262705:KSR262746 LCM262705:LCN262746 LMI262705:LMJ262746 LWE262705:LWF262746 MGA262705:MGB262746 MPW262705:MPX262746 MZS262705:MZT262746 NJO262705:NJP262746 NTK262705:NTL262746 ODG262705:ODH262746 ONC262705:OND262746 OWY262705:OWZ262746 PGU262705:PGV262746 PQQ262705:PQR262746 QAM262705:QAN262746 QKI262705:QKJ262746 QUE262705:QUF262746 REA262705:REB262746 RNW262705:RNX262746 RXS262705:RXT262746 SHO262705:SHP262746 SRK262705:SRL262746 TBG262705:TBH262746 TLC262705:TLD262746 TUY262705:TUZ262746 UEU262705:UEV262746 UOQ262705:UOR262746 UYM262705:UYN262746 VII262705:VIJ262746 VSE262705:VSF262746 WCA262705:WCB262746 WLW262705:WLX262746 WVS262705:WVT262746 K328241:L328282 JG328241:JH328282 TC328241:TD328282 ACY328241:ACZ328282 AMU328241:AMV328282 AWQ328241:AWR328282 BGM328241:BGN328282 BQI328241:BQJ328282 CAE328241:CAF328282 CKA328241:CKB328282 CTW328241:CTX328282 DDS328241:DDT328282 DNO328241:DNP328282 DXK328241:DXL328282 EHG328241:EHH328282 ERC328241:ERD328282 FAY328241:FAZ328282 FKU328241:FKV328282 FUQ328241:FUR328282 GEM328241:GEN328282 GOI328241:GOJ328282 GYE328241:GYF328282 HIA328241:HIB328282 HRW328241:HRX328282 IBS328241:IBT328282 ILO328241:ILP328282 IVK328241:IVL328282 JFG328241:JFH328282 JPC328241:JPD328282 JYY328241:JYZ328282 KIU328241:KIV328282 KSQ328241:KSR328282 LCM328241:LCN328282 LMI328241:LMJ328282 LWE328241:LWF328282 MGA328241:MGB328282 MPW328241:MPX328282 MZS328241:MZT328282 NJO328241:NJP328282 NTK328241:NTL328282 ODG328241:ODH328282 ONC328241:OND328282 OWY328241:OWZ328282 PGU328241:PGV328282 PQQ328241:PQR328282 QAM328241:QAN328282 QKI328241:QKJ328282 QUE328241:QUF328282 REA328241:REB328282 RNW328241:RNX328282 RXS328241:RXT328282 SHO328241:SHP328282 SRK328241:SRL328282 TBG328241:TBH328282 TLC328241:TLD328282 TUY328241:TUZ328282 UEU328241:UEV328282 UOQ328241:UOR328282 UYM328241:UYN328282 VII328241:VIJ328282 VSE328241:VSF328282 WCA328241:WCB328282 WLW328241:WLX328282 WVS328241:WVT328282 K393777:L393818 JG393777:JH393818 TC393777:TD393818 ACY393777:ACZ393818 AMU393777:AMV393818 AWQ393777:AWR393818 BGM393777:BGN393818 BQI393777:BQJ393818 CAE393777:CAF393818 CKA393777:CKB393818 CTW393777:CTX393818 DDS393777:DDT393818 DNO393777:DNP393818 DXK393777:DXL393818 EHG393777:EHH393818 ERC393777:ERD393818 FAY393777:FAZ393818 FKU393777:FKV393818 FUQ393777:FUR393818 GEM393777:GEN393818 GOI393777:GOJ393818 GYE393777:GYF393818 HIA393777:HIB393818 HRW393777:HRX393818 IBS393777:IBT393818 ILO393777:ILP393818 IVK393777:IVL393818 JFG393777:JFH393818 JPC393777:JPD393818 JYY393777:JYZ393818 KIU393777:KIV393818 KSQ393777:KSR393818 LCM393777:LCN393818 LMI393777:LMJ393818 LWE393777:LWF393818 MGA393777:MGB393818 MPW393777:MPX393818 MZS393777:MZT393818 NJO393777:NJP393818 NTK393777:NTL393818 ODG393777:ODH393818 ONC393777:OND393818 OWY393777:OWZ393818 PGU393777:PGV393818 PQQ393777:PQR393818 QAM393777:QAN393818 QKI393777:QKJ393818 QUE393777:QUF393818 REA393777:REB393818 RNW393777:RNX393818 RXS393777:RXT393818 SHO393777:SHP393818 SRK393777:SRL393818 TBG393777:TBH393818 TLC393777:TLD393818 TUY393777:TUZ393818 UEU393777:UEV393818 UOQ393777:UOR393818 UYM393777:UYN393818 VII393777:VIJ393818 VSE393777:VSF393818 WCA393777:WCB393818 WLW393777:WLX393818 WVS393777:WVT393818 K459313:L459354 JG459313:JH459354 TC459313:TD459354 ACY459313:ACZ459354 AMU459313:AMV459354 AWQ459313:AWR459354 BGM459313:BGN459354 BQI459313:BQJ459354 CAE459313:CAF459354 CKA459313:CKB459354 CTW459313:CTX459354 DDS459313:DDT459354 DNO459313:DNP459354 DXK459313:DXL459354 EHG459313:EHH459354 ERC459313:ERD459354 FAY459313:FAZ459354 FKU459313:FKV459354 FUQ459313:FUR459354 GEM459313:GEN459354 GOI459313:GOJ459354 GYE459313:GYF459354 HIA459313:HIB459354 HRW459313:HRX459354 IBS459313:IBT459354 ILO459313:ILP459354 IVK459313:IVL459354 JFG459313:JFH459354 JPC459313:JPD459354 JYY459313:JYZ459354 KIU459313:KIV459354 KSQ459313:KSR459354 LCM459313:LCN459354 LMI459313:LMJ459354 LWE459313:LWF459354 MGA459313:MGB459354 MPW459313:MPX459354 MZS459313:MZT459354 NJO459313:NJP459354 NTK459313:NTL459354 ODG459313:ODH459354 ONC459313:OND459354 OWY459313:OWZ459354 PGU459313:PGV459354 PQQ459313:PQR459354 QAM459313:QAN459354 QKI459313:QKJ459354 QUE459313:QUF459354 REA459313:REB459354 RNW459313:RNX459354 RXS459313:RXT459354 SHO459313:SHP459354 SRK459313:SRL459354 TBG459313:TBH459354 TLC459313:TLD459354 TUY459313:TUZ459354 UEU459313:UEV459354 UOQ459313:UOR459354 UYM459313:UYN459354 VII459313:VIJ459354 VSE459313:VSF459354 WCA459313:WCB459354 WLW459313:WLX459354 WVS459313:WVT459354 K524849:L524890 JG524849:JH524890 TC524849:TD524890 ACY524849:ACZ524890 AMU524849:AMV524890 AWQ524849:AWR524890 BGM524849:BGN524890 BQI524849:BQJ524890 CAE524849:CAF524890 CKA524849:CKB524890 CTW524849:CTX524890 DDS524849:DDT524890 DNO524849:DNP524890 DXK524849:DXL524890 EHG524849:EHH524890 ERC524849:ERD524890 FAY524849:FAZ524890 FKU524849:FKV524890 FUQ524849:FUR524890 GEM524849:GEN524890 GOI524849:GOJ524890 GYE524849:GYF524890 HIA524849:HIB524890 HRW524849:HRX524890 IBS524849:IBT524890 ILO524849:ILP524890 IVK524849:IVL524890 JFG524849:JFH524890 JPC524849:JPD524890 JYY524849:JYZ524890 KIU524849:KIV524890 KSQ524849:KSR524890 LCM524849:LCN524890 LMI524849:LMJ524890 LWE524849:LWF524890 MGA524849:MGB524890 MPW524849:MPX524890 MZS524849:MZT524890 NJO524849:NJP524890 NTK524849:NTL524890 ODG524849:ODH524890 ONC524849:OND524890 OWY524849:OWZ524890 PGU524849:PGV524890 PQQ524849:PQR524890 QAM524849:QAN524890 QKI524849:QKJ524890 QUE524849:QUF524890 REA524849:REB524890 RNW524849:RNX524890 RXS524849:RXT524890 SHO524849:SHP524890 SRK524849:SRL524890 TBG524849:TBH524890 TLC524849:TLD524890 TUY524849:TUZ524890 UEU524849:UEV524890 UOQ524849:UOR524890 UYM524849:UYN524890 VII524849:VIJ524890 VSE524849:VSF524890 WCA524849:WCB524890 WLW524849:WLX524890 WVS524849:WVT524890 K590385:L590426 JG590385:JH590426 TC590385:TD590426 ACY590385:ACZ590426 AMU590385:AMV590426 AWQ590385:AWR590426 BGM590385:BGN590426 BQI590385:BQJ590426 CAE590385:CAF590426 CKA590385:CKB590426 CTW590385:CTX590426 DDS590385:DDT590426 DNO590385:DNP590426 DXK590385:DXL590426 EHG590385:EHH590426 ERC590385:ERD590426 FAY590385:FAZ590426 FKU590385:FKV590426 FUQ590385:FUR590426 GEM590385:GEN590426 GOI590385:GOJ590426 GYE590385:GYF590426 HIA590385:HIB590426 HRW590385:HRX590426 IBS590385:IBT590426 ILO590385:ILP590426 IVK590385:IVL590426 JFG590385:JFH590426 JPC590385:JPD590426 JYY590385:JYZ590426 KIU590385:KIV590426 KSQ590385:KSR590426 LCM590385:LCN590426 LMI590385:LMJ590426 LWE590385:LWF590426 MGA590385:MGB590426 MPW590385:MPX590426 MZS590385:MZT590426 NJO590385:NJP590426 NTK590385:NTL590426 ODG590385:ODH590426 ONC590385:OND590426 OWY590385:OWZ590426 PGU590385:PGV590426 PQQ590385:PQR590426 QAM590385:QAN590426 QKI590385:QKJ590426 QUE590385:QUF590426 REA590385:REB590426 RNW590385:RNX590426 RXS590385:RXT590426 SHO590385:SHP590426 SRK590385:SRL590426 TBG590385:TBH590426 TLC590385:TLD590426 TUY590385:TUZ590426 UEU590385:UEV590426 UOQ590385:UOR590426 UYM590385:UYN590426 VII590385:VIJ590426 VSE590385:VSF590426 WCA590385:WCB590426 WLW590385:WLX590426 WVS590385:WVT590426 K655921:L655962 JG655921:JH655962 TC655921:TD655962 ACY655921:ACZ655962 AMU655921:AMV655962 AWQ655921:AWR655962 BGM655921:BGN655962 BQI655921:BQJ655962 CAE655921:CAF655962 CKA655921:CKB655962 CTW655921:CTX655962 DDS655921:DDT655962 DNO655921:DNP655962 DXK655921:DXL655962 EHG655921:EHH655962 ERC655921:ERD655962 FAY655921:FAZ655962 FKU655921:FKV655962 FUQ655921:FUR655962 GEM655921:GEN655962 GOI655921:GOJ655962 GYE655921:GYF655962 HIA655921:HIB655962 HRW655921:HRX655962 IBS655921:IBT655962 ILO655921:ILP655962 IVK655921:IVL655962 JFG655921:JFH655962 JPC655921:JPD655962 JYY655921:JYZ655962 KIU655921:KIV655962 KSQ655921:KSR655962 LCM655921:LCN655962 LMI655921:LMJ655962 LWE655921:LWF655962 MGA655921:MGB655962 MPW655921:MPX655962 MZS655921:MZT655962 NJO655921:NJP655962 NTK655921:NTL655962 ODG655921:ODH655962 ONC655921:OND655962 OWY655921:OWZ655962 PGU655921:PGV655962 PQQ655921:PQR655962 QAM655921:QAN655962 QKI655921:QKJ655962 QUE655921:QUF655962 REA655921:REB655962 RNW655921:RNX655962 RXS655921:RXT655962 SHO655921:SHP655962 SRK655921:SRL655962 TBG655921:TBH655962 TLC655921:TLD655962 TUY655921:TUZ655962 UEU655921:UEV655962 UOQ655921:UOR655962 UYM655921:UYN655962 VII655921:VIJ655962 VSE655921:VSF655962 WCA655921:WCB655962 WLW655921:WLX655962 WVS655921:WVT655962 K721457:L721498 JG721457:JH721498 TC721457:TD721498 ACY721457:ACZ721498 AMU721457:AMV721498 AWQ721457:AWR721498 BGM721457:BGN721498 BQI721457:BQJ721498 CAE721457:CAF721498 CKA721457:CKB721498 CTW721457:CTX721498 DDS721457:DDT721498 DNO721457:DNP721498 DXK721457:DXL721498 EHG721457:EHH721498 ERC721457:ERD721498 FAY721457:FAZ721498 FKU721457:FKV721498 FUQ721457:FUR721498 GEM721457:GEN721498 GOI721457:GOJ721498 GYE721457:GYF721498 HIA721457:HIB721498 HRW721457:HRX721498 IBS721457:IBT721498 ILO721457:ILP721498 IVK721457:IVL721498 JFG721457:JFH721498 JPC721457:JPD721498 JYY721457:JYZ721498 KIU721457:KIV721498 KSQ721457:KSR721498 LCM721457:LCN721498 LMI721457:LMJ721498 LWE721457:LWF721498 MGA721457:MGB721498 MPW721457:MPX721498 MZS721457:MZT721498 NJO721457:NJP721498 NTK721457:NTL721498 ODG721457:ODH721498 ONC721457:OND721498 OWY721457:OWZ721498 PGU721457:PGV721498 PQQ721457:PQR721498 QAM721457:QAN721498 QKI721457:QKJ721498 QUE721457:QUF721498 REA721457:REB721498 RNW721457:RNX721498 RXS721457:RXT721498 SHO721457:SHP721498 SRK721457:SRL721498 TBG721457:TBH721498 TLC721457:TLD721498 TUY721457:TUZ721498 UEU721457:UEV721498 UOQ721457:UOR721498 UYM721457:UYN721498 VII721457:VIJ721498 VSE721457:VSF721498 WCA721457:WCB721498 WLW721457:WLX721498 WVS721457:WVT721498 K786993:L787034 JG786993:JH787034 TC786993:TD787034 ACY786993:ACZ787034 AMU786993:AMV787034 AWQ786993:AWR787034 BGM786993:BGN787034 BQI786993:BQJ787034 CAE786993:CAF787034 CKA786993:CKB787034 CTW786993:CTX787034 DDS786993:DDT787034 DNO786993:DNP787034 DXK786993:DXL787034 EHG786993:EHH787034 ERC786993:ERD787034 FAY786993:FAZ787034 FKU786993:FKV787034 FUQ786993:FUR787034 GEM786993:GEN787034 GOI786993:GOJ787034 GYE786993:GYF787034 HIA786993:HIB787034 HRW786993:HRX787034 IBS786993:IBT787034 ILO786993:ILP787034 IVK786993:IVL787034 JFG786993:JFH787034 JPC786993:JPD787034 JYY786993:JYZ787034 KIU786993:KIV787034 KSQ786993:KSR787034 LCM786993:LCN787034 LMI786993:LMJ787034 LWE786993:LWF787034 MGA786993:MGB787034 MPW786993:MPX787034 MZS786993:MZT787034 NJO786993:NJP787034 NTK786993:NTL787034 ODG786993:ODH787034 ONC786993:OND787034 OWY786993:OWZ787034 PGU786993:PGV787034 PQQ786993:PQR787034 QAM786993:QAN787034 QKI786993:QKJ787034 QUE786993:QUF787034 REA786993:REB787034 RNW786993:RNX787034 RXS786993:RXT787034 SHO786993:SHP787034 SRK786993:SRL787034 TBG786993:TBH787034 TLC786993:TLD787034 TUY786993:TUZ787034 UEU786993:UEV787034 UOQ786993:UOR787034 UYM786993:UYN787034 VII786993:VIJ787034 VSE786993:VSF787034 WCA786993:WCB787034 WLW786993:WLX787034 WVS786993:WVT787034 K852529:L852570 JG852529:JH852570 TC852529:TD852570 ACY852529:ACZ852570 AMU852529:AMV852570 AWQ852529:AWR852570 BGM852529:BGN852570 BQI852529:BQJ852570 CAE852529:CAF852570 CKA852529:CKB852570 CTW852529:CTX852570 DDS852529:DDT852570 DNO852529:DNP852570 DXK852529:DXL852570 EHG852529:EHH852570 ERC852529:ERD852570 FAY852529:FAZ852570 FKU852529:FKV852570 FUQ852529:FUR852570 GEM852529:GEN852570 GOI852529:GOJ852570 GYE852529:GYF852570 HIA852529:HIB852570 HRW852529:HRX852570 IBS852529:IBT852570 ILO852529:ILP852570 IVK852529:IVL852570 JFG852529:JFH852570 JPC852529:JPD852570 JYY852529:JYZ852570 KIU852529:KIV852570 KSQ852529:KSR852570 LCM852529:LCN852570 LMI852529:LMJ852570 LWE852529:LWF852570 MGA852529:MGB852570 MPW852529:MPX852570 MZS852529:MZT852570 NJO852529:NJP852570 NTK852529:NTL852570 ODG852529:ODH852570 ONC852529:OND852570 OWY852529:OWZ852570 PGU852529:PGV852570 PQQ852529:PQR852570 QAM852529:QAN852570 QKI852529:QKJ852570 QUE852529:QUF852570 REA852529:REB852570 RNW852529:RNX852570 RXS852529:RXT852570 SHO852529:SHP852570 SRK852529:SRL852570 TBG852529:TBH852570 TLC852529:TLD852570 TUY852529:TUZ852570 UEU852529:UEV852570 UOQ852529:UOR852570 UYM852529:UYN852570 VII852529:VIJ852570 VSE852529:VSF852570 WCA852529:WCB852570 WLW852529:WLX852570 WVS852529:WVT852570 K918065:L918106 JG918065:JH918106 TC918065:TD918106 ACY918065:ACZ918106 AMU918065:AMV918106 AWQ918065:AWR918106 BGM918065:BGN918106 BQI918065:BQJ918106 CAE918065:CAF918106 CKA918065:CKB918106 CTW918065:CTX918106 DDS918065:DDT918106 DNO918065:DNP918106 DXK918065:DXL918106 EHG918065:EHH918106 ERC918065:ERD918106 FAY918065:FAZ918106 FKU918065:FKV918106 FUQ918065:FUR918106 GEM918065:GEN918106 GOI918065:GOJ918106 GYE918065:GYF918106 HIA918065:HIB918106 HRW918065:HRX918106 IBS918065:IBT918106 ILO918065:ILP918106 IVK918065:IVL918106 JFG918065:JFH918106 JPC918065:JPD918106 JYY918065:JYZ918106 KIU918065:KIV918106 KSQ918065:KSR918106 LCM918065:LCN918106 LMI918065:LMJ918106 LWE918065:LWF918106 MGA918065:MGB918106 MPW918065:MPX918106 MZS918065:MZT918106 NJO918065:NJP918106 NTK918065:NTL918106 ODG918065:ODH918106 ONC918065:OND918106 OWY918065:OWZ918106 PGU918065:PGV918106 PQQ918065:PQR918106 QAM918065:QAN918106 QKI918065:QKJ918106 QUE918065:QUF918106 REA918065:REB918106 RNW918065:RNX918106 RXS918065:RXT918106 SHO918065:SHP918106 SRK918065:SRL918106 TBG918065:TBH918106 TLC918065:TLD918106 TUY918065:TUZ918106 UEU918065:UEV918106 UOQ918065:UOR918106 UYM918065:UYN918106 VII918065:VIJ918106 VSE918065:VSF918106 WCA918065:WCB918106 WLW918065:WLX918106 WVS918065:WVT918106 K983601:L983642 JG983601:JH983642 TC983601:TD983642 ACY983601:ACZ983642 AMU983601:AMV983642 AWQ983601:AWR983642 BGM983601:BGN983642 BQI983601:BQJ983642 CAE983601:CAF983642 CKA983601:CKB983642 CTW983601:CTX983642 DDS983601:DDT983642 DNO983601:DNP983642 DXK983601:DXL983642 EHG983601:EHH983642 ERC983601:ERD983642 FAY983601:FAZ983642 FKU983601:FKV983642 FUQ983601:FUR983642 GEM983601:GEN983642 GOI983601:GOJ983642 GYE983601:GYF983642 HIA983601:HIB983642 HRW983601:HRX983642 IBS983601:IBT983642 ILO983601:ILP983642 IVK983601:IVL983642 JFG983601:JFH983642 JPC983601:JPD983642 JYY983601:JYZ983642 KIU983601:KIV983642 KSQ983601:KSR983642 LCM983601:LCN983642 LMI983601:LMJ983642 LWE983601:LWF983642 MGA983601:MGB983642 MPW983601:MPX983642 MZS983601:MZT983642 NJO983601:NJP983642 NTK983601:NTL983642 ODG983601:ODH983642 ONC983601:OND983642 OWY983601:OWZ983642 PGU983601:PGV983642 PQQ983601:PQR983642 QAM983601:QAN983642 QKI983601:QKJ983642 QUE983601:QUF983642 REA983601:REB983642 RNW983601:RNX983642 RXS983601:RXT983642 SHO983601:SHP983642 SRK983601:SRL983642 TBG983601:TBH983642 TLC983601:TLD983642 TUY983601:TUZ983642 UEU983601:UEV983642 UOQ983601:UOR983642 UYM983601:UYN983642 VII983601:VIJ983642 VSE983601:VSF983642 WCA983601:WCB983642 WLW983601:WLX983642 WVS983601:WVT983642 A131:A411 IW131:IW411 SS131:SS411 ACO131:ACO411 AMK131:AMK411 AWG131:AWG411 BGC131:BGC411 BPY131:BPY411 BZU131:BZU411 CJQ131:CJQ411 CTM131:CTM411 DDI131:DDI411 DNE131:DNE411 DXA131:DXA411 EGW131:EGW411 EQS131:EQS411 FAO131:FAO411 FKK131:FKK411 FUG131:FUG411 GEC131:GEC411 GNY131:GNY411 GXU131:GXU411 HHQ131:HHQ411 HRM131:HRM411 IBI131:IBI411 ILE131:ILE411 IVA131:IVA411 JEW131:JEW411 JOS131:JOS411 JYO131:JYO411 KIK131:KIK411 KSG131:KSG411 LCC131:LCC411 LLY131:LLY411 LVU131:LVU411 MFQ131:MFQ411 MPM131:MPM411 MZI131:MZI411 NJE131:NJE411 NTA131:NTA411 OCW131:OCW411 OMS131:OMS411 OWO131:OWO411 PGK131:PGK411 PQG131:PQG411 QAC131:QAC411 QJY131:QJY411 QTU131:QTU411 RDQ131:RDQ411 RNM131:RNM411 RXI131:RXI411 SHE131:SHE411 SRA131:SRA411 TAW131:TAW411 TKS131:TKS411 TUO131:TUO411 UEK131:UEK411 UOG131:UOG411 UYC131:UYC411 VHY131:VHY411 VRU131:VRU411 WBQ131:WBQ411 WLM131:WLM411 WVI131:WVI411 A65859:A66138 IW65859:IW66138 SS65859:SS66138 ACO65859:ACO66138 AMK65859:AMK66138 AWG65859:AWG66138 BGC65859:BGC66138 BPY65859:BPY66138 BZU65859:BZU66138 CJQ65859:CJQ66138 CTM65859:CTM66138 DDI65859:DDI66138 DNE65859:DNE66138 DXA65859:DXA66138 EGW65859:EGW66138 EQS65859:EQS66138 FAO65859:FAO66138 FKK65859:FKK66138 FUG65859:FUG66138 GEC65859:GEC66138 GNY65859:GNY66138 GXU65859:GXU66138 HHQ65859:HHQ66138 HRM65859:HRM66138 IBI65859:IBI66138 ILE65859:ILE66138 IVA65859:IVA66138 JEW65859:JEW66138 JOS65859:JOS66138 JYO65859:JYO66138 KIK65859:KIK66138 KSG65859:KSG66138 LCC65859:LCC66138 LLY65859:LLY66138 LVU65859:LVU66138 MFQ65859:MFQ66138 MPM65859:MPM66138 MZI65859:MZI66138 NJE65859:NJE66138 NTA65859:NTA66138 OCW65859:OCW66138 OMS65859:OMS66138 OWO65859:OWO66138 PGK65859:PGK66138 PQG65859:PQG66138 QAC65859:QAC66138 QJY65859:QJY66138 QTU65859:QTU66138 RDQ65859:RDQ66138 RNM65859:RNM66138 RXI65859:RXI66138 SHE65859:SHE66138 SRA65859:SRA66138 TAW65859:TAW66138 TKS65859:TKS66138 TUO65859:TUO66138 UEK65859:UEK66138 UOG65859:UOG66138 UYC65859:UYC66138 VHY65859:VHY66138 VRU65859:VRU66138 WBQ65859:WBQ66138 WLM65859:WLM66138 WVI65859:WVI66138 A131395:A131674 IW131395:IW131674 SS131395:SS131674 ACO131395:ACO131674 AMK131395:AMK131674 AWG131395:AWG131674 BGC131395:BGC131674 BPY131395:BPY131674 BZU131395:BZU131674 CJQ131395:CJQ131674 CTM131395:CTM131674 DDI131395:DDI131674 DNE131395:DNE131674 DXA131395:DXA131674 EGW131395:EGW131674 EQS131395:EQS131674 FAO131395:FAO131674 FKK131395:FKK131674 FUG131395:FUG131674 GEC131395:GEC131674 GNY131395:GNY131674 GXU131395:GXU131674 HHQ131395:HHQ131674 HRM131395:HRM131674 IBI131395:IBI131674 ILE131395:ILE131674 IVA131395:IVA131674 JEW131395:JEW131674 JOS131395:JOS131674 JYO131395:JYO131674 KIK131395:KIK131674 KSG131395:KSG131674 LCC131395:LCC131674 LLY131395:LLY131674 LVU131395:LVU131674 MFQ131395:MFQ131674 MPM131395:MPM131674 MZI131395:MZI131674 NJE131395:NJE131674 NTA131395:NTA131674 OCW131395:OCW131674 OMS131395:OMS131674 OWO131395:OWO131674 PGK131395:PGK131674 PQG131395:PQG131674 QAC131395:QAC131674 QJY131395:QJY131674 QTU131395:QTU131674 RDQ131395:RDQ131674 RNM131395:RNM131674 RXI131395:RXI131674 SHE131395:SHE131674 SRA131395:SRA131674 TAW131395:TAW131674 TKS131395:TKS131674 TUO131395:TUO131674 UEK131395:UEK131674 UOG131395:UOG131674 UYC131395:UYC131674 VHY131395:VHY131674 VRU131395:VRU131674 WBQ131395:WBQ131674 WLM131395:WLM131674 WVI131395:WVI131674 A196931:A197210 IW196931:IW197210 SS196931:SS197210 ACO196931:ACO197210 AMK196931:AMK197210 AWG196931:AWG197210 BGC196931:BGC197210 BPY196931:BPY197210 BZU196931:BZU197210 CJQ196931:CJQ197210 CTM196931:CTM197210 DDI196931:DDI197210 DNE196931:DNE197210 DXA196931:DXA197210 EGW196931:EGW197210 EQS196931:EQS197210 FAO196931:FAO197210 FKK196931:FKK197210 FUG196931:FUG197210 GEC196931:GEC197210 GNY196931:GNY197210 GXU196931:GXU197210 HHQ196931:HHQ197210 HRM196931:HRM197210 IBI196931:IBI197210 ILE196931:ILE197210 IVA196931:IVA197210 JEW196931:JEW197210 JOS196931:JOS197210 JYO196931:JYO197210 KIK196931:KIK197210 KSG196931:KSG197210 LCC196931:LCC197210 LLY196931:LLY197210 LVU196931:LVU197210 MFQ196931:MFQ197210 MPM196931:MPM197210 MZI196931:MZI197210 NJE196931:NJE197210 NTA196931:NTA197210 OCW196931:OCW197210 OMS196931:OMS197210 OWO196931:OWO197210 PGK196931:PGK197210 PQG196931:PQG197210 QAC196931:QAC197210 QJY196931:QJY197210 QTU196931:QTU197210 RDQ196931:RDQ197210 RNM196931:RNM197210 RXI196931:RXI197210 SHE196931:SHE197210 SRA196931:SRA197210 TAW196931:TAW197210 TKS196931:TKS197210 TUO196931:TUO197210 UEK196931:UEK197210 UOG196931:UOG197210 UYC196931:UYC197210 VHY196931:VHY197210 VRU196931:VRU197210 WBQ196931:WBQ197210 WLM196931:WLM197210 WVI196931:WVI197210 A262467:A262746 IW262467:IW262746 SS262467:SS262746 ACO262467:ACO262746 AMK262467:AMK262746 AWG262467:AWG262746 BGC262467:BGC262746 BPY262467:BPY262746 BZU262467:BZU262746 CJQ262467:CJQ262746 CTM262467:CTM262746 DDI262467:DDI262746 DNE262467:DNE262746 DXA262467:DXA262746 EGW262467:EGW262746 EQS262467:EQS262746 FAO262467:FAO262746 FKK262467:FKK262746 FUG262467:FUG262746 GEC262467:GEC262746 GNY262467:GNY262746 GXU262467:GXU262746 HHQ262467:HHQ262746 HRM262467:HRM262746 IBI262467:IBI262746 ILE262467:ILE262746 IVA262467:IVA262746 JEW262467:JEW262746 JOS262467:JOS262746 JYO262467:JYO262746 KIK262467:KIK262746 KSG262467:KSG262746 LCC262467:LCC262746 LLY262467:LLY262746 LVU262467:LVU262746 MFQ262467:MFQ262746 MPM262467:MPM262746 MZI262467:MZI262746 NJE262467:NJE262746 NTA262467:NTA262746 OCW262467:OCW262746 OMS262467:OMS262746 OWO262467:OWO262746 PGK262467:PGK262746 PQG262467:PQG262746 QAC262467:QAC262746 QJY262467:QJY262746 QTU262467:QTU262746 RDQ262467:RDQ262746 RNM262467:RNM262746 RXI262467:RXI262746 SHE262467:SHE262746 SRA262467:SRA262746 TAW262467:TAW262746 TKS262467:TKS262746 TUO262467:TUO262746 UEK262467:UEK262746 UOG262467:UOG262746 UYC262467:UYC262746 VHY262467:VHY262746 VRU262467:VRU262746 WBQ262467:WBQ262746 WLM262467:WLM262746 WVI262467:WVI262746 A328003:A328282 IW328003:IW328282 SS328003:SS328282 ACO328003:ACO328282 AMK328003:AMK328282 AWG328003:AWG328282 BGC328003:BGC328282 BPY328003:BPY328282 BZU328003:BZU328282 CJQ328003:CJQ328282 CTM328003:CTM328282 DDI328003:DDI328282 DNE328003:DNE328282 DXA328003:DXA328282 EGW328003:EGW328282 EQS328003:EQS328282 FAO328003:FAO328282 FKK328003:FKK328282 FUG328003:FUG328282 GEC328003:GEC328282 GNY328003:GNY328282 GXU328003:GXU328282 HHQ328003:HHQ328282 HRM328003:HRM328282 IBI328003:IBI328282 ILE328003:ILE328282 IVA328003:IVA328282 JEW328003:JEW328282 JOS328003:JOS328282 JYO328003:JYO328282 KIK328003:KIK328282 KSG328003:KSG328282 LCC328003:LCC328282 LLY328003:LLY328282 LVU328003:LVU328282 MFQ328003:MFQ328282 MPM328003:MPM328282 MZI328003:MZI328282 NJE328003:NJE328282 NTA328003:NTA328282 OCW328003:OCW328282 OMS328003:OMS328282 OWO328003:OWO328282 PGK328003:PGK328282 PQG328003:PQG328282 QAC328003:QAC328282 QJY328003:QJY328282 QTU328003:QTU328282 RDQ328003:RDQ328282 RNM328003:RNM328282 RXI328003:RXI328282 SHE328003:SHE328282 SRA328003:SRA328282 TAW328003:TAW328282 TKS328003:TKS328282 TUO328003:TUO328282 UEK328003:UEK328282 UOG328003:UOG328282 UYC328003:UYC328282 VHY328003:VHY328282 VRU328003:VRU328282 WBQ328003:WBQ328282 WLM328003:WLM328282 WVI328003:WVI328282 A393539:A393818 IW393539:IW393818 SS393539:SS393818 ACO393539:ACO393818 AMK393539:AMK393818 AWG393539:AWG393818 BGC393539:BGC393818 BPY393539:BPY393818 BZU393539:BZU393818 CJQ393539:CJQ393818 CTM393539:CTM393818 DDI393539:DDI393818 DNE393539:DNE393818 DXA393539:DXA393818 EGW393539:EGW393818 EQS393539:EQS393818 FAO393539:FAO393818 FKK393539:FKK393818 FUG393539:FUG393818 GEC393539:GEC393818 GNY393539:GNY393818 GXU393539:GXU393818 HHQ393539:HHQ393818 HRM393539:HRM393818 IBI393539:IBI393818 ILE393539:ILE393818 IVA393539:IVA393818 JEW393539:JEW393818 JOS393539:JOS393818 JYO393539:JYO393818 KIK393539:KIK393818 KSG393539:KSG393818 LCC393539:LCC393818 LLY393539:LLY393818 LVU393539:LVU393818 MFQ393539:MFQ393818 MPM393539:MPM393818 MZI393539:MZI393818 NJE393539:NJE393818 NTA393539:NTA393818 OCW393539:OCW393818 OMS393539:OMS393818 OWO393539:OWO393818 PGK393539:PGK393818 PQG393539:PQG393818 QAC393539:QAC393818 QJY393539:QJY393818 QTU393539:QTU393818 RDQ393539:RDQ393818 RNM393539:RNM393818 RXI393539:RXI393818 SHE393539:SHE393818 SRA393539:SRA393818 TAW393539:TAW393818 TKS393539:TKS393818 TUO393539:TUO393818 UEK393539:UEK393818 UOG393539:UOG393818 UYC393539:UYC393818 VHY393539:VHY393818 VRU393539:VRU393818 WBQ393539:WBQ393818 WLM393539:WLM393818 WVI393539:WVI393818 A459075:A459354 IW459075:IW459354 SS459075:SS459354 ACO459075:ACO459354 AMK459075:AMK459354 AWG459075:AWG459354 BGC459075:BGC459354 BPY459075:BPY459354 BZU459075:BZU459354 CJQ459075:CJQ459354 CTM459075:CTM459354 DDI459075:DDI459354 DNE459075:DNE459354 DXA459075:DXA459354 EGW459075:EGW459354 EQS459075:EQS459354 FAO459075:FAO459354 FKK459075:FKK459354 FUG459075:FUG459354 GEC459075:GEC459354 GNY459075:GNY459354 GXU459075:GXU459354 HHQ459075:HHQ459354 HRM459075:HRM459354 IBI459075:IBI459354 ILE459075:ILE459354 IVA459075:IVA459354 JEW459075:JEW459354 JOS459075:JOS459354 JYO459075:JYO459354 KIK459075:KIK459354 KSG459075:KSG459354 LCC459075:LCC459354 LLY459075:LLY459354 LVU459075:LVU459354 MFQ459075:MFQ459354 MPM459075:MPM459354 MZI459075:MZI459354 NJE459075:NJE459354 NTA459075:NTA459354 OCW459075:OCW459354 OMS459075:OMS459354 OWO459075:OWO459354 PGK459075:PGK459354 PQG459075:PQG459354 QAC459075:QAC459354 QJY459075:QJY459354 QTU459075:QTU459354 RDQ459075:RDQ459354 RNM459075:RNM459354 RXI459075:RXI459354 SHE459075:SHE459354 SRA459075:SRA459354 TAW459075:TAW459354 TKS459075:TKS459354 TUO459075:TUO459354 UEK459075:UEK459354 UOG459075:UOG459354 UYC459075:UYC459354 VHY459075:VHY459354 VRU459075:VRU459354 WBQ459075:WBQ459354 WLM459075:WLM459354 WVI459075:WVI459354 A524611:A524890 IW524611:IW524890 SS524611:SS524890 ACO524611:ACO524890 AMK524611:AMK524890 AWG524611:AWG524890 BGC524611:BGC524890 BPY524611:BPY524890 BZU524611:BZU524890 CJQ524611:CJQ524890 CTM524611:CTM524890 DDI524611:DDI524890 DNE524611:DNE524890 DXA524611:DXA524890 EGW524611:EGW524890 EQS524611:EQS524890 FAO524611:FAO524890 FKK524611:FKK524890 FUG524611:FUG524890 GEC524611:GEC524890 GNY524611:GNY524890 GXU524611:GXU524890 HHQ524611:HHQ524890 HRM524611:HRM524890 IBI524611:IBI524890 ILE524611:ILE524890 IVA524611:IVA524890 JEW524611:JEW524890 JOS524611:JOS524890 JYO524611:JYO524890 KIK524611:KIK524890 KSG524611:KSG524890 LCC524611:LCC524890 LLY524611:LLY524890 LVU524611:LVU524890 MFQ524611:MFQ524890 MPM524611:MPM524890 MZI524611:MZI524890 NJE524611:NJE524890 NTA524611:NTA524890 OCW524611:OCW524890 OMS524611:OMS524890 OWO524611:OWO524890 PGK524611:PGK524890 PQG524611:PQG524890 QAC524611:QAC524890 QJY524611:QJY524890 QTU524611:QTU524890 RDQ524611:RDQ524890 RNM524611:RNM524890 RXI524611:RXI524890 SHE524611:SHE524890 SRA524611:SRA524890 TAW524611:TAW524890 TKS524611:TKS524890 TUO524611:TUO524890 UEK524611:UEK524890 UOG524611:UOG524890 UYC524611:UYC524890 VHY524611:VHY524890 VRU524611:VRU524890 WBQ524611:WBQ524890 WLM524611:WLM524890 WVI524611:WVI524890 A590147:A590426 IW590147:IW590426 SS590147:SS590426 ACO590147:ACO590426 AMK590147:AMK590426 AWG590147:AWG590426 BGC590147:BGC590426 BPY590147:BPY590426 BZU590147:BZU590426 CJQ590147:CJQ590426 CTM590147:CTM590426 DDI590147:DDI590426 DNE590147:DNE590426 DXA590147:DXA590426 EGW590147:EGW590426 EQS590147:EQS590426 FAO590147:FAO590426 FKK590147:FKK590426 FUG590147:FUG590426 GEC590147:GEC590426 GNY590147:GNY590426 GXU590147:GXU590426 HHQ590147:HHQ590426 HRM590147:HRM590426 IBI590147:IBI590426 ILE590147:ILE590426 IVA590147:IVA590426 JEW590147:JEW590426 JOS590147:JOS590426 JYO590147:JYO590426 KIK590147:KIK590426 KSG590147:KSG590426 LCC590147:LCC590426 LLY590147:LLY590426 LVU590147:LVU590426 MFQ590147:MFQ590426 MPM590147:MPM590426 MZI590147:MZI590426 NJE590147:NJE590426 NTA590147:NTA590426 OCW590147:OCW590426 OMS590147:OMS590426 OWO590147:OWO590426 PGK590147:PGK590426 PQG590147:PQG590426 QAC590147:QAC590426 QJY590147:QJY590426 QTU590147:QTU590426 RDQ590147:RDQ590426 RNM590147:RNM590426 RXI590147:RXI590426 SHE590147:SHE590426 SRA590147:SRA590426 TAW590147:TAW590426 TKS590147:TKS590426 TUO590147:TUO590426 UEK590147:UEK590426 UOG590147:UOG590426 UYC590147:UYC590426 VHY590147:VHY590426 VRU590147:VRU590426 WBQ590147:WBQ590426 WLM590147:WLM590426 WVI590147:WVI590426 A655683:A655962 IW655683:IW655962 SS655683:SS655962 ACO655683:ACO655962 AMK655683:AMK655962 AWG655683:AWG655962 BGC655683:BGC655962 BPY655683:BPY655962 BZU655683:BZU655962 CJQ655683:CJQ655962 CTM655683:CTM655962 DDI655683:DDI655962 DNE655683:DNE655962 DXA655683:DXA655962 EGW655683:EGW655962 EQS655683:EQS655962 FAO655683:FAO655962 FKK655683:FKK655962 FUG655683:FUG655962 GEC655683:GEC655962 GNY655683:GNY655962 GXU655683:GXU655962 HHQ655683:HHQ655962 HRM655683:HRM655962 IBI655683:IBI655962 ILE655683:ILE655962 IVA655683:IVA655962 JEW655683:JEW655962 JOS655683:JOS655962 JYO655683:JYO655962 KIK655683:KIK655962 KSG655683:KSG655962 LCC655683:LCC655962 LLY655683:LLY655962 LVU655683:LVU655962 MFQ655683:MFQ655962 MPM655683:MPM655962 MZI655683:MZI655962 NJE655683:NJE655962 NTA655683:NTA655962 OCW655683:OCW655962 OMS655683:OMS655962 OWO655683:OWO655962 PGK655683:PGK655962 PQG655683:PQG655962 QAC655683:QAC655962 QJY655683:QJY655962 QTU655683:QTU655962 RDQ655683:RDQ655962 RNM655683:RNM655962 RXI655683:RXI655962 SHE655683:SHE655962 SRA655683:SRA655962 TAW655683:TAW655962 TKS655683:TKS655962 TUO655683:TUO655962 UEK655683:UEK655962 UOG655683:UOG655962 UYC655683:UYC655962 VHY655683:VHY655962 VRU655683:VRU655962 WBQ655683:WBQ655962 WLM655683:WLM655962 WVI655683:WVI655962 A721219:A721498 IW721219:IW721498 SS721219:SS721498 ACO721219:ACO721498 AMK721219:AMK721498 AWG721219:AWG721498 BGC721219:BGC721498 BPY721219:BPY721498 BZU721219:BZU721498 CJQ721219:CJQ721498 CTM721219:CTM721498 DDI721219:DDI721498 DNE721219:DNE721498 DXA721219:DXA721498 EGW721219:EGW721498 EQS721219:EQS721498 FAO721219:FAO721498 FKK721219:FKK721498 FUG721219:FUG721498 GEC721219:GEC721498 GNY721219:GNY721498 GXU721219:GXU721498 HHQ721219:HHQ721498 HRM721219:HRM721498 IBI721219:IBI721498 ILE721219:ILE721498 IVA721219:IVA721498 JEW721219:JEW721498 JOS721219:JOS721498 JYO721219:JYO721498 KIK721219:KIK721498 KSG721219:KSG721498 LCC721219:LCC721498 LLY721219:LLY721498 LVU721219:LVU721498 MFQ721219:MFQ721498 MPM721219:MPM721498 MZI721219:MZI721498 NJE721219:NJE721498 NTA721219:NTA721498 OCW721219:OCW721498 OMS721219:OMS721498 OWO721219:OWO721498 PGK721219:PGK721498 PQG721219:PQG721498 QAC721219:QAC721498 QJY721219:QJY721498 QTU721219:QTU721498 RDQ721219:RDQ721498 RNM721219:RNM721498 RXI721219:RXI721498 SHE721219:SHE721498 SRA721219:SRA721498 TAW721219:TAW721498 TKS721219:TKS721498 TUO721219:TUO721498 UEK721219:UEK721498 UOG721219:UOG721498 UYC721219:UYC721498 VHY721219:VHY721498 VRU721219:VRU721498 WBQ721219:WBQ721498 WLM721219:WLM721498 WVI721219:WVI721498 A786755:A787034 IW786755:IW787034 SS786755:SS787034 ACO786755:ACO787034 AMK786755:AMK787034 AWG786755:AWG787034 BGC786755:BGC787034 BPY786755:BPY787034 BZU786755:BZU787034 CJQ786755:CJQ787034 CTM786755:CTM787034 DDI786755:DDI787034 DNE786755:DNE787034 DXA786755:DXA787034 EGW786755:EGW787034 EQS786755:EQS787034 FAO786755:FAO787034 FKK786755:FKK787034 FUG786755:FUG787034 GEC786755:GEC787034 GNY786755:GNY787034 GXU786755:GXU787034 HHQ786755:HHQ787034 HRM786755:HRM787034 IBI786755:IBI787034 ILE786755:ILE787034 IVA786755:IVA787034 JEW786755:JEW787034 JOS786755:JOS787034 JYO786755:JYO787034 KIK786755:KIK787034 KSG786755:KSG787034 LCC786755:LCC787034 LLY786755:LLY787034 LVU786755:LVU787034 MFQ786755:MFQ787034 MPM786755:MPM787034 MZI786755:MZI787034 NJE786755:NJE787034 NTA786755:NTA787034 OCW786755:OCW787034 OMS786755:OMS787034 OWO786755:OWO787034 PGK786755:PGK787034 PQG786755:PQG787034 QAC786755:QAC787034 QJY786755:QJY787034 QTU786755:QTU787034 RDQ786755:RDQ787034 RNM786755:RNM787034 RXI786755:RXI787034 SHE786755:SHE787034 SRA786755:SRA787034 TAW786755:TAW787034 TKS786755:TKS787034 TUO786755:TUO787034 UEK786755:UEK787034 UOG786755:UOG787034 UYC786755:UYC787034 VHY786755:VHY787034 VRU786755:VRU787034 WBQ786755:WBQ787034 WLM786755:WLM787034 WVI786755:WVI787034 A852291:A852570 IW852291:IW852570 SS852291:SS852570 ACO852291:ACO852570 AMK852291:AMK852570 AWG852291:AWG852570 BGC852291:BGC852570 BPY852291:BPY852570 BZU852291:BZU852570 CJQ852291:CJQ852570 CTM852291:CTM852570 DDI852291:DDI852570 DNE852291:DNE852570 DXA852291:DXA852570 EGW852291:EGW852570 EQS852291:EQS852570 FAO852291:FAO852570 FKK852291:FKK852570 FUG852291:FUG852570 GEC852291:GEC852570 GNY852291:GNY852570 GXU852291:GXU852570 HHQ852291:HHQ852570 HRM852291:HRM852570 IBI852291:IBI852570 ILE852291:ILE852570 IVA852291:IVA852570 JEW852291:JEW852570 JOS852291:JOS852570 JYO852291:JYO852570 KIK852291:KIK852570 KSG852291:KSG852570 LCC852291:LCC852570 LLY852291:LLY852570 LVU852291:LVU852570 MFQ852291:MFQ852570 MPM852291:MPM852570 MZI852291:MZI852570 NJE852291:NJE852570 NTA852291:NTA852570 OCW852291:OCW852570 OMS852291:OMS852570 OWO852291:OWO852570 PGK852291:PGK852570 PQG852291:PQG852570 QAC852291:QAC852570 QJY852291:QJY852570 QTU852291:QTU852570 RDQ852291:RDQ852570 RNM852291:RNM852570 RXI852291:RXI852570 SHE852291:SHE852570 SRA852291:SRA852570 TAW852291:TAW852570 TKS852291:TKS852570 TUO852291:TUO852570 UEK852291:UEK852570 UOG852291:UOG852570 UYC852291:UYC852570 VHY852291:VHY852570 VRU852291:VRU852570 WBQ852291:WBQ852570 WLM852291:WLM852570 WVI852291:WVI852570 A917827:A918106 IW917827:IW918106 SS917827:SS918106 ACO917827:ACO918106 AMK917827:AMK918106 AWG917827:AWG918106 BGC917827:BGC918106 BPY917827:BPY918106 BZU917827:BZU918106 CJQ917827:CJQ918106 CTM917827:CTM918106 DDI917827:DDI918106 DNE917827:DNE918106 DXA917827:DXA918106 EGW917827:EGW918106 EQS917827:EQS918106 FAO917827:FAO918106 FKK917827:FKK918106 FUG917827:FUG918106 GEC917827:GEC918106 GNY917827:GNY918106 GXU917827:GXU918106 HHQ917827:HHQ918106 HRM917827:HRM918106 IBI917827:IBI918106 ILE917827:ILE918106 IVA917827:IVA918106 JEW917827:JEW918106 JOS917827:JOS918106 JYO917827:JYO918106 KIK917827:KIK918106 KSG917827:KSG918106 LCC917827:LCC918106 LLY917827:LLY918106 LVU917827:LVU918106 MFQ917827:MFQ918106 MPM917827:MPM918106 MZI917827:MZI918106 NJE917827:NJE918106 NTA917827:NTA918106 OCW917827:OCW918106 OMS917827:OMS918106 OWO917827:OWO918106 PGK917827:PGK918106 PQG917827:PQG918106 QAC917827:QAC918106 QJY917827:QJY918106 QTU917827:QTU918106 RDQ917827:RDQ918106 RNM917827:RNM918106 RXI917827:RXI918106 SHE917827:SHE918106 SRA917827:SRA918106 TAW917827:TAW918106 TKS917827:TKS918106 TUO917827:TUO918106 UEK917827:UEK918106 UOG917827:UOG918106 UYC917827:UYC918106 VHY917827:VHY918106 VRU917827:VRU918106 WBQ917827:WBQ918106 WLM917827:WLM918106 WVI917827:WVI918106 A983363:A983642 IW983363:IW983642 SS983363:SS983642 ACO983363:ACO983642 AMK983363:AMK983642 AWG983363:AWG983642 BGC983363:BGC983642 BPY983363:BPY983642 BZU983363:BZU983642 CJQ983363:CJQ983642 CTM983363:CTM983642 DDI983363:DDI983642 DNE983363:DNE983642 DXA983363:DXA983642 EGW983363:EGW983642 EQS983363:EQS983642 FAO983363:FAO983642 FKK983363:FKK983642 FUG983363:FUG983642 GEC983363:GEC983642 GNY983363:GNY983642 GXU983363:GXU983642 HHQ983363:HHQ983642 HRM983363:HRM983642 IBI983363:IBI983642 ILE983363:ILE983642 IVA983363:IVA983642 JEW983363:JEW983642 JOS983363:JOS983642 JYO983363:JYO983642 KIK983363:KIK983642 KSG983363:KSG983642 LCC983363:LCC983642 LLY983363:LLY983642 LVU983363:LVU983642 MFQ983363:MFQ983642 MPM983363:MPM983642 MZI983363:MZI983642 NJE983363:NJE983642 NTA983363:NTA983642 OCW983363:OCW983642 OMS983363:OMS983642 OWO983363:OWO983642 PGK983363:PGK983642 PQG983363:PQG983642 QAC983363:QAC983642 QJY983363:QJY983642 QTU983363:QTU983642 RDQ983363:RDQ983642 RNM983363:RNM983642 RXI983363:RXI983642 SHE983363:SHE983642 SRA983363:SRA983642 TAW983363:TAW983642 TKS983363:TKS983642 TUO983363:TUO983642 UEK983363:UEK983642 UOG983363:UOG983642 UYC983363:UYC983642 VHY983363:VHY983642 VRU983363:VRU983642 WBQ983363:WBQ983642 WLM983363:WLM983642 WVI983363:WVI983642 E412:E415 JA412:JA415 SW412:SW415 ACS412:ACS415 AMO412:AMO415 AWK412:AWK415 BGG412:BGG415 BQC412:BQC415 BZY412:BZY415 CJU412:CJU415 CTQ412:CTQ415 DDM412:DDM415 DNI412:DNI415 DXE412:DXE415 EHA412:EHA415 EQW412:EQW415 FAS412:FAS415 FKO412:FKO415 FUK412:FUK415 GEG412:GEG415 GOC412:GOC415 GXY412:GXY415 HHU412:HHU415 HRQ412:HRQ415 IBM412:IBM415 ILI412:ILI415 IVE412:IVE415 JFA412:JFA415 JOW412:JOW415 JYS412:JYS415 KIO412:KIO415 KSK412:KSK415 LCG412:LCG415 LMC412:LMC415 LVY412:LVY415 MFU412:MFU415 MPQ412:MPQ415 MZM412:MZM415 NJI412:NJI415 NTE412:NTE415 ODA412:ODA415 OMW412:OMW415 OWS412:OWS415 PGO412:PGO415 PQK412:PQK415 QAG412:QAG415 QKC412:QKC415 QTY412:QTY415 RDU412:RDU415 RNQ412:RNQ415 RXM412:RXM415 SHI412:SHI415 SRE412:SRE415 TBA412:TBA415 TKW412:TKW415 TUS412:TUS415 UEO412:UEO415 UOK412:UOK415 UYG412:UYG415 VIC412:VIC415 VRY412:VRY415 WBU412:WBU415 WLQ412:WLQ415 WVM412:WVM415 E66139:E66142 JA66139:JA66142 SW66139:SW66142 ACS66139:ACS66142 AMO66139:AMO66142 AWK66139:AWK66142 BGG66139:BGG66142 BQC66139:BQC66142 BZY66139:BZY66142 CJU66139:CJU66142 CTQ66139:CTQ66142 DDM66139:DDM66142 DNI66139:DNI66142 DXE66139:DXE66142 EHA66139:EHA66142 EQW66139:EQW66142 FAS66139:FAS66142 FKO66139:FKO66142 FUK66139:FUK66142 GEG66139:GEG66142 GOC66139:GOC66142 GXY66139:GXY66142 HHU66139:HHU66142 HRQ66139:HRQ66142 IBM66139:IBM66142 ILI66139:ILI66142 IVE66139:IVE66142 JFA66139:JFA66142 JOW66139:JOW66142 JYS66139:JYS66142 KIO66139:KIO66142 KSK66139:KSK66142 LCG66139:LCG66142 LMC66139:LMC66142 LVY66139:LVY66142 MFU66139:MFU66142 MPQ66139:MPQ66142 MZM66139:MZM66142 NJI66139:NJI66142 NTE66139:NTE66142 ODA66139:ODA66142 OMW66139:OMW66142 OWS66139:OWS66142 PGO66139:PGO66142 PQK66139:PQK66142 QAG66139:QAG66142 QKC66139:QKC66142 QTY66139:QTY66142 RDU66139:RDU66142 RNQ66139:RNQ66142 RXM66139:RXM66142 SHI66139:SHI66142 SRE66139:SRE66142 TBA66139:TBA66142 TKW66139:TKW66142 TUS66139:TUS66142 UEO66139:UEO66142 UOK66139:UOK66142 UYG66139:UYG66142 VIC66139:VIC66142 VRY66139:VRY66142 WBU66139:WBU66142 WLQ66139:WLQ66142 WVM66139:WVM66142 E131675:E131678 JA131675:JA131678 SW131675:SW131678 ACS131675:ACS131678 AMO131675:AMO131678 AWK131675:AWK131678 BGG131675:BGG131678 BQC131675:BQC131678 BZY131675:BZY131678 CJU131675:CJU131678 CTQ131675:CTQ131678 DDM131675:DDM131678 DNI131675:DNI131678 DXE131675:DXE131678 EHA131675:EHA131678 EQW131675:EQW131678 FAS131675:FAS131678 FKO131675:FKO131678 FUK131675:FUK131678 GEG131675:GEG131678 GOC131675:GOC131678 GXY131675:GXY131678 HHU131675:HHU131678 HRQ131675:HRQ131678 IBM131675:IBM131678 ILI131675:ILI131678 IVE131675:IVE131678 JFA131675:JFA131678 JOW131675:JOW131678 JYS131675:JYS131678 KIO131675:KIO131678 KSK131675:KSK131678 LCG131675:LCG131678 LMC131675:LMC131678 LVY131675:LVY131678 MFU131675:MFU131678 MPQ131675:MPQ131678 MZM131675:MZM131678 NJI131675:NJI131678 NTE131675:NTE131678 ODA131675:ODA131678 OMW131675:OMW131678 OWS131675:OWS131678 PGO131675:PGO131678 PQK131675:PQK131678 QAG131675:QAG131678 QKC131675:QKC131678 QTY131675:QTY131678 RDU131675:RDU131678 RNQ131675:RNQ131678 RXM131675:RXM131678 SHI131675:SHI131678 SRE131675:SRE131678 TBA131675:TBA131678 TKW131675:TKW131678 TUS131675:TUS131678 UEO131675:UEO131678 UOK131675:UOK131678 UYG131675:UYG131678 VIC131675:VIC131678 VRY131675:VRY131678 WBU131675:WBU131678 WLQ131675:WLQ131678 WVM131675:WVM131678 E197211:E197214 JA197211:JA197214 SW197211:SW197214 ACS197211:ACS197214 AMO197211:AMO197214 AWK197211:AWK197214 BGG197211:BGG197214 BQC197211:BQC197214 BZY197211:BZY197214 CJU197211:CJU197214 CTQ197211:CTQ197214 DDM197211:DDM197214 DNI197211:DNI197214 DXE197211:DXE197214 EHA197211:EHA197214 EQW197211:EQW197214 FAS197211:FAS197214 FKO197211:FKO197214 FUK197211:FUK197214 GEG197211:GEG197214 GOC197211:GOC197214 GXY197211:GXY197214 HHU197211:HHU197214 HRQ197211:HRQ197214 IBM197211:IBM197214 ILI197211:ILI197214 IVE197211:IVE197214 JFA197211:JFA197214 JOW197211:JOW197214 JYS197211:JYS197214 KIO197211:KIO197214 KSK197211:KSK197214 LCG197211:LCG197214 LMC197211:LMC197214 LVY197211:LVY197214 MFU197211:MFU197214 MPQ197211:MPQ197214 MZM197211:MZM197214 NJI197211:NJI197214 NTE197211:NTE197214 ODA197211:ODA197214 OMW197211:OMW197214 OWS197211:OWS197214 PGO197211:PGO197214 PQK197211:PQK197214 QAG197211:QAG197214 QKC197211:QKC197214 QTY197211:QTY197214 RDU197211:RDU197214 RNQ197211:RNQ197214 RXM197211:RXM197214 SHI197211:SHI197214 SRE197211:SRE197214 TBA197211:TBA197214 TKW197211:TKW197214 TUS197211:TUS197214 UEO197211:UEO197214 UOK197211:UOK197214 UYG197211:UYG197214 VIC197211:VIC197214 VRY197211:VRY197214 WBU197211:WBU197214 WLQ197211:WLQ197214 WVM197211:WVM197214 E262747:E262750 JA262747:JA262750 SW262747:SW262750 ACS262747:ACS262750 AMO262747:AMO262750 AWK262747:AWK262750 BGG262747:BGG262750 BQC262747:BQC262750 BZY262747:BZY262750 CJU262747:CJU262750 CTQ262747:CTQ262750 DDM262747:DDM262750 DNI262747:DNI262750 DXE262747:DXE262750 EHA262747:EHA262750 EQW262747:EQW262750 FAS262747:FAS262750 FKO262747:FKO262750 FUK262747:FUK262750 GEG262747:GEG262750 GOC262747:GOC262750 GXY262747:GXY262750 HHU262747:HHU262750 HRQ262747:HRQ262750 IBM262747:IBM262750 ILI262747:ILI262750 IVE262747:IVE262750 JFA262747:JFA262750 JOW262747:JOW262750 JYS262747:JYS262750 KIO262747:KIO262750 KSK262747:KSK262750 LCG262747:LCG262750 LMC262747:LMC262750 LVY262747:LVY262750 MFU262747:MFU262750 MPQ262747:MPQ262750 MZM262747:MZM262750 NJI262747:NJI262750 NTE262747:NTE262750 ODA262747:ODA262750 OMW262747:OMW262750 OWS262747:OWS262750 PGO262747:PGO262750 PQK262747:PQK262750 QAG262747:QAG262750 QKC262747:QKC262750 QTY262747:QTY262750 RDU262747:RDU262750 RNQ262747:RNQ262750 RXM262747:RXM262750 SHI262747:SHI262750 SRE262747:SRE262750 TBA262747:TBA262750 TKW262747:TKW262750 TUS262747:TUS262750 UEO262747:UEO262750 UOK262747:UOK262750 UYG262747:UYG262750 VIC262747:VIC262750 VRY262747:VRY262750 WBU262747:WBU262750 WLQ262747:WLQ262750 WVM262747:WVM262750 E328283:E328286 JA328283:JA328286 SW328283:SW328286 ACS328283:ACS328286 AMO328283:AMO328286 AWK328283:AWK328286 BGG328283:BGG328286 BQC328283:BQC328286 BZY328283:BZY328286 CJU328283:CJU328286 CTQ328283:CTQ328286 DDM328283:DDM328286 DNI328283:DNI328286 DXE328283:DXE328286 EHA328283:EHA328286 EQW328283:EQW328286 FAS328283:FAS328286 FKO328283:FKO328286 FUK328283:FUK328286 GEG328283:GEG328286 GOC328283:GOC328286 GXY328283:GXY328286 HHU328283:HHU328286 HRQ328283:HRQ328286 IBM328283:IBM328286 ILI328283:ILI328286 IVE328283:IVE328286 JFA328283:JFA328286 JOW328283:JOW328286 JYS328283:JYS328286 KIO328283:KIO328286 KSK328283:KSK328286 LCG328283:LCG328286 LMC328283:LMC328286 LVY328283:LVY328286 MFU328283:MFU328286 MPQ328283:MPQ328286 MZM328283:MZM328286 NJI328283:NJI328286 NTE328283:NTE328286 ODA328283:ODA328286 OMW328283:OMW328286 OWS328283:OWS328286 PGO328283:PGO328286 PQK328283:PQK328286 QAG328283:QAG328286 QKC328283:QKC328286 QTY328283:QTY328286 RDU328283:RDU328286 RNQ328283:RNQ328286 RXM328283:RXM328286 SHI328283:SHI328286 SRE328283:SRE328286 TBA328283:TBA328286 TKW328283:TKW328286 TUS328283:TUS328286 UEO328283:UEO328286 UOK328283:UOK328286 UYG328283:UYG328286 VIC328283:VIC328286 VRY328283:VRY328286 WBU328283:WBU328286 WLQ328283:WLQ328286 WVM328283:WVM328286 E393819:E393822 JA393819:JA393822 SW393819:SW393822 ACS393819:ACS393822 AMO393819:AMO393822 AWK393819:AWK393822 BGG393819:BGG393822 BQC393819:BQC393822 BZY393819:BZY393822 CJU393819:CJU393822 CTQ393819:CTQ393822 DDM393819:DDM393822 DNI393819:DNI393822 DXE393819:DXE393822 EHA393819:EHA393822 EQW393819:EQW393822 FAS393819:FAS393822 FKO393819:FKO393822 FUK393819:FUK393822 GEG393819:GEG393822 GOC393819:GOC393822 GXY393819:GXY393822 HHU393819:HHU393822 HRQ393819:HRQ393822 IBM393819:IBM393822 ILI393819:ILI393822 IVE393819:IVE393822 JFA393819:JFA393822 JOW393819:JOW393822 JYS393819:JYS393822 KIO393819:KIO393822 KSK393819:KSK393822 LCG393819:LCG393822 LMC393819:LMC393822 LVY393819:LVY393822 MFU393819:MFU393822 MPQ393819:MPQ393822 MZM393819:MZM393822 NJI393819:NJI393822 NTE393819:NTE393822 ODA393819:ODA393822 OMW393819:OMW393822 OWS393819:OWS393822 PGO393819:PGO393822 PQK393819:PQK393822 QAG393819:QAG393822 QKC393819:QKC393822 QTY393819:QTY393822 RDU393819:RDU393822 RNQ393819:RNQ393822 RXM393819:RXM393822 SHI393819:SHI393822 SRE393819:SRE393822 TBA393819:TBA393822 TKW393819:TKW393822 TUS393819:TUS393822 UEO393819:UEO393822 UOK393819:UOK393822 UYG393819:UYG393822 VIC393819:VIC393822 VRY393819:VRY393822 WBU393819:WBU393822 WLQ393819:WLQ393822 WVM393819:WVM393822 E459355:E459358 JA459355:JA459358 SW459355:SW459358 ACS459355:ACS459358 AMO459355:AMO459358 AWK459355:AWK459358 BGG459355:BGG459358 BQC459355:BQC459358 BZY459355:BZY459358 CJU459355:CJU459358 CTQ459355:CTQ459358 DDM459355:DDM459358 DNI459355:DNI459358 DXE459355:DXE459358 EHA459355:EHA459358 EQW459355:EQW459358 FAS459355:FAS459358 FKO459355:FKO459358 FUK459355:FUK459358 GEG459355:GEG459358 GOC459355:GOC459358 GXY459355:GXY459358 HHU459355:HHU459358 HRQ459355:HRQ459358 IBM459355:IBM459358 ILI459355:ILI459358 IVE459355:IVE459358 JFA459355:JFA459358 JOW459355:JOW459358 JYS459355:JYS459358 KIO459355:KIO459358 KSK459355:KSK459358 LCG459355:LCG459358 LMC459355:LMC459358 LVY459355:LVY459358 MFU459355:MFU459358 MPQ459355:MPQ459358 MZM459355:MZM459358 NJI459355:NJI459358 NTE459355:NTE459358 ODA459355:ODA459358 OMW459355:OMW459358 OWS459355:OWS459358 PGO459355:PGO459358 PQK459355:PQK459358 QAG459355:QAG459358 QKC459355:QKC459358 QTY459355:QTY459358 RDU459355:RDU459358 RNQ459355:RNQ459358 RXM459355:RXM459358 SHI459355:SHI459358 SRE459355:SRE459358 TBA459355:TBA459358 TKW459355:TKW459358 TUS459355:TUS459358 UEO459355:UEO459358 UOK459355:UOK459358 UYG459355:UYG459358 VIC459355:VIC459358 VRY459355:VRY459358 WBU459355:WBU459358 WLQ459355:WLQ459358 WVM459355:WVM459358 E524891:E524894 JA524891:JA524894 SW524891:SW524894 ACS524891:ACS524894 AMO524891:AMO524894 AWK524891:AWK524894 BGG524891:BGG524894 BQC524891:BQC524894 BZY524891:BZY524894 CJU524891:CJU524894 CTQ524891:CTQ524894 DDM524891:DDM524894 DNI524891:DNI524894 DXE524891:DXE524894 EHA524891:EHA524894 EQW524891:EQW524894 FAS524891:FAS524894 FKO524891:FKO524894 FUK524891:FUK524894 GEG524891:GEG524894 GOC524891:GOC524894 GXY524891:GXY524894 HHU524891:HHU524894 HRQ524891:HRQ524894 IBM524891:IBM524894 ILI524891:ILI524894 IVE524891:IVE524894 JFA524891:JFA524894 JOW524891:JOW524894 JYS524891:JYS524894 KIO524891:KIO524894 KSK524891:KSK524894 LCG524891:LCG524894 LMC524891:LMC524894 LVY524891:LVY524894 MFU524891:MFU524894 MPQ524891:MPQ524894 MZM524891:MZM524894 NJI524891:NJI524894 NTE524891:NTE524894 ODA524891:ODA524894 OMW524891:OMW524894 OWS524891:OWS524894 PGO524891:PGO524894 PQK524891:PQK524894 QAG524891:QAG524894 QKC524891:QKC524894 QTY524891:QTY524894 RDU524891:RDU524894 RNQ524891:RNQ524894 RXM524891:RXM524894 SHI524891:SHI524894 SRE524891:SRE524894 TBA524891:TBA524894 TKW524891:TKW524894 TUS524891:TUS524894 UEO524891:UEO524894 UOK524891:UOK524894 UYG524891:UYG524894 VIC524891:VIC524894 VRY524891:VRY524894 WBU524891:WBU524894 WLQ524891:WLQ524894 WVM524891:WVM524894 E590427:E590430 JA590427:JA590430 SW590427:SW590430 ACS590427:ACS590430 AMO590427:AMO590430 AWK590427:AWK590430 BGG590427:BGG590430 BQC590427:BQC590430 BZY590427:BZY590430 CJU590427:CJU590430 CTQ590427:CTQ590430 DDM590427:DDM590430 DNI590427:DNI590430 DXE590427:DXE590430 EHA590427:EHA590430 EQW590427:EQW590430 FAS590427:FAS590430 FKO590427:FKO590430 FUK590427:FUK590430 GEG590427:GEG590430 GOC590427:GOC590430 GXY590427:GXY590430 HHU590427:HHU590430 HRQ590427:HRQ590430 IBM590427:IBM590430 ILI590427:ILI590430 IVE590427:IVE590430 JFA590427:JFA590430 JOW590427:JOW590430 JYS590427:JYS590430 KIO590427:KIO590430 KSK590427:KSK590430 LCG590427:LCG590430 LMC590427:LMC590430 LVY590427:LVY590430 MFU590427:MFU590430 MPQ590427:MPQ590430 MZM590427:MZM590430 NJI590427:NJI590430 NTE590427:NTE590430 ODA590427:ODA590430 OMW590427:OMW590430 OWS590427:OWS590430 PGO590427:PGO590430 PQK590427:PQK590430 QAG590427:QAG590430 QKC590427:QKC590430 QTY590427:QTY590430 RDU590427:RDU590430 RNQ590427:RNQ590430 RXM590427:RXM590430 SHI590427:SHI590430 SRE590427:SRE590430 TBA590427:TBA590430 TKW590427:TKW590430 TUS590427:TUS590430 UEO590427:UEO590430 UOK590427:UOK590430 UYG590427:UYG590430 VIC590427:VIC590430 VRY590427:VRY590430 WBU590427:WBU590430 WLQ590427:WLQ590430 WVM590427:WVM590430 E655963:E655966 JA655963:JA655966 SW655963:SW655966 ACS655963:ACS655966 AMO655963:AMO655966 AWK655963:AWK655966 BGG655963:BGG655966 BQC655963:BQC655966 BZY655963:BZY655966 CJU655963:CJU655966 CTQ655963:CTQ655966 DDM655963:DDM655966 DNI655963:DNI655966 DXE655963:DXE655966 EHA655963:EHA655966 EQW655963:EQW655966 FAS655963:FAS655966 FKO655963:FKO655966 FUK655963:FUK655966 GEG655963:GEG655966 GOC655963:GOC655966 GXY655963:GXY655966 HHU655963:HHU655966 HRQ655963:HRQ655966 IBM655963:IBM655966 ILI655963:ILI655966 IVE655963:IVE655966 JFA655963:JFA655966 JOW655963:JOW655966 JYS655963:JYS655966 KIO655963:KIO655966 KSK655963:KSK655966 LCG655963:LCG655966 LMC655963:LMC655966 LVY655963:LVY655966 MFU655963:MFU655966 MPQ655963:MPQ655966 MZM655963:MZM655966 NJI655963:NJI655966 NTE655963:NTE655966 ODA655963:ODA655966 OMW655963:OMW655966 OWS655963:OWS655966 PGO655963:PGO655966 PQK655963:PQK655966 QAG655963:QAG655966 QKC655963:QKC655966 QTY655963:QTY655966 RDU655963:RDU655966 RNQ655963:RNQ655966 RXM655963:RXM655966 SHI655963:SHI655966 SRE655963:SRE655966 TBA655963:TBA655966 TKW655963:TKW655966 TUS655963:TUS655966 UEO655963:UEO655966 UOK655963:UOK655966 UYG655963:UYG655966 VIC655963:VIC655966 VRY655963:VRY655966 WBU655963:WBU655966 WLQ655963:WLQ655966 WVM655963:WVM655966 E721499:E721502 JA721499:JA721502 SW721499:SW721502 ACS721499:ACS721502 AMO721499:AMO721502 AWK721499:AWK721502 BGG721499:BGG721502 BQC721499:BQC721502 BZY721499:BZY721502 CJU721499:CJU721502 CTQ721499:CTQ721502 DDM721499:DDM721502 DNI721499:DNI721502 DXE721499:DXE721502 EHA721499:EHA721502 EQW721499:EQW721502 FAS721499:FAS721502 FKO721499:FKO721502 FUK721499:FUK721502 GEG721499:GEG721502 GOC721499:GOC721502 GXY721499:GXY721502 HHU721499:HHU721502 HRQ721499:HRQ721502 IBM721499:IBM721502 ILI721499:ILI721502 IVE721499:IVE721502 JFA721499:JFA721502 JOW721499:JOW721502 JYS721499:JYS721502 KIO721499:KIO721502 KSK721499:KSK721502 LCG721499:LCG721502 LMC721499:LMC721502 LVY721499:LVY721502 MFU721499:MFU721502 MPQ721499:MPQ721502 MZM721499:MZM721502 NJI721499:NJI721502 NTE721499:NTE721502 ODA721499:ODA721502 OMW721499:OMW721502 OWS721499:OWS721502 PGO721499:PGO721502 PQK721499:PQK721502 QAG721499:QAG721502 QKC721499:QKC721502 QTY721499:QTY721502 RDU721499:RDU721502 RNQ721499:RNQ721502 RXM721499:RXM721502 SHI721499:SHI721502 SRE721499:SRE721502 TBA721499:TBA721502 TKW721499:TKW721502 TUS721499:TUS721502 UEO721499:UEO721502 UOK721499:UOK721502 UYG721499:UYG721502 VIC721499:VIC721502 VRY721499:VRY721502 WBU721499:WBU721502 WLQ721499:WLQ721502 WVM721499:WVM721502 E787035:E787038 JA787035:JA787038 SW787035:SW787038 ACS787035:ACS787038 AMO787035:AMO787038 AWK787035:AWK787038 BGG787035:BGG787038 BQC787035:BQC787038 BZY787035:BZY787038 CJU787035:CJU787038 CTQ787035:CTQ787038 DDM787035:DDM787038 DNI787035:DNI787038 DXE787035:DXE787038 EHA787035:EHA787038 EQW787035:EQW787038 FAS787035:FAS787038 FKO787035:FKO787038 FUK787035:FUK787038 GEG787035:GEG787038 GOC787035:GOC787038 GXY787035:GXY787038 HHU787035:HHU787038 HRQ787035:HRQ787038 IBM787035:IBM787038 ILI787035:ILI787038 IVE787035:IVE787038 JFA787035:JFA787038 JOW787035:JOW787038 JYS787035:JYS787038 KIO787035:KIO787038 KSK787035:KSK787038 LCG787035:LCG787038 LMC787035:LMC787038 LVY787035:LVY787038 MFU787035:MFU787038 MPQ787035:MPQ787038 MZM787035:MZM787038 NJI787035:NJI787038 NTE787035:NTE787038 ODA787035:ODA787038 OMW787035:OMW787038 OWS787035:OWS787038 PGO787035:PGO787038 PQK787035:PQK787038 QAG787035:QAG787038 QKC787035:QKC787038 QTY787035:QTY787038 RDU787035:RDU787038 RNQ787035:RNQ787038 RXM787035:RXM787038 SHI787035:SHI787038 SRE787035:SRE787038 TBA787035:TBA787038 TKW787035:TKW787038 TUS787035:TUS787038 UEO787035:UEO787038 UOK787035:UOK787038 UYG787035:UYG787038 VIC787035:VIC787038 VRY787035:VRY787038 WBU787035:WBU787038 WLQ787035:WLQ787038 WVM787035:WVM787038 E852571:E852574 JA852571:JA852574 SW852571:SW852574 ACS852571:ACS852574 AMO852571:AMO852574 AWK852571:AWK852574 BGG852571:BGG852574 BQC852571:BQC852574 BZY852571:BZY852574 CJU852571:CJU852574 CTQ852571:CTQ852574 DDM852571:DDM852574 DNI852571:DNI852574 DXE852571:DXE852574 EHA852571:EHA852574 EQW852571:EQW852574 FAS852571:FAS852574 FKO852571:FKO852574 FUK852571:FUK852574 GEG852571:GEG852574 GOC852571:GOC852574 GXY852571:GXY852574 HHU852571:HHU852574 HRQ852571:HRQ852574 IBM852571:IBM852574 ILI852571:ILI852574 IVE852571:IVE852574 JFA852571:JFA852574 JOW852571:JOW852574 JYS852571:JYS852574 KIO852571:KIO852574 KSK852571:KSK852574 LCG852571:LCG852574 LMC852571:LMC852574 LVY852571:LVY852574 MFU852571:MFU852574 MPQ852571:MPQ852574 MZM852571:MZM852574 NJI852571:NJI852574 NTE852571:NTE852574 ODA852571:ODA852574 OMW852571:OMW852574 OWS852571:OWS852574 PGO852571:PGO852574 PQK852571:PQK852574 QAG852571:QAG852574 QKC852571:QKC852574 QTY852571:QTY852574 RDU852571:RDU852574 RNQ852571:RNQ852574 RXM852571:RXM852574 SHI852571:SHI852574 SRE852571:SRE852574 TBA852571:TBA852574 TKW852571:TKW852574 TUS852571:TUS852574 UEO852571:UEO852574 UOK852571:UOK852574 UYG852571:UYG852574 VIC852571:VIC852574 VRY852571:VRY852574 WBU852571:WBU852574 WLQ852571:WLQ852574 WVM852571:WVM852574 E918107:E918110 JA918107:JA918110 SW918107:SW918110 ACS918107:ACS918110 AMO918107:AMO918110 AWK918107:AWK918110 BGG918107:BGG918110 BQC918107:BQC918110 BZY918107:BZY918110 CJU918107:CJU918110 CTQ918107:CTQ918110 DDM918107:DDM918110 DNI918107:DNI918110 DXE918107:DXE918110 EHA918107:EHA918110 EQW918107:EQW918110 FAS918107:FAS918110 FKO918107:FKO918110 FUK918107:FUK918110 GEG918107:GEG918110 GOC918107:GOC918110 GXY918107:GXY918110 HHU918107:HHU918110 HRQ918107:HRQ918110 IBM918107:IBM918110 ILI918107:ILI918110 IVE918107:IVE918110 JFA918107:JFA918110 JOW918107:JOW918110 JYS918107:JYS918110 KIO918107:KIO918110 KSK918107:KSK918110 LCG918107:LCG918110 LMC918107:LMC918110 LVY918107:LVY918110 MFU918107:MFU918110 MPQ918107:MPQ918110 MZM918107:MZM918110 NJI918107:NJI918110 NTE918107:NTE918110 ODA918107:ODA918110 OMW918107:OMW918110 OWS918107:OWS918110 PGO918107:PGO918110 PQK918107:PQK918110 QAG918107:QAG918110 QKC918107:QKC918110 QTY918107:QTY918110 RDU918107:RDU918110 RNQ918107:RNQ918110 RXM918107:RXM918110 SHI918107:SHI918110 SRE918107:SRE918110 TBA918107:TBA918110 TKW918107:TKW918110 TUS918107:TUS918110 UEO918107:UEO918110 UOK918107:UOK918110 UYG918107:UYG918110 VIC918107:VIC918110 VRY918107:VRY918110 WBU918107:WBU918110 WLQ918107:WLQ918110 WVM918107:WVM918110 E983643:E983646 JA983643:JA983646 SW983643:SW983646 ACS983643:ACS983646 AMO983643:AMO983646 AWK983643:AWK983646 BGG983643:BGG983646 BQC983643:BQC983646 BZY983643:BZY983646 CJU983643:CJU983646 CTQ983643:CTQ983646 DDM983643:DDM983646 DNI983643:DNI983646 DXE983643:DXE983646 EHA983643:EHA983646 EQW983643:EQW983646 FAS983643:FAS983646 FKO983643:FKO983646 FUK983643:FUK983646 GEG983643:GEG983646 GOC983643:GOC983646 GXY983643:GXY983646 HHU983643:HHU983646 HRQ983643:HRQ983646 IBM983643:IBM983646 ILI983643:ILI983646 IVE983643:IVE983646 JFA983643:JFA983646 JOW983643:JOW983646 JYS983643:JYS983646 KIO983643:KIO983646 KSK983643:KSK983646 LCG983643:LCG983646 LMC983643:LMC983646 LVY983643:LVY983646 MFU983643:MFU983646 MPQ983643:MPQ983646 MZM983643:MZM983646 NJI983643:NJI983646 NTE983643:NTE983646 ODA983643:ODA983646 OMW983643:OMW983646 OWS983643:OWS983646 PGO983643:PGO983646 PQK983643:PQK983646 QAG983643:QAG983646 QKC983643:QKC983646 QTY983643:QTY983646 RDU983643:RDU983646 RNQ983643:RNQ983646 RXM983643:RXM983646 SHI983643:SHI983646 SRE983643:SRE983646 TBA983643:TBA983646 TKW983643:TKW983646 TUS983643:TUS983646 UEO983643:UEO983646 UOK983643:UOK983646 UYG983643:UYG983646 VIC983643:VIC983646 VRY983643:VRY983646 WBU983643:WBU983646 WLQ983643:WLQ983646 WVM983643:WVM983646 IW416:IW478 SS416:SS478 ACO416:ACO478 AMK416:AMK478 AWG416:AWG478 BGC416:BGC478 BPY416:BPY478 BZU416:BZU478 CJQ416:CJQ478 CTM416:CTM478 DDI416:DDI478 DNE416:DNE478 DXA416:DXA478 EGW416:EGW478 EQS416:EQS478 FAO416:FAO478 FKK416:FKK478 FUG416:FUG478 GEC416:GEC478 GNY416:GNY478 GXU416:GXU478 HHQ416:HHQ478 HRM416:HRM478 IBI416:IBI478 ILE416:ILE478 IVA416:IVA478 JEW416:JEW478 JOS416:JOS478 JYO416:JYO478 KIK416:KIK478 KSG416:KSG478 LCC416:LCC478 LLY416:LLY478 LVU416:LVU478 MFQ416:MFQ478 MPM416:MPM478 MZI416:MZI478 NJE416:NJE478 NTA416:NTA478 OCW416:OCW478 OMS416:OMS478 OWO416:OWO478 PGK416:PGK478 PQG416:PQG478 QAC416:QAC478 QJY416:QJY478 QTU416:QTU478 RDQ416:RDQ478 RNM416:RNM478 RXI416:RXI478 SHE416:SHE478 SRA416:SRA478 TAW416:TAW478 TKS416:TKS478 TUO416:TUO478 UEK416:UEK478 UOG416:UOG478 UYC416:UYC478 VHY416:VHY478 VRU416:VRU478 WBQ416:WBQ478 WLM416:WLM478 WVI416:WVI478 SW38:TC42 A66143:A66204 IW66143:IW66204 SS66143:SS66204 ACO66143:ACO66204 AMK66143:AMK66204 AWG66143:AWG66204 BGC66143:BGC66204 BPY66143:BPY66204 BZU66143:BZU66204 CJQ66143:CJQ66204 CTM66143:CTM66204 DDI66143:DDI66204 DNE66143:DNE66204 DXA66143:DXA66204 EGW66143:EGW66204 EQS66143:EQS66204 FAO66143:FAO66204 FKK66143:FKK66204 FUG66143:FUG66204 GEC66143:GEC66204 GNY66143:GNY66204 GXU66143:GXU66204 HHQ66143:HHQ66204 HRM66143:HRM66204 IBI66143:IBI66204 ILE66143:ILE66204 IVA66143:IVA66204 JEW66143:JEW66204 JOS66143:JOS66204 JYO66143:JYO66204 KIK66143:KIK66204 KSG66143:KSG66204 LCC66143:LCC66204 LLY66143:LLY66204 LVU66143:LVU66204 MFQ66143:MFQ66204 MPM66143:MPM66204 MZI66143:MZI66204 NJE66143:NJE66204 NTA66143:NTA66204 OCW66143:OCW66204 OMS66143:OMS66204 OWO66143:OWO66204 PGK66143:PGK66204 PQG66143:PQG66204 QAC66143:QAC66204 QJY66143:QJY66204 QTU66143:QTU66204 RDQ66143:RDQ66204 RNM66143:RNM66204 RXI66143:RXI66204 SHE66143:SHE66204 SRA66143:SRA66204 TAW66143:TAW66204 TKS66143:TKS66204 TUO66143:TUO66204 UEK66143:UEK66204 UOG66143:UOG66204 UYC66143:UYC66204 VHY66143:VHY66204 VRU66143:VRU66204 WBQ66143:WBQ66204 WLM66143:WLM66204 WVI66143:WVI66204 A131679:A131740 IW131679:IW131740 SS131679:SS131740 ACO131679:ACO131740 AMK131679:AMK131740 AWG131679:AWG131740 BGC131679:BGC131740 BPY131679:BPY131740 BZU131679:BZU131740 CJQ131679:CJQ131740 CTM131679:CTM131740 DDI131679:DDI131740 DNE131679:DNE131740 DXA131679:DXA131740 EGW131679:EGW131740 EQS131679:EQS131740 FAO131679:FAO131740 FKK131679:FKK131740 FUG131679:FUG131740 GEC131679:GEC131740 GNY131679:GNY131740 GXU131679:GXU131740 HHQ131679:HHQ131740 HRM131679:HRM131740 IBI131679:IBI131740 ILE131679:ILE131740 IVA131679:IVA131740 JEW131679:JEW131740 JOS131679:JOS131740 JYO131679:JYO131740 KIK131679:KIK131740 KSG131679:KSG131740 LCC131679:LCC131740 LLY131679:LLY131740 LVU131679:LVU131740 MFQ131679:MFQ131740 MPM131679:MPM131740 MZI131679:MZI131740 NJE131679:NJE131740 NTA131679:NTA131740 OCW131679:OCW131740 OMS131679:OMS131740 OWO131679:OWO131740 PGK131679:PGK131740 PQG131679:PQG131740 QAC131679:QAC131740 QJY131679:QJY131740 QTU131679:QTU131740 RDQ131679:RDQ131740 RNM131679:RNM131740 RXI131679:RXI131740 SHE131679:SHE131740 SRA131679:SRA131740 TAW131679:TAW131740 TKS131679:TKS131740 TUO131679:TUO131740 UEK131679:UEK131740 UOG131679:UOG131740 UYC131679:UYC131740 VHY131679:VHY131740 VRU131679:VRU131740 WBQ131679:WBQ131740 WLM131679:WLM131740 WVI131679:WVI131740 A197215:A197276 IW197215:IW197276 SS197215:SS197276 ACO197215:ACO197276 AMK197215:AMK197276 AWG197215:AWG197276 BGC197215:BGC197276 BPY197215:BPY197276 BZU197215:BZU197276 CJQ197215:CJQ197276 CTM197215:CTM197276 DDI197215:DDI197276 DNE197215:DNE197276 DXA197215:DXA197276 EGW197215:EGW197276 EQS197215:EQS197276 FAO197215:FAO197276 FKK197215:FKK197276 FUG197215:FUG197276 GEC197215:GEC197276 GNY197215:GNY197276 GXU197215:GXU197276 HHQ197215:HHQ197276 HRM197215:HRM197276 IBI197215:IBI197276 ILE197215:ILE197276 IVA197215:IVA197276 JEW197215:JEW197276 JOS197215:JOS197276 JYO197215:JYO197276 KIK197215:KIK197276 KSG197215:KSG197276 LCC197215:LCC197276 LLY197215:LLY197276 LVU197215:LVU197276 MFQ197215:MFQ197276 MPM197215:MPM197276 MZI197215:MZI197276 NJE197215:NJE197276 NTA197215:NTA197276 OCW197215:OCW197276 OMS197215:OMS197276 OWO197215:OWO197276 PGK197215:PGK197276 PQG197215:PQG197276 QAC197215:QAC197276 QJY197215:QJY197276 QTU197215:QTU197276 RDQ197215:RDQ197276 RNM197215:RNM197276 RXI197215:RXI197276 SHE197215:SHE197276 SRA197215:SRA197276 TAW197215:TAW197276 TKS197215:TKS197276 TUO197215:TUO197276 UEK197215:UEK197276 UOG197215:UOG197276 UYC197215:UYC197276 VHY197215:VHY197276 VRU197215:VRU197276 WBQ197215:WBQ197276 WLM197215:WLM197276 WVI197215:WVI197276 A262751:A262812 IW262751:IW262812 SS262751:SS262812 ACO262751:ACO262812 AMK262751:AMK262812 AWG262751:AWG262812 BGC262751:BGC262812 BPY262751:BPY262812 BZU262751:BZU262812 CJQ262751:CJQ262812 CTM262751:CTM262812 DDI262751:DDI262812 DNE262751:DNE262812 DXA262751:DXA262812 EGW262751:EGW262812 EQS262751:EQS262812 FAO262751:FAO262812 FKK262751:FKK262812 FUG262751:FUG262812 GEC262751:GEC262812 GNY262751:GNY262812 GXU262751:GXU262812 HHQ262751:HHQ262812 HRM262751:HRM262812 IBI262751:IBI262812 ILE262751:ILE262812 IVA262751:IVA262812 JEW262751:JEW262812 JOS262751:JOS262812 JYO262751:JYO262812 KIK262751:KIK262812 KSG262751:KSG262812 LCC262751:LCC262812 LLY262751:LLY262812 LVU262751:LVU262812 MFQ262751:MFQ262812 MPM262751:MPM262812 MZI262751:MZI262812 NJE262751:NJE262812 NTA262751:NTA262812 OCW262751:OCW262812 OMS262751:OMS262812 OWO262751:OWO262812 PGK262751:PGK262812 PQG262751:PQG262812 QAC262751:QAC262812 QJY262751:QJY262812 QTU262751:QTU262812 RDQ262751:RDQ262812 RNM262751:RNM262812 RXI262751:RXI262812 SHE262751:SHE262812 SRA262751:SRA262812 TAW262751:TAW262812 TKS262751:TKS262812 TUO262751:TUO262812 UEK262751:UEK262812 UOG262751:UOG262812 UYC262751:UYC262812 VHY262751:VHY262812 VRU262751:VRU262812 WBQ262751:WBQ262812 WLM262751:WLM262812 WVI262751:WVI262812 A328287:A328348 IW328287:IW328348 SS328287:SS328348 ACO328287:ACO328348 AMK328287:AMK328348 AWG328287:AWG328348 BGC328287:BGC328348 BPY328287:BPY328348 BZU328287:BZU328348 CJQ328287:CJQ328348 CTM328287:CTM328348 DDI328287:DDI328348 DNE328287:DNE328348 DXA328287:DXA328348 EGW328287:EGW328348 EQS328287:EQS328348 FAO328287:FAO328348 FKK328287:FKK328348 FUG328287:FUG328348 GEC328287:GEC328348 GNY328287:GNY328348 GXU328287:GXU328348 HHQ328287:HHQ328348 HRM328287:HRM328348 IBI328287:IBI328348 ILE328287:ILE328348 IVA328287:IVA328348 JEW328287:JEW328348 JOS328287:JOS328348 JYO328287:JYO328348 KIK328287:KIK328348 KSG328287:KSG328348 LCC328287:LCC328348 LLY328287:LLY328348 LVU328287:LVU328348 MFQ328287:MFQ328348 MPM328287:MPM328348 MZI328287:MZI328348 NJE328287:NJE328348 NTA328287:NTA328348 OCW328287:OCW328348 OMS328287:OMS328348 OWO328287:OWO328348 PGK328287:PGK328348 PQG328287:PQG328348 QAC328287:QAC328348 QJY328287:QJY328348 QTU328287:QTU328348 RDQ328287:RDQ328348 RNM328287:RNM328348 RXI328287:RXI328348 SHE328287:SHE328348 SRA328287:SRA328348 TAW328287:TAW328348 TKS328287:TKS328348 TUO328287:TUO328348 UEK328287:UEK328348 UOG328287:UOG328348 UYC328287:UYC328348 VHY328287:VHY328348 VRU328287:VRU328348 WBQ328287:WBQ328348 WLM328287:WLM328348 WVI328287:WVI328348 A393823:A393884 IW393823:IW393884 SS393823:SS393884 ACO393823:ACO393884 AMK393823:AMK393884 AWG393823:AWG393884 BGC393823:BGC393884 BPY393823:BPY393884 BZU393823:BZU393884 CJQ393823:CJQ393884 CTM393823:CTM393884 DDI393823:DDI393884 DNE393823:DNE393884 DXA393823:DXA393884 EGW393823:EGW393884 EQS393823:EQS393884 FAO393823:FAO393884 FKK393823:FKK393884 FUG393823:FUG393884 GEC393823:GEC393884 GNY393823:GNY393884 GXU393823:GXU393884 HHQ393823:HHQ393884 HRM393823:HRM393884 IBI393823:IBI393884 ILE393823:ILE393884 IVA393823:IVA393884 JEW393823:JEW393884 JOS393823:JOS393884 JYO393823:JYO393884 KIK393823:KIK393884 KSG393823:KSG393884 LCC393823:LCC393884 LLY393823:LLY393884 LVU393823:LVU393884 MFQ393823:MFQ393884 MPM393823:MPM393884 MZI393823:MZI393884 NJE393823:NJE393884 NTA393823:NTA393884 OCW393823:OCW393884 OMS393823:OMS393884 OWO393823:OWO393884 PGK393823:PGK393884 PQG393823:PQG393884 QAC393823:QAC393884 QJY393823:QJY393884 QTU393823:QTU393884 RDQ393823:RDQ393884 RNM393823:RNM393884 RXI393823:RXI393884 SHE393823:SHE393884 SRA393823:SRA393884 TAW393823:TAW393884 TKS393823:TKS393884 TUO393823:TUO393884 UEK393823:UEK393884 UOG393823:UOG393884 UYC393823:UYC393884 VHY393823:VHY393884 VRU393823:VRU393884 WBQ393823:WBQ393884 WLM393823:WLM393884 WVI393823:WVI393884 A459359:A459420 IW459359:IW459420 SS459359:SS459420 ACO459359:ACO459420 AMK459359:AMK459420 AWG459359:AWG459420 BGC459359:BGC459420 BPY459359:BPY459420 BZU459359:BZU459420 CJQ459359:CJQ459420 CTM459359:CTM459420 DDI459359:DDI459420 DNE459359:DNE459420 DXA459359:DXA459420 EGW459359:EGW459420 EQS459359:EQS459420 FAO459359:FAO459420 FKK459359:FKK459420 FUG459359:FUG459420 GEC459359:GEC459420 GNY459359:GNY459420 GXU459359:GXU459420 HHQ459359:HHQ459420 HRM459359:HRM459420 IBI459359:IBI459420 ILE459359:ILE459420 IVA459359:IVA459420 JEW459359:JEW459420 JOS459359:JOS459420 JYO459359:JYO459420 KIK459359:KIK459420 KSG459359:KSG459420 LCC459359:LCC459420 LLY459359:LLY459420 LVU459359:LVU459420 MFQ459359:MFQ459420 MPM459359:MPM459420 MZI459359:MZI459420 NJE459359:NJE459420 NTA459359:NTA459420 OCW459359:OCW459420 OMS459359:OMS459420 OWO459359:OWO459420 PGK459359:PGK459420 PQG459359:PQG459420 QAC459359:QAC459420 QJY459359:QJY459420 QTU459359:QTU459420 RDQ459359:RDQ459420 RNM459359:RNM459420 RXI459359:RXI459420 SHE459359:SHE459420 SRA459359:SRA459420 TAW459359:TAW459420 TKS459359:TKS459420 TUO459359:TUO459420 UEK459359:UEK459420 UOG459359:UOG459420 UYC459359:UYC459420 VHY459359:VHY459420 VRU459359:VRU459420 WBQ459359:WBQ459420 WLM459359:WLM459420 WVI459359:WVI459420 A524895:A524956 IW524895:IW524956 SS524895:SS524956 ACO524895:ACO524956 AMK524895:AMK524956 AWG524895:AWG524956 BGC524895:BGC524956 BPY524895:BPY524956 BZU524895:BZU524956 CJQ524895:CJQ524956 CTM524895:CTM524956 DDI524895:DDI524956 DNE524895:DNE524956 DXA524895:DXA524956 EGW524895:EGW524956 EQS524895:EQS524956 FAO524895:FAO524956 FKK524895:FKK524956 FUG524895:FUG524956 GEC524895:GEC524956 GNY524895:GNY524956 GXU524895:GXU524956 HHQ524895:HHQ524956 HRM524895:HRM524956 IBI524895:IBI524956 ILE524895:ILE524956 IVA524895:IVA524956 JEW524895:JEW524956 JOS524895:JOS524956 JYO524895:JYO524956 KIK524895:KIK524956 KSG524895:KSG524956 LCC524895:LCC524956 LLY524895:LLY524956 LVU524895:LVU524956 MFQ524895:MFQ524956 MPM524895:MPM524956 MZI524895:MZI524956 NJE524895:NJE524956 NTA524895:NTA524956 OCW524895:OCW524956 OMS524895:OMS524956 OWO524895:OWO524956 PGK524895:PGK524956 PQG524895:PQG524956 QAC524895:QAC524956 QJY524895:QJY524956 QTU524895:QTU524956 RDQ524895:RDQ524956 RNM524895:RNM524956 RXI524895:RXI524956 SHE524895:SHE524956 SRA524895:SRA524956 TAW524895:TAW524956 TKS524895:TKS524956 TUO524895:TUO524956 UEK524895:UEK524956 UOG524895:UOG524956 UYC524895:UYC524956 VHY524895:VHY524956 VRU524895:VRU524956 WBQ524895:WBQ524956 WLM524895:WLM524956 WVI524895:WVI524956 A590431:A590492 IW590431:IW590492 SS590431:SS590492 ACO590431:ACO590492 AMK590431:AMK590492 AWG590431:AWG590492 BGC590431:BGC590492 BPY590431:BPY590492 BZU590431:BZU590492 CJQ590431:CJQ590492 CTM590431:CTM590492 DDI590431:DDI590492 DNE590431:DNE590492 DXA590431:DXA590492 EGW590431:EGW590492 EQS590431:EQS590492 FAO590431:FAO590492 FKK590431:FKK590492 FUG590431:FUG590492 GEC590431:GEC590492 GNY590431:GNY590492 GXU590431:GXU590492 HHQ590431:HHQ590492 HRM590431:HRM590492 IBI590431:IBI590492 ILE590431:ILE590492 IVA590431:IVA590492 JEW590431:JEW590492 JOS590431:JOS590492 JYO590431:JYO590492 KIK590431:KIK590492 KSG590431:KSG590492 LCC590431:LCC590492 LLY590431:LLY590492 LVU590431:LVU590492 MFQ590431:MFQ590492 MPM590431:MPM590492 MZI590431:MZI590492 NJE590431:NJE590492 NTA590431:NTA590492 OCW590431:OCW590492 OMS590431:OMS590492 OWO590431:OWO590492 PGK590431:PGK590492 PQG590431:PQG590492 QAC590431:QAC590492 QJY590431:QJY590492 QTU590431:QTU590492 RDQ590431:RDQ590492 RNM590431:RNM590492 RXI590431:RXI590492 SHE590431:SHE590492 SRA590431:SRA590492 TAW590431:TAW590492 TKS590431:TKS590492 TUO590431:TUO590492 UEK590431:UEK590492 UOG590431:UOG590492 UYC590431:UYC590492 VHY590431:VHY590492 VRU590431:VRU590492 WBQ590431:WBQ590492 WLM590431:WLM590492 WVI590431:WVI590492 A655967:A656028 IW655967:IW656028 SS655967:SS656028 ACO655967:ACO656028 AMK655967:AMK656028 AWG655967:AWG656028 BGC655967:BGC656028 BPY655967:BPY656028 BZU655967:BZU656028 CJQ655967:CJQ656028 CTM655967:CTM656028 DDI655967:DDI656028 DNE655967:DNE656028 DXA655967:DXA656028 EGW655967:EGW656028 EQS655967:EQS656028 FAO655967:FAO656028 FKK655967:FKK656028 FUG655967:FUG656028 GEC655967:GEC656028 GNY655967:GNY656028 GXU655967:GXU656028 HHQ655967:HHQ656028 HRM655967:HRM656028 IBI655967:IBI656028 ILE655967:ILE656028 IVA655967:IVA656028 JEW655967:JEW656028 JOS655967:JOS656028 JYO655967:JYO656028 KIK655967:KIK656028 KSG655967:KSG656028 LCC655967:LCC656028 LLY655967:LLY656028 LVU655967:LVU656028 MFQ655967:MFQ656028 MPM655967:MPM656028 MZI655967:MZI656028 NJE655967:NJE656028 NTA655967:NTA656028 OCW655967:OCW656028 OMS655967:OMS656028 OWO655967:OWO656028 PGK655967:PGK656028 PQG655967:PQG656028 QAC655967:QAC656028 QJY655967:QJY656028 QTU655967:QTU656028 RDQ655967:RDQ656028 RNM655967:RNM656028 RXI655967:RXI656028 SHE655967:SHE656028 SRA655967:SRA656028 TAW655967:TAW656028 TKS655967:TKS656028 TUO655967:TUO656028 UEK655967:UEK656028 UOG655967:UOG656028 UYC655967:UYC656028 VHY655967:VHY656028 VRU655967:VRU656028 WBQ655967:WBQ656028 WLM655967:WLM656028 WVI655967:WVI656028 A721503:A721564 IW721503:IW721564 SS721503:SS721564 ACO721503:ACO721564 AMK721503:AMK721564 AWG721503:AWG721564 BGC721503:BGC721564 BPY721503:BPY721564 BZU721503:BZU721564 CJQ721503:CJQ721564 CTM721503:CTM721564 DDI721503:DDI721564 DNE721503:DNE721564 DXA721503:DXA721564 EGW721503:EGW721564 EQS721503:EQS721564 FAO721503:FAO721564 FKK721503:FKK721564 FUG721503:FUG721564 GEC721503:GEC721564 GNY721503:GNY721564 GXU721503:GXU721564 HHQ721503:HHQ721564 HRM721503:HRM721564 IBI721503:IBI721564 ILE721503:ILE721564 IVA721503:IVA721564 JEW721503:JEW721564 JOS721503:JOS721564 JYO721503:JYO721564 KIK721503:KIK721564 KSG721503:KSG721564 LCC721503:LCC721564 LLY721503:LLY721564 LVU721503:LVU721564 MFQ721503:MFQ721564 MPM721503:MPM721564 MZI721503:MZI721564 NJE721503:NJE721564 NTA721503:NTA721564 OCW721503:OCW721564 OMS721503:OMS721564 OWO721503:OWO721564 PGK721503:PGK721564 PQG721503:PQG721564 QAC721503:QAC721564 QJY721503:QJY721564 QTU721503:QTU721564 RDQ721503:RDQ721564 RNM721503:RNM721564 RXI721503:RXI721564 SHE721503:SHE721564 SRA721503:SRA721564 TAW721503:TAW721564 TKS721503:TKS721564 TUO721503:TUO721564 UEK721503:UEK721564 UOG721503:UOG721564 UYC721503:UYC721564 VHY721503:VHY721564 VRU721503:VRU721564 WBQ721503:WBQ721564 WLM721503:WLM721564 WVI721503:WVI721564 A787039:A787100 IW787039:IW787100 SS787039:SS787100 ACO787039:ACO787100 AMK787039:AMK787100 AWG787039:AWG787100 BGC787039:BGC787100 BPY787039:BPY787100 BZU787039:BZU787100 CJQ787039:CJQ787100 CTM787039:CTM787100 DDI787039:DDI787100 DNE787039:DNE787100 DXA787039:DXA787100 EGW787039:EGW787100 EQS787039:EQS787100 FAO787039:FAO787100 FKK787039:FKK787100 FUG787039:FUG787100 GEC787039:GEC787100 GNY787039:GNY787100 GXU787039:GXU787100 HHQ787039:HHQ787100 HRM787039:HRM787100 IBI787039:IBI787100 ILE787039:ILE787100 IVA787039:IVA787100 JEW787039:JEW787100 JOS787039:JOS787100 JYO787039:JYO787100 KIK787039:KIK787100 KSG787039:KSG787100 LCC787039:LCC787100 LLY787039:LLY787100 LVU787039:LVU787100 MFQ787039:MFQ787100 MPM787039:MPM787100 MZI787039:MZI787100 NJE787039:NJE787100 NTA787039:NTA787100 OCW787039:OCW787100 OMS787039:OMS787100 OWO787039:OWO787100 PGK787039:PGK787100 PQG787039:PQG787100 QAC787039:QAC787100 QJY787039:QJY787100 QTU787039:QTU787100 RDQ787039:RDQ787100 RNM787039:RNM787100 RXI787039:RXI787100 SHE787039:SHE787100 SRA787039:SRA787100 TAW787039:TAW787100 TKS787039:TKS787100 TUO787039:TUO787100 UEK787039:UEK787100 UOG787039:UOG787100 UYC787039:UYC787100 VHY787039:VHY787100 VRU787039:VRU787100 WBQ787039:WBQ787100 WLM787039:WLM787100 WVI787039:WVI787100 A852575:A852636 IW852575:IW852636 SS852575:SS852636 ACO852575:ACO852636 AMK852575:AMK852636 AWG852575:AWG852636 BGC852575:BGC852636 BPY852575:BPY852636 BZU852575:BZU852636 CJQ852575:CJQ852636 CTM852575:CTM852636 DDI852575:DDI852636 DNE852575:DNE852636 DXA852575:DXA852636 EGW852575:EGW852636 EQS852575:EQS852636 FAO852575:FAO852636 FKK852575:FKK852636 FUG852575:FUG852636 GEC852575:GEC852636 GNY852575:GNY852636 GXU852575:GXU852636 HHQ852575:HHQ852636 HRM852575:HRM852636 IBI852575:IBI852636 ILE852575:ILE852636 IVA852575:IVA852636 JEW852575:JEW852636 JOS852575:JOS852636 JYO852575:JYO852636 KIK852575:KIK852636 KSG852575:KSG852636 LCC852575:LCC852636 LLY852575:LLY852636 LVU852575:LVU852636 MFQ852575:MFQ852636 MPM852575:MPM852636 MZI852575:MZI852636 NJE852575:NJE852636 NTA852575:NTA852636 OCW852575:OCW852636 OMS852575:OMS852636 OWO852575:OWO852636 PGK852575:PGK852636 PQG852575:PQG852636 QAC852575:QAC852636 QJY852575:QJY852636 QTU852575:QTU852636 RDQ852575:RDQ852636 RNM852575:RNM852636 RXI852575:RXI852636 SHE852575:SHE852636 SRA852575:SRA852636 TAW852575:TAW852636 TKS852575:TKS852636 TUO852575:TUO852636 UEK852575:UEK852636 UOG852575:UOG852636 UYC852575:UYC852636 VHY852575:VHY852636 VRU852575:VRU852636 WBQ852575:WBQ852636 WLM852575:WLM852636 WVI852575:WVI852636 A918111:A918172 IW918111:IW918172 SS918111:SS918172 ACO918111:ACO918172 AMK918111:AMK918172 AWG918111:AWG918172 BGC918111:BGC918172 BPY918111:BPY918172 BZU918111:BZU918172 CJQ918111:CJQ918172 CTM918111:CTM918172 DDI918111:DDI918172 DNE918111:DNE918172 DXA918111:DXA918172 EGW918111:EGW918172 EQS918111:EQS918172 FAO918111:FAO918172 FKK918111:FKK918172 FUG918111:FUG918172 GEC918111:GEC918172 GNY918111:GNY918172 GXU918111:GXU918172 HHQ918111:HHQ918172 HRM918111:HRM918172 IBI918111:IBI918172 ILE918111:ILE918172 IVA918111:IVA918172 JEW918111:JEW918172 JOS918111:JOS918172 JYO918111:JYO918172 KIK918111:KIK918172 KSG918111:KSG918172 LCC918111:LCC918172 LLY918111:LLY918172 LVU918111:LVU918172 MFQ918111:MFQ918172 MPM918111:MPM918172 MZI918111:MZI918172 NJE918111:NJE918172 NTA918111:NTA918172 OCW918111:OCW918172 OMS918111:OMS918172 OWO918111:OWO918172 PGK918111:PGK918172 PQG918111:PQG918172 QAC918111:QAC918172 QJY918111:QJY918172 QTU918111:QTU918172 RDQ918111:RDQ918172 RNM918111:RNM918172 RXI918111:RXI918172 SHE918111:SHE918172 SRA918111:SRA918172 TAW918111:TAW918172 TKS918111:TKS918172 TUO918111:TUO918172 UEK918111:UEK918172 UOG918111:UOG918172 UYC918111:UYC918172 VHY918111:VHY918172 VRU918111:VRU918172 WBQ918111:WBQ918172 WLM918111:WLM918172 WVI918111:WVI918172 A983647:A983708 IW983647:IW983708 SS983647:SS983708 ACO983647:ACO983708 AMK983647:AMK983708 AWG983647:AWG983708 BGC983647:BGC983708 BPY983647:BPY983708 BZU983647:BZU983708 CJQ983647:CJQ983708 CTM983647:CTM983708 DDI983647:DDI983708 DNE983647:DNE983708 DXA983647:DXA983708 EGW983647:EGW983708 EQS983647:EQS983708 FAO983647:FAO983708 FKK983647:FKK983708 FUG983647:FUG983708 GEC983647:GEC983708 GNY983647:GNY983708 GXU983647:GXU983708 HHQ983647:HHQ983708 HRM983647:HRM983708 IBI983647:IBI983708 ILE983647:ILE983708 IVA983647:IVA983708 JEW983647:JEW983708 JOS983647:JOS983708 JYO983647:JYO983708 KIK983647:KIK983708 KSG983647:KSG983708 LCC983647:LCC983708 LLY983647:LLY983708 LVU983647:LVU983708 MFQ983647:MFQ983708 MPM983647:MPM983708 MZI983647:MZI983708 NJE983647:NJE983708 NTA983647:NTA983708 OCW983647:OCW983708 OMS983647:OMS983708 OWO983647:OWO983708 PGK983647:PGK983708 PQG983647:PQG983708 QAC983647:QAC983708 QJY983647:QJY983708 QTU983647:QTU983708 RDQ983647:RDQ983708 RNM983647:RNM983708 RXI983647:RXI983708 SHE983647:SHE983708 SRA983647:SRA983708 TAW983647:TAW983708 TKS983647:TKS983708 TUO983647:TUO983708 UEK983647:UEK983708 UOG983647:UOG983708 UYC983647:UYC983708 VHY983647:VHY983708 VRU983647:VRU983708 WBQ983647:WBQ983708 WLM983647:WLM983708 WVI983647:WVI983708 E416:I475 JA416:JE475 SW416:TA475 ACS416:ACW475 AMO416:AMS475 AWK416:AWO475 BGG416:BGK475 BQC416:BQG475 BZY416:CAC475 CJU416:CJY475 CTQ416:CTU475 DDM416:DDQ475 DNI416:DNM475 DXE416:DXI475 EHA416:EHE475 EQW416:ERA475 FAS416:FAW475 FKO416:FKS475 FUK416:FUO475 GEG416:GEK475 GOC416:GOG475 GXY416:GYC475 HHU416:HHY475 HRQ416:HRU475 IBM416:IBQ475 ILI416:ILM475 IVE416:IVI475 JFA416:JFE475 JOW416:JPA475 JYS416:JYW475 KIO416:KIS475 KSK416:KSO475 LCG416:LCK475 LMC416:LMG475 LVY416:LWC475 MFU416:MFY475 MPQ416:MPU475 MZM416:MZQ475 NJI416:NJM475 NTE416:NTI475 ODA416:ODE475 OMW416:ONA475 OWS416:OWW475 PGO416:PGS475 PQK416:PQO475 QAG416:QAK475 QKC416:QKG475 QTY416:QUC475 RDU416:RDY475 RNQ416:RNU475 RXM416:RXQ475 SHI416:SHM475 SRE416:SRI475 TBA416:TBE475 TKW416:TLA475 TUS416:TUW475 UEO416:UES475 UOK416:UOO475 UYG416:UYK475 VIC416:VIG475 VRY416:VSC475 WBU416:WBY475 WLQ416:WLU475 WVM416:WVQ475 E66143:I66202 JA66143:JE66202 SW66143:TA66202 ACS66143:ACW66202 AMO66143:AMS66202 AWK66143:AWO66202 BGG66143:BGK66202 BQC66143:BQG66202 BZY66143:CAC66202 CJU66143:CJY66202 CTQ66143:CTU66202 DDM66143:DDQ66202 DNI66143:DNM66202 DXE66143:DXI66202 EHA66143:EHE66202 EQW66143:ERA66202 FAS66143:FAW66202 FKO66143:FKS66202 FUK66143:FUO66202 GEG66143:GEK66202 GOC66143:GOG66202 GXY66143:GYC66202 HHU66143:HHY66202 HRQ66143:HRU66202 IBM66143:IBQ66202 ILI66143:ILM66202 IVE66143:IVI66202 JFA66143:JFE66202 JOW66143:JPA66202 JYS66143:JYW66202 KIO66143:KIS66202 KSK66143:KSO66202 LCG66143:LCK66202 LMC66143:LMG66202 LVY66143:LWC66202 MFU66143:MFY66202 MPQ66143:MPU66202 MZM66143:MZQ66202 NJI66143:NJM66202 NTE66143:NTI66202 ODA66143:ODE66202 OMW66143:ONA66202 OWS66143:OWW66202 PGO66143:PGS66202 PQK66143:PQO66202 QAG66143:QAK66202 QKC66143:QKG66202 QTY66143:QUC66202 RDU66143:RDY66202 RNQ66143:RNU66202 RXM66143:RXQ66202 SHI66143:SHM66202 SRE66143:SRI66202 TBA66143:TBE66202 TKW66143:TLA66202 TUS66143:TUW66202 UEO66143:UES66202 UOK66143:UOO66202 UYG66143:UYK66202 VIC66143:VIG66202 VRY66143:VSC66202 WBU66143:WBY66202 WLQ66143:WLU66202 WVM66143:WVQ66202 E131679:I131738 JA131679:JE131738 SW131679:TA131738 ACS131679:ACW131738 AMO131679:AMS131738 AWK131679:AWO131738 BGG131679:BGK131738 BQC131679:BQG131738 BZY131679:CAC131738 CJU131679:CJY131738 CTQ131679:CTU131738 DDM131679:DDQ131738 DNI131679:DNM131738 DXE131679:DXI131738 EHA131679:EHE131738 EQW131679:ERA131738 FAS131679:FAW131738 FKO131679:FKS131738 FUK131679:FUO131738 GEG131679:GEK131738 GOC131679:GOG131738 GXY131679:GYC131738 HHU131679:HHY131738 HRQ131679:HRU131738 IBM131679:IBQ131738 ILI131679:ILM131738 IVE131679:IVI131738 JFA131679:JFE131738 JOW131679:JPA131738 JYS131679:JYW131738 KIO131679:KIS131738 KSK131679:KSO131738 LCG131679:LCK131738 LMC131679:LMG131738 LVY131679:LWC131738 MFU131679:MFY131738 MPQ131679:MPU131738 MZM131679:MZQ131738 NJI131679:NJM131738 NTE131679:NTI131738 ODA131679:ODE131738 OMW131679:ONA131738 OWS131679:OWW131738 PGO131679:PGS131738 PQK131679:PQO131738 QAG131679:QAK131738 QKC131679:QKG131738 QTY131679:QUC131738 RDU131679:RDY131738 RNQ131679:RNU131738 RXM131679:RXQ131738 SHI131679:SHM131738 SRE131679:SRI131738 TBA131679:TBE131738 TKW131679:TLA131738 TUS131679:TUW131738 UEO131679:UES131738 UOK131679:UOO131738 UYG131679:UYK131738 VIC131679:VIG131738 VRY131679:VSC131738 WBU131679:WBY131738 WLQ131679:WLU131738 WVM131679:WVQ131738 E197215:I197274 JA197215:JE197274 SW197215:TA197274 ACS197215:ACW197274 AMO197215:AMS197274 AWK197215:AWO197274 BGG197215:BGK197274 BQC197215:BQG197274 BZY197215:CAC197274 CJU197215:CJY197274 CTQ197215:CTU197274 DDM197215:DDQ197274 DNI197215:DNM197274 DXE197215:DXI197274 EHA197215:EHE197274 EQW197215:ERA197274 FAS197215:FAW197274 FKO197215:FKS197274 FUK197215:FUO197274 GEG197215:GEK197274 GOC197215:GOG197274 GXY197215:GYC197274 HHU197215:HHY197274 HRQ197215:HRU197274 IBM197215:IBQ197274 ILI197215:ILM197274 IVE197215:IVI197274 JFA197215:JFE197274 JOW197215:JPA197274 JYS197215:JYW197274 KIO197215:KIS197274 KSK197215:KSO197274 LCG197215:LCK197274 LMC197215:LMG197274 LVY197215:LWC197274 MFU197215:MFY197274 MPQ197215:MPU197274 MZM197215:MZQ197274 NJI197215:NJM197274 NTE197215:NTI197274 ODA197215:ODE197274 OMW197215:ONA197274 OWS197215:OWW197274 PGO197215:PGS197274 PQK197215:PQO197274 QAG197215:QAK197274 QKC197215:QKG197274 QTY197215:QUC197274 RDU197215:RDY197274 RNQ197215:RNU197274 RXM197215:RXQ197274 SHI197215:SHM197274 SRE197215:SRI197274 TBA197215:TBE197274 TKW197215:TLA197274 TUS197215:TUW197274 UEO197215:UES197274 UOK197215:UOO197274 UYG197215:UYK197274 VIC197215:VIG197274 VRY197215:VSC197274 WBU197215:WBY197274 WLQ197215:WLU197274 WVM197215:WVQ197274 E262751:I262810 JA262751:JE262810 SW262751:TA262810 ACS262751:ACW262810 AMO262751:AMS262810 AWK262751:AWO262810 BGG262751:BGK262810 BQC262751:BQG262810 BZY262751:CAC262810 CJU262751:CJY262810 CTQ262751:CTU262810 DDM262751:DDQ262810 DNI262751:DNM262810 DXE262751:DXI262810 EHA262751:EHE262810 EQW262751:ERA262810 FAS262751:FAW262810 FKO262751:FKS262810 FUK262751:FUO262810 GEG262751:GEK262810 GOC262751:GOG262810 GXY262751:GYC262810 HHU262751:HHY262810 HRQ262751:HRU262810 IBM262751:IBQ262810 ILI262751:ILM262810 IVE262751:IVI262810 JFA262751:JFE262810 JOW262751:JPA262810 JYS262751:JYW262810 KIO262751:KIS262810 KSK262751:KSO262810 LCG262751:LCK262810 LMC262751:LMG262810 LVY262751:LWC262810 MFU262751:MFY262810 MPQ262751:MPU262810 MZM262751:MZQ262810 NJI262751:NJM262810 NTE262751:NTI262810 ODA262751:ODE262810 OMW262751:ONA262810 OWS262751:OWW262810 PGO262751:PGS262810 PQK262751:PQO262810 QAG262751:QAK262810 QKC262751:QKG262810 QTY262751:QUC262810 RDU262751:RDY262810 RNQ262751:RNU262810 RXM262751:RXQ262810 SHI262751:SHM262810 SRE262751:SRI262810 TBA262751:TBE262810 TKW262751:TLA262810 TUS262751:TUW262810 UEO262751:UES262810 UOK262751:UOO262810 UYG262751:UYK262810 VIC262751:VIG262810 VRY262751:VSC262810 WBU262751:WBY262810 WLQ262751:WLU262810 WVM262751:WVQ262810 E328287:I328346 JA328287:JE328346 SW328287:TA328346 ACS328287:ACW328346 AMO328287:AMS328346 AWK328287:AWO328346 BGG328287:BGK328346 BQC328287:BQG328346 BZY328287:CAC328346 CJU328287:CJY328346 CTQ328287:CTU328346 DDM328287:DDQ328346 DNI328287:DNM328346 DXE328287:DXI328346 EHA328287:EHE328346 EQW328287:ERA328346 FAS328287:FAW328346 FKO328287:FKS328346 FUK328287:FUO328346 GEG328287:GEK328346 GOC328287:GOG328346 GXY328287:GYC328346 HHU328287:HHY328346 HRQ328287:HRU328346 IBM328287:IBQ328346 ILI328287:ILM328346 IVE328287:IVI328346 JFA328287:JFE328346 JOW328287:JPA328346 JYS328287:JYW328346 KIO328287:KIS328346 KSK328287:KSO328346 LCG328287:LCK328346 LMC328287:LMG328346 LVY328287:LWC328346 MFU328287:MFY328346 MPQ328287:MPU328346 MZM328287:MZQ328346 NJI328287:NJM328346 NTE328287:NTI328346 ODA328287:ODE328346 OMW328287:ONA328346 OWS328287:OWW328346 PGO328287:PGS328346 PQK328287:PQO328346 QAG328287:QAK328346 QKC328287:QKG328346 QTY328287:QUC328346 RDU328287:RDY328346 RNQ328287:RNU328346 RXM328287:RXQ328346 SHI328287:SHM328346 SRE328287:SRI328346 TBA328287:TBE328346 TKW328287:TLA328346 TUS328287:TUW328346 UEO328287:UES328346 UOK328287:UOO328346 UYG328287:UYK328346 VIC328287:VIG328346 VRY328287:VSC328346 WBU328287:WBY328346 WLQ328287:WLU328346 WVM328287:WVQ328346 E393823:I393882 JA393823:JE393882 SW393823:TA393882 ACS393823:ACW393882 AMO393823:AMS393882 AWK393823:AWO393882 BGG393823:BGK393882 BQC393823:BQG393882 BZY393823:CAC393882 CJU393823:CJY393882 CTQ393823:CTU393882 DDM393823:DDQ393882 DNI393823:DNM393882 DXE393823:DXI393882 EHA393823:EHE393882 EQW393823:ERA393882 FAS393823:FAW393882 FKO393823:FKS393882 FUK393823:FUO393882 GEG393823:GEK393882 GOC393823:GOG393882 GXY393823:GYC393882 HHU393823:HHY393882 HRQ393823:HRU393882 IBM393823:IBQ393882 ILI393823:ILM393882 IVE393823:IVI393882 JFA393823:JFE393882 JOW393823:JPA393882 JYS393823:JYW393882 KIO393823:KIS393882 KSK393823:KSO393882 LCG393823:LCK393882 LMC393823:LMG393882 LVY393823:LWC393882 MFU393823:MFY393882 MPQ393823:MPU393882 MZM393823:MZQ393882 NJI393823:NJM393882 NTE393823:NTI393882 ODA393823:ODE393882 OMW393823:ONA393882 OWS393823:OWW393882 PGO393823:PGS393882 PQK393823:PQO393882 QAG393823:QAK393882 QKC393823:QKG393882 QTY393823:QUC393882 RDU393823:RDY393882 RNQ393823:RNU393882 RXM393823:RXQ393882 SHI393823:SHM393882 SRE393823:SRI393882 TBA393823:TBE393882 TKW393823:TLA393882 TUS393823:TUW393882 UEO393823:UES393882 UOK393823:UOO393882 UYG393823:UYK393882 VIC393823:VIG393882 VRY393823:VSC393882 WBU393823:WBY393882 WLQ393823:WLU393882 WVM393823:WVQ393882 E459359:I459418 JA459359:JE459418 SW459359:TA459418 ACS459359:ACW459418 AMO459359:AMS459418 AWK459359:AWO459418 BGG459359:BGK459418 BQC459359:BQG459418 BZY459359:CAC459418 CJU459359:CJY459418 CTQ459359:CTU459418 DDM459359:DDQ459418 DNI459359:DNM459418 DXE459359:DXI459418 EHA459359:EHE459418 EQW459359:ERA459418 FAS459359:FAW459418 FKO459359:FKS459418 FUK459359:FUO459418 GEG459359:GEK459418 GOC459359:GOG459418 GXY459359:GYC459418 HHU459359:HHY459418 HRQ459359:HRU459418 IBM459359:IBQ459418 ILI459359:ILM459418 IVE459359:IVI459418 JFA459359:JFE459418 JOW459359:JPA459418 JYS459359:JYW459418 KIO459359:KIS459418 KSK459359:KSO459418 LCG459359:LCK459418 LMC459359:LMG459418 LVY459359:LWC459418 MFU459359:MFY459418 MPQ459359:MPU459418 MZM459359:MZQ459418 NJI459359:NJM459418 NTE459359:NTI459418 ODA459359:ODE459418 OMW459359:ONA459418 OWS459359:OWW459418 PGO459359:PGS459418 PQK459359:PQO459418 QAG459359:QAK459418 QKC459359:QKG459418 QTY459359:QUC459418 RDU459359:RDY459418 RNQ459359:RNU459418 RXM459359:RXQ459418 SHI459359:SHM459418 SRE459359:SRI459418 TBA459359:TBE459418 TKW459359:TLA459418 TUS459359:TUW459418 UEO459359:UES459418 UOK459359:UOO459418 UYG459359:UYK459418 VIC459359:VIG459418 VRY459359:VSC459418 WBU459359:WBY459418 WLQ459359:WLU459418 WVM459359:WVQ459418 E524895:I524954 JA524895:JE524954 SW524895:TA524954 ACS524895:ACW524954 AMO524895:AMS524954 AWK524895:AWO524954 BGG524895:BGK524954 BQC524895:BQG524954 BZY524895:CAC524954 CJU524895:CJY524954 CTQ524895:CTU524954 DDM524895:DDQ524954 DNI524895:DNM524954 DXE524895:DXI524954 EHA524895:EHE524954 EQW524895:ERA524954 FAS524895:FAW524954 FKO524895:FKS524954 FUK524895:FUO524954 GEG524895:GEK524954 GOC524895:GOG524954 GXY524895:GYC524954 HHU524895:HHY524954 HRQ524895:HRU524954 IBM524895:IBQ524954 ILI524895:ILM524954 IVE524895:IVI524954 JFA524895:JFE524954 JOW524895:JPA524954 JYS524895:JYW524954 KIO524895:KIS524954 KSK524895:KSO524954 LCG524895:LCK524954 LMC524895:LMG524954 LVY524895:LWC524954 MFU524895:MFY524954 MPQ524895:MPU524954 MZM524895:MZQ524954 NJI524895:NJM524954 NTE524895:NTI524954 ODA524895:ODE524954 OMW524895:ONA524954 OWS524895:OWW524954 PGO524895:PGS524954 PQK524895:PQO524954 QAG524895:QAK524954 QKC524895:QKG524954 QTY524895:QUC524954 RDU524895:RDY524954 RNQ524895:RNU524954 RXM524895:RXQ524954 SHI524895:SHM524954 SRE524895:SRI524954 TBA524895:TBE524954 TKW524895:TLA524954 TUS524895:TUW524954 UEO524895:UES524954 UOK524895:UOO524954 UYG524895:UYK524954 VIC524895:VIG524954 VRY524895:VSC524954 WBU524895:WBY524954 WLQ524895:WLU524954 WVM524895:WVQ524954 E590431:I590490 JA590431:JE590490 SW590431:TA590490 ACS590431:ACW590490 AMO590431:AMS590490 AWK590431:AWO590490 BGG590431:BGK590490 BQC590431:BQG590490 BZY590431:CAC590490 CJU590431:CJY590490 CTQ590431:CTU590490 DDM590431:DDQ590490 DNI590431:DNM590490 DXE590431:DXI590490 EHA590431:EHE590490 EQW590431:ERA590490 FAS590431:FAW590490 FKO590431:FKS590490 FUK590431:FUO590490 GEG590431:GEK590490 GOC590431:GOG590490 GXY590431:GYC590490 HHU590431:HHY590490 HRQ590431:HRU590490 IBM590431:IBQ590490 ILI590431:ILM590490 IVE590431:IVI590490 JFA590431:JFE590490 JOW590431:JPA590490 JYS590431:JYW590490 KIO590431:KIS590490 KSK590431:KSO590490 LCG590431:LCK590490 LMC590431:LMG590490 LVY590431:LWC590490 MFU590431:MFY590490 MPQ590431:MPU590490 MZM590431:MZQ590490 NJI590431:NJM590490 NTE590431:NTI590490 ODA590431:ODE590490 OMW590431:ONA590490 OWS590431:OWW590490 PGO590431:PGS590490 PQK590431:PQO590490 QAG590431:QAK590490 QKC590431:QKG590490 QTY590431:QUC590490 RDU590431:RDY590490 RNQ590431:RNU590490 RXM590431:RXQ590490 SHI590431:SHM590490 SRE590431:SRI590490 TBA590431:TBE590490 TKW590431:TLA590490 TUS590431:TUW590490 UEO590431:UES590490 UOK590431:UOO590490 UYG590431:UYK590490 VIC590431:VIG590490 VRY590431:VSC590490 WBU590431:WBY590490 WLQ590431:WLU590490 WVM590431:WVQ590490 E655967:I656026 JA655967:JE656026 SW655967:TA656026 ACS655967:ACW656026 AMO655967:AMS656026 AWK655967:AWO656026 BGG655967:BGK656026 BQC655967:BQG656026 BZY655967:CAC656026 CJU655967:CJY656026 CTQ655967:CTU656026 DDM655967:DDQ656026 DNI655967:DNM656026 DXE655967:DXI656026 EHA655967:EHE656026 EQW655967:ERA656026 FAS655967:FAW656026 FKO655967:FKS656026 FUK655967:FUO656026 GEG655967:GEK656026 GOC655967:GOG656026 GXY655967:GYC656026 HHU655967:HHY656026 HRQ655967:HRU656026 IBM655967:IBQ656026 ILI655967:ILM656026 IVE655967:IVI656026 JFA655967:JFE656026 JOW655967:JPA656026 JYS655967:JYW656026 KIO655967:KIS656026 KSK655967:KSO656026 LCG655967:LCK656026 LMC655967:LMG656026 LVY655967:LWC656026 MFU655967:MFY656026 MPQ655967:MPU656026 MZM655967:MZQ656026 NJI655967:NJM656026 NTE655967:NTI656026 ODA655967:ODE656026 OMW655967:ONA656026 OWS655967:OWW656026 PGO655967:PGS656026 PQK655967:PQO656026 QAG655967:QAK656026 QKC655967:QKG656026 QTY655967:QUC656026 RDU655967:RDY656026 RNQ655967:RNU656026 RXM655967:RXQ656026 SHI655967:SHM656026 SRE655967:SRI656026 TBA655967:TBE656026 TKW655967:TLA656026 TUS655967:TUW656026 UEO655967:UES656026 UOK655967:UOO656026 UYG655967:UYK656026 VIC655967:VIG656026 VRY655967:VSC656026 WBU655967:WBY656026 WLQ655967:WLU656026 WVM655967:WVQ656026 E721503:I721562 JA721503:JE721562 SW721503:TA721562 ACS721503:ACW721562 AMO721503:AMS721562 AWK721503:AWO721562 BGG721503:BGK721562 BQC721503:BQG721562 BZY721503:CAC721562 CJU721503:CJY721562 CTQ721503:CTU721562 DDM721503:DDQ721562 DNI721503:DNM721562 DXE721503:DXI721562 EHA721503:EHE721562 EQW721503:ERA721562 FAS721503:FAW721562 FKO721503:FKS721562 FUK721503:FUO721562 GEG721503:GEK721562 GOC721503:GOG721562 GXY721503:GYC721562 HHU721503:HHY721562 HRQ721503:HRU721562 IBM721503:IBQ721562 ILI721503:ILM721562 IVE721503:IVI721562 JFA721503:JFE721562 JOW721503:JPA721562 JYS721503:JYW721562 KIO721503:KIS721562 KSK721503:KSO721562 LCG721503:LCK721562 LMC721503:LMG721562 LVY721503:LWC721562 MFU721503:MFY721562 MPQ721503:MPU721562 MZM721503:MZQ721562 NJI721503:NJM721562 NTE721503:NTI721562 ODA721503:ODE721562 OMW721503:ONA721562 OWS721503:OWW721562 PGO721503:PGS721562 PQK721503:PQO721562 QAG721503:QAK721562 QKC721503:QKG721562 QTY721503:QUC721562 RDU721503:RDY721562 RNQ721503:RNU721562 RXM721503:RXQ721562 SHI721503:SHM721562 SRE721503:SRI721562 TBA721503:TBE721562 TKW721503:TLA721562 TUS721503:TUW721562 UEO721503:UES721562 UOK721503:UOO721562 UYG721503:UYK721562 VIC721503:VIG721562 VRY721503:VSC721562 WBU721503:WBY721562 WLQ721503:WLU721562 WVM721503:WVQ721562 E787039:I787098 JA787039:JE787098 SW787039:TA787098 ACS787039:ACW787098 AMO787039:AMS787098 AWK787039:AWO787098 BGG787039:BGK787098 BQC787039:BQG787098 BZY787039:CAC787098 CJU787039:CJY787098 CTQ787039:CTU787098 DDM787039:DDQ787098 DNI787039:DNM787098 DXE787039:DXI787098 EHA787039:EHE787098 EQW787039:ERA787098 FAS787039:FAW787098 FKO787039:FKS787098 FUK787039:FUO787098 GEG787039:GEK787098 GOC787039:GOG787098 GXY787039:GYC787098 HHU787039:HHY787098 HRQ787039:HRU787098 IBM787039:IBQ787098 ILI787039:ILM787098 IVE787039:IVI787098 JFA787039:JFE787098 JOW787039:JPA787098 JYS787039:JYW787098 KIO787039:KIS787098 KSK787039:KSO787098 LCG787039:LCK787098 LMC787039:LMG787098 LVY787039:LWC787098 MFU787039:MFY787098 MPQ787039:MPU787098 MZM787039:MZQ787098 NJI787039:NJM787098 NTE787039:NTI787098 ODA787039:ODE787098 OMW787039:ONA787098 OWS787039:OWW787098 PGO787039:PGS787098 PQK787039:PQO787098 QAG787039:QAK787098 QKC787039:QKG787098 QTY787039:QUC787098 RDU787039:RDY787098 RNQ787039:RNU787098 RXM787039:RXQ787098 SHI787039:SHM787098 SRE787039:SRI787098 TBA787039:TBE787098 TKW787039:TLA787098 TUS787039:TUW787098 UEO787039:UES787098 UOK787039:UOO787098 UYG787039:UYK787098 VIC787039:VIG787098 VRY787039:VSC787098 WBU787039:WBY787098 WLQ787039:WLU787098 WVM787039:WVQ787098 E852575:I852634 JA852575:JE852634 SW852575:TA852634 ACS852575:ACW852634 AMO852575:AMS852634 AWK852575:AWO852634 BGG852575:BGK852634 BQC852575:BQG852634 BZY852575:CAC852634 CJU852575:CJY852634 CTQ852575:CTU852634 DDM852575:DDQ852634 DNI852575:DNM852634 DXE852575:DXI852634 EHA852575:EHE852634 EQW852575:ERA852634 FAS852575:FAW852634 FKO852575:FKS852634 FUK852575:FUO852634 GEG852575:GEK852634 GOC852575:GOG852634 GXY852575:GYC852634 HHU852575:HHY852634 HRQ852575:HRU852634 IBM852575:IBQ852634 ILI852575:ILM852634 IVE852575:IVI852634 JFA852575:JFE852634 JOW852575:JPA852634 JYS852575:JYW852634 KIO852575:KIS852634 KSK852575:KSO852634 LCG852575:LCK852634 LMC852575:LMG852634 LVY852575:LWC852634 MFU852575:MFY852634 MPQ852575:MPU852634 MZM852575:MZQ852634 NJI852575:NJM852634 NTE852575:NTI852634 ODA852575:ODE852634 OMW852575:ONA852634 OWS852575:OWW852634 PGO852575:PGS852634 PQK852575:PQO852634 QAG852575:QAK852634 QKC852575:QKG852634 QTY852575:QUC852634 RDU852575:RDY852634 RNQ852575:RNU852634 RXM852575:RXQ852634 SHI852575:SHM852634 SRE852575:SRI852634 TBA852575:TBE852634 TKW852575:TLA852634 TUS852575:TUW852634 UEO852575:UES852634 UOK852575:UOO852634 UYG852575:UYK852634 VIC852575:VIG852634 VRY852575:VSC852634 WBU852575:WBY852634 WLQ852575:WLU852634 WVM852575:WVQ852634 E918111:I918170 JA918111:JE918170 SW918111:TA918170 ACS918111:ACW918170 AMO918111:AMS918170 AWK918111:AWO918170 BGG918111:BGK918170 BQC918111:BQG918170 BZY918111:CAC918170 CJU918111:CJY918170 CTQ918111:CTU918170 DDM918111:DDQ918170 DNI918111:DNM918170 DXE918111:DXI918170 EHA918111:EHE918170 EQW918111:ERA918170 FAS918111:FAW918170 FKO918111:FKS918170 FUK918111:FUO918170 GEG918111:GEK918170 GOC918111:GOG918170 GXY918111:GYC918170 HHU918111:HHY918170 HRQ918111:HRU918170 IBM918111:IBQ918170 ILI918111:ILM918170 IVE918111:IVI918170 JFA918111:JFE918170 JOW918111:JPA918170 JYS918111:JYW918170 KIO918111:KIS918170 KSK918111:KSO918170 LCG918111:LCK918170 LMC918111:LMG918170 LVY918111:LWC918170 MFU918111:MFY918170 MPQ918111:MPU918170 MZM918111:MZQ918170 NJI918111:NJM918170 NTE918111:NTI918170 ODA918111:ODE918170 OMW918111:ONA918170 OWS918111:OWW918170 PGO918111:PGS918170 PQK918111:PQO918170 QAG918111:QAK918170 QKC918111:QKG918170 QTY918111:QUC918170 RDU918111:RDY918170 RNQ918111:RNU918170 RXM918111:RXQ918170 SHI918111:SHM918170 SRE918111:SRI918170 TBA918111:TBE918170 TKW918111:TLA918170 TUS918111:TUW918170 UEO918111:UES918170 UOK918111:UOO918170 UYG918111:UYK918170 VIC918111:VIG918170 VRY918111:VSC918170 WBU918111:WBY918170 WLQ918111:WLU918170 WVM918111:WVQ918170 E983647:I983706 JA983647:JE983706 SW983647:TA983706 ACS983647:ACW983706 AMO983647:AMS983706 AWK983647:AWO983706 BGG983647:BGK983706 BQC983647:BQG983706 BZY983647:CAC983706 CJU983647:CJY983706 CTQ983647:CTU983706 DDM983647:DDQ983706 DNI983647:DNM983706 DXE983647:DXI983706 EHA983647:EHE983706 EQW983647:ERA983706 FAS983647:FAW983706 FKO983647:FKS983706 FUK983647:FUO983706 GEG983647:GEK983706 GOC983647:GOG983706 GXY983647:GYC983706 HHU983647:HHY983706 HRQ983647:HRU983706 IBM983647:IBQ983706 ILI983647:ILM983706 IVE983647:IVI983706 JFA983647:JFE983706 JOW983647:JPA983706 JYS983647:JYW983706 KIO983647:KIS983706 KSK983647:KSO983706 LCG983647:LCK983706 LMC983647:LMG983706 LVY983647:LWC983706 MFU983647:MFY983706 MPQ983647:MPU983706 MZM983647:MZQ983706 NJI983647:NJM983706 NTE983647:NTI983706 ODA983647:ODE983706 OMW983647:ONA983706 OWS983647:OWW983706 PGO983647:PGS983706 PQK983647:PQO983706 QAG983647:QAK983706 QKC983647:QKG983706 QTY983647:QUC983706 RDU983647:RDY983706 RNQ983647:RNU983706 RXM983647:RXQ983706 SHI983647:SHM983706 SRE983647:SRI983706 TBA983647:TBE983706 TKW983647:TLA983706 TUS983647:TUW983706 UEO983647:UES983706 UOK983647:UOO983706 UYG983647:UYK983706 VIC983647:VIG983706 VRY983647:VSC983706 WBU983647:WBY983706 WLQ983647:WLU983706 WVM983647:WVQ983706 K416:L474 JG416:JH474 TC416:TD474 ACY416:ACZ474 AMU416:AMV474 AWQ416:AWR474 BGM416:BGN474 BQI416:BQJ474 CAE416:CAF474 CKA416:CKB474 CTW416:CTX474 DDS416:DDT474 DNO416:DNP474 DXK416:DXL474 EHG416:EHH474 ERC416:ERD474 FAY416:FAZ474 FKU416:FKV474 FUQ416:FUR474 GEM416:GEN474 GOI416:GOJ474 GYE416:GYF474 HIA416:HIB474 HRW416:HRX474 IBS416:IBT474 ILO416:ILP474 IVK416:IVL474 JFG416:JFH474 JPC416:JPD474 JYY416:JYZ474 KIU416:KIV474 KSQ416:KSR474 LCM416:LCN474 LMI416:LMJ474 LWE416:LWF474 MGA416:MGB474 MPW416:MPX474 MZS416:MZT474 NJO416:NJP474 NTK416:NTL474 ODG416:ODH474 ONC416:OND474 OWY416:OWZ474 PGU416:PGV474 PQQ416:PQR474 QAM416:QAN474 QKI416:QKJ474 QUE416:QUF474 REA416:REB474 RNW416:RNX474 RXS416:RXT474 SHO416:SHP474 SRK416:SRL474 TBG416:TBH474 TLC416:TLD474 TUY416:TUZ474 UEU416:UEV474 UOQ416:UOR474 UYM416:UYN474 VII416:VIJ474 VSE416:VSF474 WCA416:WCB474 WLW416:WLX474 WVS416:WVT474 K66143:L66201 JG66143:JH66201 TC66143:TD66201 ACY66143:ACZ66201 AMU66143:AMV66201 AWQ66143:AWR66201 BGM66143:BGN66201 BQI66143:BQJ66201 CAE66143:CAF66201 CKA66143:CKB66201 CTW66143:CTX66201 DDS66143:DDT66201 DNO66143:DNP66201 DXK66143:DXL66201 EHG66143:EHH66201 ERC66143:ERD66201 FAY66143:FAZ66201 FKU66143:FKV66201 FUQ66143:FUR66201 GEM66143:GEN66201 GOI66143:GOJ66201 GYE66143:GYF66201 HIA66143:HIB66201 HRW66143:HRX66201 IBS66143:IBT66201 ILO66143:ILP66201 IVK66143:IVL66201 JFG66143:JFH66201 JPC66143:JPD66201 JYY66143:JYZ66201 KIU66143:KIV66201 KSQ66143:KSR66201 LCM66143:LCN66201 LMI66143:LMJ66201 LWE66143:LWF66201 MGA66143:MGB66201 MPW66143:MPX66201 MZS66143:MZT66201 NJO66143:NJP66201 NTK66143:NTL66201 ODG66143:ODH66201 ONC66143:OND66201 OWY66143:OWZ66201 PGU66143:PGV66201 PQQ66143:PQR66201 QAM66143:QAN66201 QKI66143:QKJ66201 QUE66143:QUF66201 REA66143:REB66201 RNW66143:RNX66201 RXS66143:RXT66201 SHO66143:SHP66201 SRK66143:SRL66201 TBG66143:TBH66201 TLC66143:TLD66201 TUY66143:TUZ66201 UEU66143:UEV66201 UOQ66143:UOR66201 UYM66143:UYN66201 VII66143:VIJ66201 VSE66143:VSF66201 WCA66143:WCB66201 WLW66143:WLX66201 WVS66143:WVT66201 K131679:L131737 JG131679:JH131737 TC131679:TD131737 ACY131679:ACZ131737 AMU131679:AMV131737 AWQ131679:AWR131737 BGM131679:BGN131737 BQI131679:BQJ131737 CAE131679:CAF131737 CKA131679:CKB131737 CTW131679:CTX131737 DDS131679:DDT131737 DNO131679:DNP131737 DXK131679:DXL131737 EHG131679:EHH131737 ERC131679:ERD131737 FAY131679:FAZ131737 FKU131679:FKV131737 FUQ131679:FUR131737 GEM131679:GEN131737 GOI131679:GOJ131737 GYE131679:GYF131737 HIA131679:HIB131737 HRW131679:HRX131737 IBS131679:IBT131737 ILO131679:ILP131737 IVK131679:IVL131737 JFG131679:JFH131737 JPC131679:JPD131737 JYY131679:JYZ131737 KIU131679:KIV131737 KSQ131679:KSR131737 LCM131679:LCN131737 LMI131679:LMJ131737 LWE131679:LWF131737 MGA131679:MGB131737 MPW131679:MPX131737 MZS131679:MZT131737 NJO131679:NJP131737 NTK131679:NTL131737 ODG131679:ODH131737 ONC131679:OND131737 OWY131679:OWZ131737 PGU131679:PGV131737 PQQ131679:PQR131737 QAM131679:QAN131737 QKI131679:QKJ131737 QUE131679:QUF131737 REA131679:REB131737 RNW131679:RNX131737 RXS131679:RXT131737 SHO131679:SHP131737 SRK131679:SRL131737 TBG131679:TBH131737 TLC131679:TLD131737 TUY131679:TUZ131737 UEU131679:UEV131737 UOQ131679:UOR131737 UYM131679:UYN131737 VII131679:VIJ131737 VSE131679:VSF131737 WCA131679:WCB131737 WLW131679:WLX131737 WVS131679:WVT131737 K197215:L197273 JG197215:JH197273 TC197215:TD197273 ACY197215:ACZ197273 AMU197215:AMV197273 AWQ197215:AWR197273 BGM197215:BGN197273 BQI197215:BQJ197273 CAE197215:CAF197273 CKA197215:CKB197273 CTW197215:CTX197273 DDS197215:DDT197273 DNO197215:DNP197273 DXK197215:DXL197273 EHG197215:EHH197273 ERC197215:ERD197273 FAY197215:FAZ197273 FKU197215:FKV197273 FUQ197215:FUR197273 GEM197215:GEN197273 GOI197215:GOJ197273 GYE197215:GYF197273 HIA197215:HIB197273 HRW197215:HRX197273 IBS197215:IBT197273 ILO197215:ILP197273 IVK197215:IVL197273 JFG197215:JFH197273 JPC197215:JPD197273 JYY197215:JYZ197273 KIU197215:KIV197273 KSQ197215:KSR197273 LCM197215:LCN197273 LMI197215:LMJ197273 LWE197215:LWF197273 MGA197215:MGB197273 MPW197215:MPX197273 MZS197215:MZT197273 NJO197215:NJP197273 NTK197215:NTL197273 ODG197215:ODH197273 ONC197215:OND197273 OWY197215:OWZ197273 PGU197215:PGV197273 PQQ197215:PQR197273 QAM197215:QAN197273 QKI197215:QKJ197273 QUE197215:QUF197273 REA197215:REB197273 RNW197215:RNX197273 RXS197215:RXT197273 SHO197215:SHP197273 SRK197215:SRL197273 TBG197215:TBH197273 TLC197215:TLD197273 TUY197215:TUZ197273 UEU197215:UEV197273 UOQ197215:UOR197273 UYM197215:UYN197273 VII197215:VIJ197273 VSE197215:VSF197273 WCA197215:WCB197273 WLW197215:WLX197273 WVS197215:WVT197273 K262751:L262809 JG262751:JH262809 TC262751:TD262809 ACY262751:ACZ262809 AMU262751:AMV262809 AWQ262751:AWR262809 BGM262751:BGN262809 BQI262751:BQJ262809 CAE262751:CAF262809 CKA262751:CKB262809 CTW262751:CTX262809 DDS262751:DDT262809 DNO262751:DNP262809 DXK262751:DXL262809 EHG262751:EHH262809 ERC262751:ERD262809 FAY262751:FAZ262809 FKU262751:FKV262809 FUQ262751:FUR262809 GEM262751:GEN262809 GOI262751:GOJ262809 GYE262751:GYF262809 HIA262751:HIB262809 HRW262751:HRX262809 IBS262751:IBT262809 ILO262751:ILP262809 IVK262751:IVL262809 JFG262751:JFH262809 JPC262751:JPD262809 JYY262751:JYZ262809 KIU262751:KIV262809 KSQ262751:KSR262809 LCM262751:LCN262809 LMI262751:LMJ262809 LWE262751:LWF262809 MGA262751:MGB262809 MPW262751:MPX262809 MZS262751:MZT262809 NJO262751:NJP262809 NTK262751:NTL262809 ODG262751:ODH262809 ONC262751:OND262809 OWY262751:OWZ262809 PGU262751:PGV262809 PQQ262751:PQR262809 QAM262751:QAN262809 QKI262751:QKJ262809 QUE262751:QUF262809 REA262751:REB262809 RNW262751:RNX262809 RXS262751:RXT262809 SHO262751:SHP262809 SRK262751:SRL262809 TBG262751:TBH262809 TLC262751:TLD262809 TUY262751:TUZ262809 UEU262751:UEV262809 UOQ262751:UOR262809 UYM262751:UYN262809 VII262751:VIJ262809 VSE262751:VSF262809 WCA262751:WCB262809 WLW262751:WLX262809 WVS262751:WVT262809 K328287:L328345 JG328287:JH328345 TC328287:TD328345 ACY328287:ACZ328345 AMU328287:AMV328345 AWQ328287:AWR328345 BGM328287:BGN328345 BQI328287:BQJ328345 CAE328287:CAF328345 CKA328287:CKB328345 CTW328287:CTX328345 DDS328287:DDT328345 DNO328287:DNP328345 DXK328287:DXL328345 EHG328287:EHH328345 ERC328287:ERD328345 FAY328287:FAZ328345 FKU328287:FKV328345 FUQ328287:FUR328345 GEM328287:GEN328345 GOI328287:GOJ328345 GYE328287:GYF328345 HIA328287:HIB328345 HRW328287:HRX328345 IBS328287:IBT328345 ILO328287:ILP328345 IVK328287:IVL328345 JFG328287:JFH328345 JPC328287:JPD328345 JYY328287:JYZ328345 KIU328287:KIV328345 KSQ328287:KSR328345 LCM328287:LCN328345 LMI328287:LMJ328345 LWE328287:LWF328345 MGA328287:MGB328345 MPW328287:MPX328345 MZS328287:MZT328345 NJO328287:NJP328345 NTK328287:NTL328345 ODG328287:ODH328345 ONC328287:OND328345 OWY328287:OWZ328345 PGU328287:PGV328345 PQQ328287:PQR328345 QAM328287:QAN328345 QKI328287:QKJ328345 QUE328287:QUF328345 REA328287:REB328345 RNW328287:RNX328345 RXS328287:RXT328345 SHO328287:SHP328345 SRK328287:SRL328345 TBG328287:TBH328345 TLC328287:TLD328345 TUY328287:TUZ328345 UEU328287:UEV328345 UOQ328287:UOR328345 UYM328287:UYN328345 VII328287:VIJ328345 VSE328287:VSF328345 WCA328287:WCB328345 WLW328287:WLX328345 WVS328287:WVT328345 K393823:L393881 JG393823:JH393881 TC393823:TD393881 ACY393823:ACZ393881 AMU393823:AMV393881 AWQ393823:AWR393881 BGM393823:BGN393881 BQI393823:BQJ393881 CAE393823:CAF393881 CKA393823:CKB393881 CTW393823:CTX393881 DDS393823:DDT393881 DNO393823:DNP393881 DXK393823:DXL393881 EHG393823:EHH393881 ERC393823:ERD393881 FAY393823:FAZ393881 FKU393823:FKV393881 FUQ393823:FUR393881 GEM393823:GEN393881 GOI393823:GOJ393881 GYE393823:GYF393881 HIA393823:HIB393881 HRW393823:HRX393881 IBS393823:IBT393881 ILO393823:ILP393881 IVK393823:IVL393881 JFG393823:JFH393881 JPC393823:JPD393881 JYY393823:JYZ393881 KIU393823:KIV393881 KSQ393823:KSR393881 LCM393823:LCN393881 LMI393823:LMJ393881 LWE393823:LWF393881 MGA393823:MGB393881 MPW393823:MPX393881 MZS393823:MZT393881 NJO393823:NJP393881 NTK393823:NTL393881 ODG393823:ODH393881 ONC393823:OND393881 OWY393823:OWZ393881 PGU393823:PGV393881 PQQ393823:PQR393881 QAM393823:QAN393881 QKI393823:QKJ393881 QUE393823:QUF393881 REA393823:REB393881 RNW393823:RNX393881 RXS393823:RXT393881 SHO393823:SHP393881 SRK393823:SRL393881 TBG393823:TBH393881 TLC393823:TLD393881 TUY393823:TUZ393881 UEU393823:UEV393881 UOQ393823:UOR393881 UYM393823:UYN393881 VII393823:VIJ393881 VSE393823:VSF393881 WCA393823:WCB393881 WLW393823:WLX393881 WVS393823:WVT393881 K459359:L459417 JG459359:JH459417 TC459359:TD459417 ACY459359:ACZ459417 AMU459359:AMV459417 AWQ459359:AWR459417 BGM459359:BGN459417 BQI459359:BQJ459417 CAE459359:CAF459417 CKA459359:CKB459417 CTW459359:CTX459417 DDS459359:DDT459417 DNO459359:DNP459417 DXK459359:DXL459417 EHG459359:EHH459417 ERC459359:ERD459417 FAY459359:FAZ459417 FKU459359:FKV459417 FUQ459359:FUR459417 GEM459359:GEN459417 GOI459359:GOJ459417 GYE459359:GYF459417 HIA459359:HIB459417 HRW459359:HRX459417 IBS459359:IBT459417 ILO459359:ILP459417 IVK459359:IVL459417 JFG459359:JFH459417 JPC459359:JPD459417 JYY459359:JYZ459417 KIU459359:KIV459417 KSQ459359:KSR459417 LCM459359:LCN459417 LMI459359:LMJ459417 LWE459359:LWF459417 MGA459359:MGB459417 MPW459359:MPX459417 MZS459359:MZT459417 NJO459359:NJP459417 NTK459359:NTL459417 ODG459359:ODH459417 ONC459359:OND459417 OWY459359:OWZ459417 PGU459359:PGV459417 PQQ459359:PQR459417 QAM459359:QAN459417 QKI459359:QKJ459417 QUE459359:QUF459417 REA459359:REB459417 RNW459359:RNX459417 RXS459359:RXT459417 SHO459359:SHP459417 SRK459359:SRL459417 TBG459359:TBH459417 TLC459359:TLD459417 TUY459359:TUZ459417 UEU459359:UEV459417 UOQ459359:UOR459417 UYM459359:UYN459417 VII459359:VIJ459417 VSE459359:VSF459417 WCA459359:WCB459417 WLW459359:WLX459417 WVS459359:WVT459417 K524895:L524953 JG524895:JH524953 TC524895:TD524953 ACY524895:ACZ524953 AMU524895:AMV524953 AWQ524895:AWR524953 BGM524895:BGN524953 BQI524895:BQJ524953 CAE524895:CAF524953 CKA524895:CKB524953 CTW524895:CTX524953 DDS524895:DDT524953 DNO524895:DNP524953 DXK524895:DXL524953 EHG524895:EHH524953 ERC524895:ERD524953 FAY524895:FAZ524953 FKU524895:FKV524953 FUQ524895:FUR524953 GEM524895:GEN524953 GOI524895:GOJ524953 GYE524895:GYF524953 HIA524895:HIB524953 HRW524895:HRX524953 IBS524895:IBT524953 ILO524895:ILP524953 IVK524895:IVL524953 JFG524895:JFH524953 JPC524895:JPD524953 JYY524895:JYZ524953 KIU524895:KIV524953 KSQ524895:KSR524953 LCM524895:LCN524953 LMI524895:LMJ524953 LWE524895:LWF524953 MGA524895:MGB524953 MPW524895:MPX524953 MZS524895:MZT524953 NJO524895:NJP524953 NTK524895:NTL524953 ODG524895:ODH524953 ONC524895:OND524953 OWY524895:OWZ524953 PGU524895:PGV524953 PQQ524895:PQR524953 QAM524895:QAN524953 QKI524895:QKJ524953 QUE524895:QUF524953 REA524895:REB524953 RNW524895:RNX524953 RXS524895:RXT524953 SHO524895:SHP524953 SRK524895:SRL524953 TBG524895:TBH524953 TLC524895:TLD524953 TUY524895:TUZ524953 UEU524895:UEV524953 UOQ524895:UOR524953 UYM524895:UYN524953 VII524895:VIJ524953 VSE524895:VSF524953 WCA524895:WCB524953 WLW524895:WLX524953 WVS524895:WVT524953 K590431:L590489 JG590431:JH590489 TC590431:TD590489 ACY590431:ACZ590489 AMU590431:AMV590489 AWQ590431:AWR590489 BGM590431:BGN590489 BQI590431:BQJ590489 CAE590431:CAF590489 CKA590431:CKB590489 CTW590431:CTX590489 DDS590431:DDT590489 DNO590431:DNP590489 DXK590431:DXL590489 EHG590431:EHH590489 ERC590431:ERD590489 FAY590431:FAZ590489 FKU590431:FKV590489 FUQ590431:FUR590489 GEM590431:GEN590489 GOI590431:GOJ590489 GYE590431:GYF590489 HIA590431:HIB590489 HRW590431:HRX590489 IBS590431:IBT590489 ILO590431:ILP590489 IVK590431:IVL590489 JFG590431:JFH590489 JPC590431:JPD590489 JYY590431:JYZ590489 KIU590431:KIV590489 KSQ590431:KSR590489 LCM590431:LCN590489 LMI590431:LMJ590489 LWE590431:LWF590489 MGA590431:MGB590489 MPW590431:MPX590489 MZS590431:MZT590489 NJO590431:NJP590489 NTK590431:NTL590489 ODG590431:ODH590489 ONC590431:OND590489 OWY590431:OWZ590489 PGU590431:PGV590489 PQQ590431:PQR590489 QAM590431:QAN590489 QKI590431:QKJ590489 QUE590431:QUF590489 REA590431:REB590489 RNW590431:RNX590489 RXS590431:RXT590489 SHO590431:SHP590489 SRK590431:SRL590489 TBG590431:TBH590489 TLC590431:TLD590489 TUY590431:TUZ590489 UEU590431:UEV590489 UOQ590431:UOR590489 UYM590431:UYN590489 VII590431:VIJ590489 VSE590431:VSF590489 WCA590431:WCB590489 WLW590431:WLX590489 WVS590431:WVT590489 K655967:L656025 JG655967:JH656025 TC655967:TD656025 ACY655967:ACZ656025 AMU655967:AMV656025 AWQ655967:AWR656025 BGM655967:BGN656025 BQI655967:BQJ656025 CAE655967:CAF656025 CKA655967:CKB656025 CTW655967:CTX656025 DDS655967:DDT656025 DNO655967:DNP656025 DXK655967:DXL656025 EHG655967:EHH656025 ERC655967:ERD656025 FAY655967:FAZ656025 FKU655967:FKV656025 FUQ655967:FUR656025 GEM655967:GEN656025 GOI655967:GOJ656025 GYE655967:GYF656025 HIA655967:HIB656025 HRW655967:HRX656025 IBS655967:IBT656025 ILO655967:ILP656025 IVK655967:IVL656025 JFG655967:JFH656025 JPC655967:JPD656025 JYY655967:JYZ656025 KIU655967:KIV656025 KSQ655967:KSR656025 LCM655967:LCN656025 LMI655967:LMJ656025 LWE655967:LWF656025 MGA655967:MGB656025 MPW655967:MPX656025 MZS655967:MZT656025 NJO655967:NJP656025 NTK655967:NTL656025 ODG655967:ODH656025 ONC655967:OND656025 OWY655967:OWZ656025 PGU655967:PGV656025 PQQ655967:PQR656025 QAM655967:QAN656025 QKI655967:QKJ656025 QUE655967:QUF656025 REA655967:REB656025 RNW655967:RNX656025 RXS655967:RXT656025 SHO655967:SHP656025 SRK655967:SRL656025 TBG655967:TBH656025 TLC655967:TLD656025 TUY655967:TUZ656025 UEU655967:UEV656025 UOQ655967:UOR656025 UYM655967:UYN656025 VII655967:VIJ656025 VSE655967:VSF656025 WCA655967:WCB656025 WLW655967:WLX656025 WVS655967:WVT656025 K721503:L721561 JG721503:JH721561 TC721503:TD721561 ACY721503:ACZ721561 AMU721503:AMV721561 AWQ721503:AWR721561 BGM721503:BGN721561 BQI721503:BQJ721561 CAE721503:CAF721561 CKA721503:CKB721561 CTW721503:CTX721561 DDS721503:DDT721561 DNO721503:DNP721561 DXK721503:DXL721561 EHG721503:EHH721561 ERC721503:ERD721561 FAY721503:FAZ721561 FKU721503:FKV721561 FUQ721503:FUR721561 GEM721503:GEN721561 GOI721503:GOJ721561 GYE721503:GYF721561 HIA721503:HIB721561 HRW721503:HRX721561 IBS721503:IBT721561 ILO721503:ILP721561 IVK721503:IVL721561 JFG721503:JFH721561 JPC721503:JPD721561 JYY721503:JYZ721561 KIU721503:KIV721561 KSQ721503:KSR721561 LCM721503:LCN721561 LMI721503:LMJ721561 LWE721503:LWF721561 MGA721503:MGB721561 MPW721503:MPX721561 MZS721503:MZT721561 NJO721503:NJP721561 NTK721503:NTL721561 ODG721503:ODH721561 ONC721503:OND721561 OWY721503:OWZ721561 PGU721503:PGV721561 PQQ721503:PQR721561 QAM721503:QAN721561 QKI721503:QKJ721561 QUE721503:QUF721561 REA721503:REB721561 RNW721503:RNX721561 RXS721503:RXT721561 SHO721503:SHP721561 SRK721503:SRL721561 TBG721503:TBH721561 TLC721503:TLD721561 TUY721503:TUZ721561 UEU721503:UEV721561 UOQ721503:UOR721561 UYM721503:UYN721561 VII721503:VIJ721561 VSE721503:VSF721561 WCA721503:WCB721561 WLW721503:WLX721561 WVS721503:WVT721561 K787039:L787097 JG787039:JH787097 TC787039:TD787097 ACY787039:ACZ787097 AMU787039:AMV787097 AWQ787039:AWR787097 BGM787039:BGN787097 BQI787039:BQJ787097 CAE787039:CAF787097 CKA787039:CKB787097 CTW787039:CTX787097 DDS787039:DDT787097 DNO787039:DNP787097 DXK787039:DXL787097 EHG787039:EHH787097 ERC787039:ERD787097 FAY787039:FAZ787097 FKU787039:FKV787097 FUQ787039:FUR787097 GEM787039:GEN787097 GOI787039:GOJ787097 GYE787039:GYF787097 HIA787039:HIB787097 HRW787039:HRX787097 IBS787039:IBT787097 ILO787039:ILP787097 IVK787039:IVL787097 JFG787039:JFH787097 JPC787039:JPD787097 JYY787039:JYZ787097 KIU787039:KIV787097 KSQ787039:KSR787097 LCM787039:LCN787097 LMI787039:LMJ787097 LWE787039:LWF787097 MGA787039:MGB787097 MPW787039:MPX787097 MZS787039:MZT787097 NJO787039:NJP787097 NTK787039:NTL787097 ODG787039:ODH787097 ONC787039:OND787097 OWY787039:OWZ787097 PGU787039:PGV787097 PQQ787039:PQR787097 QAM787039:QAN787097 QKI787039:QKJ787097 QUE787039:QUF787097 REA787039:REB787097 RNW787039:RNX787097 RXS787039:RXT787097 SHO787039:SHP787097 SRK787039:SRL787097 TBG787039:TBH787097 TLC787039:TLD787097 TUY787039:TUZ787097 UEU787039:UEV787097 UOQ787039:UOR787097 UYM787039:UYN787097 VII787039:VIJ787097 VSE787039:VSF787097 WCA787039:WCB787097 WLW787039:WLX787097 WVS787039:WVT787097 K852575:L852633 JG852575:JH852633 TC852575:TD852633 ACY852575:ACZ852633 AMU852575:AMV852633 AWQ852575:AWR852633 BGM852575:BGN852633 BQI852575:BQJ852633 CAE852575:CAF852633 CKA852575:CKB852633 CTW852575:CTX852633 DDS852575:DDT852633 DNO852575:DNP852633 DXK852575:DXL852633 EHG852575:EHH852633 ERC852575:ERD852633 FAY852575:FAZ852633 FKU852575:FKV852633 FUQ852575:FUR852633 GEM852575:GEN852633 GOI852575:GOJ852633 GYE852575:GYF852633 HIA852575:HIB852633 HRW852575:HRX852633 IBS852575:IBT852633 ILO852575:ILP852633 IVK852575:IVL852633 JFG852575:JFH852633 JPC852575:JPD852633 JYY852575:JYZ852633 KIU852575:KIV852633 KSQ852575:KSR852633 LCM852575:LCN852633 LMI852575:LMJ852633 LWE852575:LWF852633 MGA852575:MGB852633 MPW852575:MPX852633 MZS852575:MZT852633 NJO852575:NJP852633 NTK852575:NTL852633 ODG852575:ODH852633 ONC852575:OND852633 OWY852575:OWZ852633 PGU852575:PGV852633 PQQ852575:PQR852633 QAM852575:QAN852633 QKI852575:QKJ852633 QUE852575:QUF852633 REA852575:REB852633 RNW852575:RNX852633 RXS852575:RXT852633 SHO852575:SHP852633 SRK852575:SRL852633 TBG852575:TBH852633 TLC852575:TLD852633 TUY852575:TUZ852633 UEU852575:UEV852633 UOQ852575:UOR852633 UYM852575:UYN852633 VII852575:VIJ852633 VSE852575:VSF852633 WCA852575:WCB852633 WLW852575:WLX852633 WVS852575:WVT852633 K918111:L918169 JG918111:JH918169 TC918111:TD918169 ACY918111:ACZ918169 AMU918111:AMV918169 AWQ918111:AWR918169 BGM918111:BGN918169 BQI918111:BQJ918169 CAE918111:CAF918169 CKA918111:CKB918169 CTW918111:CTX918169 DDS918111:DDT918169 DNO918111:DNP918169 DXK918111:DXL918169 EHG918111:EHH918169 ERC918111:ERD918169 FAY918111:FAZ918169 FKU918111:FKV918169 FUQ918111:FUR918169 GEM918111:GEN918169 GOI918111:GOJ918169 GYE918111:GYF918169 HIA918111:HIB918169 HRW918111:HRX918169 IBS918111:IBT918169 ILO918111:ILP918169 IVK918111:IVL918169 JFG918111:JFH918169 JPC918111:JPD918169 JYY918111:JYZ918169 KIU918111:KIV918169 KSQ918111:KSR918169 LCM918111:LCN918169 LMI918111:LMJ918169 LWE918111:LWF918169 MGA918111:MGB918169 MPW918111:MPX918169 MZS918111:MZT918169 NJO918111:NJP918169 NTK918111:NTL918169 ODG918111:ODH918169 ONC918111:OND918169 OWY918111:OWZ918169 PGU918111:PGV918169 PQQ918111:PQR918169 QAM918111:QAN918169 QKI918111:QKJ918169 QUE918111:QUF918169 REA918111:REB918169 RNW918111:RNX918169 RXS918111:RXT918169 SHO918111:SHP918169 SRK918111:SRL918169 TBG918111:TBH918169 TLC918111:TLD918169 TUY918111:TUZ918169 UEU918111:UEV918169 UOQ918111:UOR918169 UYM918111:UYN918169 VII918111:VIJ918169 VSE918111:VSF918169 WCA918111:WCB918169 WLW918111:WLX918169 WVS918111:WVT918169 K983647:L983705 JG983647:JH983705 TC983647:TD983705 ACY983647:ACZ983705 AMU983647:AMV983705 AWQ983647:AWR983705 BGM983647:BGN983705 BQI983647:BQJ983705 CAE983647:CAF983705 CKA983647:CKB983705 CTW983647:CTX983705 DDS983647:DDT983705 DNO983647:DNP983705 DXK983647:DXL983705 EHG983647:EHH983705 ERC983647:ERD983705 FAY983647:FAZ983705 FKU983647:FKV983705 FUQ983647:FUR983705 GEM983647:GEN983705 GOI983647:GOJ983705 GYE983647:GYF983705 HIA983647:HIB983705 HRW983647:HRX983705 IBS983647:IBT983705 ILO983647:ILP983705 IVK983647:IVL983705 JFG983647:JFH983705 JPC983647:JPD983705 JYY983647:JYZ983705 KIU983647:KIV983705 KSQ983647:KSR983705 LCM983647:LCN983705 LMI983647:LMJ983705 LWE983647:LWF983705 MGA983647:MGB983705 MPW983647:MPX983705 MZS983647:MZT983705 NJO983647:NJP983705 NTK983647:NTL983705 ODG983647:ODH983705 ONC983647:OND983705 OWY983647:OWZ983705 PGU983647:PGV983705 PQQ983647:PQR983705 QAM983647:QAN983705 QKI983647:QKJ983705 QUE983647:QUF983705 REA983647:REB983705 RNW983647:RNX983705 RXS983647:RXT983705 SHO983647:SHP983705 SRK983647:SRL983705 TBG983647:TBH983705 TLC983647:TLD983705 TUY983647:TUZ983705 UEU983647:UEV983705 UOQ983647:UOR983705 UYM983647:UYN983705 VII983647:VIJ983705 VSE983647:VSF983705 WCA983647:WCB983705 WLW983647:WLX983705 WVS983647:WVT983705 K131:K243 JG131:JG243 TC131:TC243 ACY131:ACY243 AMU131:AMU243 AWQ131:AWQ243 BGM131:BGM243 BQI131:BQI243 CAE131:CAE243 CKA131:CKA243 CTW131:CTW243 DDS131:DDS243 DNO131:DNO243 DXK131:DXK243 EHG131:EHG243 ERC131:ERC243 FAY131:FAY243 FKU131:FKU243 FUQ131:FUQ243 GEM131:GEM243 GOI131:GOI243 GYE131:GYE243 HIA131:HIA243 HRW131:HRW243 IBS131:IBS243 ILO131:ILO243 IVK131:IVK243 JFG131:JFG243 JPC131:JPC243 JYY131:JYY243 KIU131:KIU243 KSQ131:KSQ243 LCM131:LCM243 LMI131:LMI243 LWE131:LWE243 MGA131:MGA243 MPW131:MPW243 MZS131:MZS243 NJO131:NJO243 NTK131:NTK243 ODG131:ODG243 ONC131:ONC243 OWY131:OWY243 PGU131:PGU243 PQQ131:PQQ243 QAM131:QAM243 QKI131:QKI243 QUE131:QUE243 REA131:REA243 RNW131:RNW243 RXS131:RXS243 SHO131:SHO243 SRK131:SRK243 TBG131:TBG243 TLC131:TLC243 TUY131:TUY243 UEU131:UEU243 UOQ131:UOQ243 UYM131:UYM243 VII131:VII243 VSE131:VSE243 WCA131:WCA243 WLW131:WLW243 WVS131:WVS243 K65859:K65971 JG65859:JG65971 TC65859:TC65971 ACY65859:ACY65971 AMU65859:AMU65971 AWQ65859:AWQ65971 BGM65859:BGM65971 BQI65859:BQI65971 CAE65859:CAE65971 CKA65859:CKA65971 CTW65859:CTW65971 DDS65859:DDS65971 DNO65859:DNO65971 DXK65859:DXK65971 EHG65859:EHG65971 ERC65859:ERC65971 FAY65859:FAY65971 FKU65859:FKU65971 FUQ65859:FUQ65971 GEM65859:GEM65971 GOI65859:GOI65971 GYE65859:GYE65971 HIA65859:HIA65971 HRW65859:HRW65971 IBS65859:IBS65971 ILO65859:ILO65971 IVK65859:IVK65971 JFG65859:JFG65971 JPC65859:JPC65971 JYY65859:JYY65971 KIU65859:KIU65971 KSQ65859:KSQ65971 LCM65859:LCM65971 LMI65859:LMI65971 LWE65859:LWE65971 MGA65859:MGA65971 MPW65859:MPW65971 MZS65859:MZS65971 NJO65859:NJO65971 NTK65859:NTK65971 ODG65859:ODG65971 ONC65859:ONC65971 OWY65859:OWY65971 PGU65859:PGU65971 PQQ65859:PQQ65971 QAM65859:QAM65971 QKI65859:QKI65971 QUE65859:QUE65971 REA65859:REA65971 RNW65859:RNW65971 RXS65859:RXS65971 SHO65859:SHO65971 SRK65859:SRK65971 TBG65859:TBG65971 TLC65859:TLC65971 TUY65859:TUY65971 UEU65859:UEU65971 UOQ65859:UOQ65971 UYM65859:UYM65971 VII65859:VII65971 VSE65859:VSE65971 WCA65859:WCA65971 WLW65859:WLW65971 WVS65859:WVS65971 K131395:K131507 JG131395:JG131507 TC131395:TC131507 ACY131395:ACY131507 AMU131395:AMU131507 AWQ131395:AWQ131507 BGM131395:BGM131507 BQI131395:BQI131507 CAE131395:CAE131507 CKA131395:CKA131507 CTW131395:CTW131507 DDS131395:DDS131507 DNO131395:DNO131507 DXK131395:DXK131507 EHG131395:EHG131507 ERC131395:ERC131507 FAY131395:FAY131507 FKU131395:FKU131507 FUQ131395:FUQ131507 GEM131395:GEM131507 GOI131395:GOI131507 GYE131395:GYE131507 HIA131395:HIA131507 HRW131395:HRW131507 IBS131395:IBS131507 ILO131395:ILO131507 IVK131395:IVK131507 JFG131395:JFG131507 JPC131395:JPC131507 JYY131395:JYY131507 KIU131395:KIU131507 KSQ131395:KSQ131507 LCM131395:LCM131507 LMI131395:LMI131507 LWE131395:LWE131507 MGA131395:MGA131507 MPW131395:MPW131507 MZS131395:MZS131507 NJO131395:NJO131507 NTK131395:NTK131507 ODG131395:ODG131507 ONC131395:ONC131507 OWY131395:OWY131507 PGU131395:PGU131507 PQQ131395:PQQ131507 QAM131395:QAM131507 QKI131395:QKI131507 QUE131395:QUE131507 REA131395:REA131507 RNW131395:RNW131507 RXS131395:RXS131507 SHO131395:SHO131507 SRK131395:SRK131507 TBG131395:TBG131507 TLC131395:TLC131507 TUY131395:TUY131507 UEU131395:UEU131507 UOQ131395:UOQ131507 UYM131395:UYM131507 VII131395:VII131507 VSE131395:VSE131507 WCA131395:WCA131507 WLW131395:WLW131507 WVS131395:WVS131507 K196931:K197043 JG196931:JG197043 TC196931:TC197043 ACY196931:ACY197043 AMU196931:AMU197043 AWQ196931:AWQ197043 BGM196931:BGM197043 BQI196931:BQI197043 CAE196931:CAE197043 CKA196931:CKA197043 CTW196931:CTW197043 DDS196931:DDS197043 DNO196931:DNO197043 DXK196931:DXK197043 EHG196931:EHG197043 ERC196931:ERC197043 FAY196931:FAY197043 FKU196931:FKU197043 FUQ196931:FUQ197043 GEM196931:GEM197043 GOI196931:GOI197043 GYE196931:GYE197043 HIA196931:HIA197043 HRW196931:HRW197043 IBS196931:IBS197043 ILO196931:ILO197043 IVK196931:IVK197043 JFG196931:JFG197043 JPC196931:JPC197043 JYY196931:JYY197043 KIU196931:KIU197043 KSQ196931:KSQ197043 LCM196931:LCM197043 LMI196931:LMI197043 LWE196931:LWE197043 MGA196931:MGA197043 MPW196931:MPW197043 MZS196931:MZS197043 NJO196931:NJO197043 NTK196931:NTK197043 ODG196931:ODG197043 ONC196931:ONC197043 OWY196931:OWY197043 PGU196931:PGU197043 PQQ196931:PQQ197043 QAM196931:QAM197043 QKI196931:QKI197043 QUE196931:QUE197043 REA196931:REA197043 RNW196931:RNW197043 RXS196931:RXS197043 SHO196931:SHO197043 SRK196931:SRK197043 TBG196931:TBG197043 TLC196931:TLC197043 TUY196931:TUY197043 UEU196931:UEU197043 UOQ196931:UOQ197043 UYM196931:UYM197043 VII196931:VII197043 VSE196931:VSE197043 WCA196931:WCA197043 WLW196931:WLW197043 WVS196931:WVS197043 K262467:K262579 JG262467:JG262579 TC262467:TC262579 ACY262467:ACY262579 AMU262467:AMU262579 AWQ262467:AWQ262579 BGM262467:BGM262579 BQI262467:BQI262579 CAE262467:CAE262579 CKA262467:CKA262579 CTW262467:CTW262579 DDS262467:DDS262579 DNO262467:DNO262579 DXK262467:DXK262579 EHG262467:EHG262579 ERC262467:ERC262579 FAY262467:FAY262579 FKU262467:FKU262579 FUQ262467:FUQ262579 GEM262467:GEM262579 GOI262467:GOI262579 GYE262467:GYE262579 HIA262467:HIA262579 HRW262467:HRW262579 IBS262467:IBS262579 ILO262467:ILO262579 IVK262467:IVK262579 JFG262467:JFG262579 JPC262467:JPC262579 JYY262467:JYY262579 KIU262467:KIU262579 KSQ262467:KSQ262579 LCM262467:LCM262579 LMI262467:LMI262579 LWE262467:LWE262579 MGA262467:MGA262579 MPW262467:MPW262579 MZS262467:MZS262579 NJO262467:NJO262579 NTK262467:NTK262579 ODG262467:ODG262579 ONC262467:ONC262579 OWY262467:OWY262579 PGU262467:PGU262579 PQQ262467:PQQ262579 QAM262467:QAM262579 QKI262467:QKI262579 QUE262467:QUE262579 REA262467:REA262579 RNW262467:RNW262579 RXS262467:RXS262579 SHO262467:SHO262579 SRK262467:SRK262579 TBG262467:TBG262579 TLC262467:TLC262579 TUY262467:TUY262579 UEU262467:UEU262579 UOQ262467:UOQ262579 UYM262467:UYM262579 VII262467:VII262579 VSE262467:VSE262579 WCA262467:WCA262579 WLW262467:WLW262579 WVS262467:WVS262579 K328003:K328115 JG328003:JG328115 TC328003:TC328115 ACY328003:ACY328115 AMU328003:AMU328115 AWQ328003:AWQ328115 BGM328003:BGM328115 BQI328003:BQI328115 CAE328003:CAE328115 CKA328003:CKA328115 CTW328003:CTW328115 DDS328003:DDS328115 DNO328003:DNO328115 DXK328003:DXK328115 EHG328003:EHG328115 ERC328003:ERC328115 FAY328003:FAY328115 FKU328003:FKU328115 FUQ328003:FUQ328115 GEM328003:GEM328115 GOI328003:GOI328115 GYE328003:GYE328115 HIA328003:HIA328115 HRW328003:HRW328115 IBS328003:IBS328115 ILO328003:ILO328115 IVK328003:IVK328115 JFG328003:JFG328115 JPC328003:JPC328115 JYY328003:JYY328115 KIU328003:KIU328115 KSQ328003:KSQ328115 LCM328003:LCM328115 LMI328003:LMI328115 LWE328003:LWE328115 MGA328003:MGA328115 MPW328003:MPW328115 MZS328003:MZS328115 NJO328003:NJO328115 NTK328003:NTK328115 ODG328003:ODG328115 ONC328003:ONC328115 OWY328003:OWY328115 PGU328003:PGU328115 PQQ328003:PQQ328115 QAM328003:QAM328115 QKI328003:QKI328115 QUE328003:QUE328115 REA328003:REA328115 RNW328003:RNW328115 RXS328003:RXS328115 SHO328003:SHO328115 SRK328003:SRK328115 TBG328003:TBG328115 TLC328003:TLC328115 TUY328003:TUY328115 UEU328003:UEU328115 UOQ328003:UOQ328115 UYM328003:UYM328115 VII328003:VII328115 VSE328003:VSE328115 WCA328003:WCA328115 WLW328003:WLW328115 WVS328003:WVS328115 K393539:K393651 JG393539:JG393651 TC393539:TC393651 ACY393539:ACY393651 AMU393539:AMU393651 AWQ393539:AWQ393651 BGM393539:BGM393651 BQI393539:BQI393651 CAE393539:CAE393651 CKA393539:CKA393651 CTW393539:CTW393651 DDS393539:DDS393651 DNO393539:DNO393651 DXK393539:DXK393651 EHG393539:EHG393651 ERC393539:ERC393651 FAY393539:FAY393651 FKU393539:FKU393651 FUQ393539:FUQ393651 GEM393539:GEM393651 GOI393539:GOI393651 GYE393539:GYE393651 HIA393539:HIA393651 HRW393539:HRW393651 IBS393539:IBS393651 ILO393539:ILO393651 IVK393539:IVK393651 JFG393539:JFG393651 JPC393539:JPC393651 JYY393539:JYY393651 KIU393539:KIU393651 KSQ393539:KSQ393651 LCM393539:LCM393651 LMI393539:LMI393651 LWE393539:LWE393651 MGA393539:MGA393651 MPW393539:MPW393651 MZS393539:MZS393651 NJO393539:NJO393651 NTK393539:NTK393651 ODG393539:ODG393651 ONC393539:ONC393651 OWY393539:OWY393651 PGU393539:PGU393651 PQQ393539:PQQ393651 QAM393539:QAM393651 QKI393539:QKI393651 QUE393539:QUE393651 REA393539:REA393651 RNW393539:RNW393651 RXS393539:RXS393651 SHO393539:SHO393651 SRK393539:SRK393651 TBG393539:TBG393651 TLC393539:TLC393651 TUY393539:TUY393651 UEU393539:UEU393651 UOQ393539:UOQ393651 UYM393539:UYM393651 VII393539:VII393651 VSE393539:VSE393651 WCA393539:WCA393651 WLW393539:WLW393651 WVS393539:WVS393651 K459075:K459187 JG459075:JG459187 TC459075:TC459187 ACY459075:ACY459187 AMU459075:AMU459187 AWQ459075:AWQ459187 BGM459075:BGM459187 BQI459075:BQI459187 CAE459075:CAE459187 CKA459075:CKA459187 CTW459075:CTW459187 DDS459075:DDS459187 DNO459075:DNO459187 DXK459075:DXK459187 EHG459075:EHG459187 ERC459075:ERC459187 FAY459075:FAY459187 FKU459075:FKU459187 FUQ459075:FUQ459187 GEM459075:GEM459187 GOI459075:GOI459187 GYE459075:GYE459187 HIA459075:HIA459187 HRW459075:HRW459187 IBS459075:IBS459187 ILO459075:ILO459187 IVK459075:IVK459187 JFG459075:JFG459187 JPC459075:JPC459187 JYY459075:JYY459187 KIU459075:KIU459187 KSQ459075:KSQ459187 LCM459075:LCM459187 LMI459075:LMI459187 LWE459075:LWE459187 MGA459075:MGA459187 MPW459075:MPW459187 MZS459075:MZS459187 NJO459075:NJO459187 NTK459075:NTK459187 ODG459075:ODG459187 ONC459075:ONC459187 OWY459075:OWY459187 PGU459075:PGU459187 PQQ459075:PQQ459187 QAM459075:QAM459187 QKI459075:QKI459187 QUE459075:QUE459187 REA459075:REA459187 RNW459075:RNW459187 RXS459075:RXS459187 SHO459075:SHO459187 SRK459075:SRK459187 TBG459075:TBG459187 TLC459075:TLC459187 TUY459075:TUY459187 UEU459075:UEU459187 UOQ459075:UOQ459187 UYM459075:UYM459187 VII459075:VII459187 VSE459075:VSE459187 WCA459075:WCA459187 WLW459075:WLW459187 WVS459075:WVS459187 K524611:K524723 JG524611:JG524723 TC524611:TC524723 ACY524611:ACY524723 AMU524611:AMU524723 AWQ524611:AWQ524723 BGM524611:BGM524723 BQI524611:BQI524723 CAE524611:CAE524723 CKA524611:CKA524723 CTW524611:CTW524723 DDS524611:DDS524723 DNO524611:DNO524723 DXK524611:DXK524723 EHG524611:EHG524723 ERC524611:ERC524723 FAY524611:FAY524723 FKU524611:FKU524723 FUQ524611:FUQ524723 GEM524611:GEM524723 GOI524611:GOI524723 GYE524611:GYE524723 HIA524611:HIA524723 HRW524611:HRW524723 IBS524611:IBS524723 ILO524611:ILO524723 IVK524611:IVK524723 JFG524611:JFG524723 JPC524611:JPC524723 JYY524611:JYY524723 KIU524611:KIU524723 KSQ524611:KSQ524723 LCM524611:LCM524723 LMI524611:LMI524723 LWE524611:LWE524723 MGA524611:MGA524723 MPW524611:MPW524723 MZS524611:MZS524723 NJO524611:NJO524723 NTK524611:NTK524723 ODG524611:ODG524723 ONC524611:ONC524723 OWY524611:OWY524723 PGU524611:PGU524723 PQQ524611:PQQ524723 QAM524611:QAM524723 QKI524611:QKI524723 QUE524611:QUE524723 REA524611:REA524723 RNW524611:RNW524723 RXS524611:RXS524723 SHO524611:SHO524723 SRK524611:SRK524723 TBG524611:TBG524723 TLC524611:TLC524723 TUY524611:TUY524723 UEU524611:UEU524723 UOQ524611:UOQ524723 UYM524611:UYM524723 VII524611:VII524723 VSE524611:VSE524723 WCA524611:WCA524723 WLW524611:WLW524723 WVS524611:WVS524723 K590147:K590259 JG590147:JG590259 TC590147:TC590259 ACY590147:ACY590259 AMU590147:AMU590259 AWQ590147:AWQ590259 BGM590147:BGM590259 BQI590147:BQI590259 CAE590147:CAE590259 CKA590147:CKA590259 CTW590147:CTW590259 DDS590147:DDS590259 DNO590147:DNO590259 DXK590147:DXK590259 EHG590147:EHG590259 ERC590147:ERC590259 FAY590147:FAY590259 FKU590147:FKU590259 FUQ590147:FUQ590259 GEM590147:GEM590259 GOI590147:GOI590259 GYE590147:GYE590259 HIA590147:HIA590259 HRW590147:HRW590259 IBS590147:IBS590259 ILO590147:ILO590259 IVK590147:IVK590259 JFG590147:JFG590259 JPC590147:JPC590259 JYY590147:JYY590259 KIU590147:KIU590259 KSQ590147:KSQ590259 LCM590147:LCM590259 LMI590147:LMI590259 LWE590147:LWE590259 MGA590147:MGA590259 MPW590147:MPW590259 MZS590147:MZS590259 NJO590147:NJO590259 NTK590147:NTK590259 ODG590147:ODG590259 ONC590147:ONC590259 OWY590147:OWY590259 PGU590147:PGU590259 PQQ590147:PQQ590259 QAM590147:QAM590259 QKI590147:QKI590259 QUE590147:QUE590259 REA590147:REA590259 RNW590147:RNW590259 RXS590147:RXS590259 SHO590147:SHO590259 SRK590147:SRK590259 TBG590147:TBG590259 TLC590147:TLC590259 TUY590147:TUY590259 UEU590147:UEU590259 UOQ590147:UOQ590259 UYM590147:UYM590259 VII590147:VII590259 VSE590147:VSE590259 WCA590147:WCA590259 WLW590147:WLW590259 WVS590147:WVS590259 K655683:K655795 JG655683:JG655795 TC655683:TC655795 ACY655683:ACY655795 AMU655683:AMU655795 AWQ655683:AWQ655795 BGM655683:BGM655795 BQI655683:BQI655795 CAE655683:CAE655795 CKA655683:CKA655795 CTW655683:CTW655795 DDS655683:DDS655795 DNO655683:DNO655795 DXK655683:DXK655795 EHG655683:EHG655795 ERC655683:ERC655795 FAY655683:FAY655795 FKU655683:FKU655795 FUQ655683:FUQ655795 GEM655683:GEM655795 GOI655683:GOI655795 GYE655683:GYE655795 HIA655683:HIA655795 HRW655683:HRW655795 IBS655683:IBS655795 ILO655683:ILO655795 IVK655683:IVK655795 JFG655683:JFG655795 JPC655683:JPC655795 JYY655683:JYY655795 KIU655683:KIU655795 KSQ655683:KSQ655795 LCM655683:LCM655795 LMI655683:LMI655795 LWE655683:LWE655795 MGA655683:MGA655795 MPW655683:MPW655795 MZS655683:MZS655795 NJO655683:NJO655795 NTK655683:NTK655795 ODG655683:ODG655795 ONC655683:ONC655795 OWY655683:OWY655795 PGU655683:PGU655795 PQQ655683:PQQ655795 QAM655683:QAM655795 QKI655683:QKI655795 QUE655683:QUE655795 REA655683:REA655795 RNW655683:RNW655795 RXS655683:RXS655795 SHO655683:SHO655795 SRK655683:SRK655795 TBG655683:TBG655795 TLC655683:TLC655795 TUY655683:TUY655795 UEU655683:UEU655795 UOQ655683:UOQ655795 UYM655683:UYM655795 VII655683:VII655795 VSE655683:VSE655795 WCA655683:WCA655795 WLW655683:WLW655795 WVS655683:WVS655795 K721219:K721331 JG721219:JG721331 TC721219:TC721331 ACY721219:ACY721331 AMU721219:AMU721331 AWQ721219:AWQ721331 BGM721219:BGM721331 BQI721219:BQI721331 CAE721219:CAE721331 CKA721219:CKA721331 CTW721219:CTW721331 DDS721219:DDS721331 DNO721219:DNO721331 DXK721219:DXK721331 EHG721219:EHG721331 ERC721219:ERC721331 FAY721219:FAY721331 FKU721219:FKU721331 FUQ721219:FUQ721331 GEM721219:GEM721331 GOI721219:GOI721331 GYE721219:GYE721331 HIA721219:HIA721331 HRW721219:HRW721331 IBS721219:IBS721331 ILO721219:ILO721331 IVK721219:IVK721331 JFG721219:JFG721331 JPC721219:JPC721331 JYY721219:JYY721331 KIU721219:KIU721331 KSQ721219:KSQ721331 LCM721219:LCM721331 LMI721219:LMI721331 LWE721219:LWE721331 MGA721219:MGA721331 MPW721219:MPW721331 MZS721219:MZS721331 NJO721219:NJO721331 NTK721219:NTK721331 ODG721219:ODG721331 ONC721219:ONC721331 OWY721219:OWY721331 PGU721219:PGU721331 PQQ721219:PQQ721331 QAM721219:QAM721331 QKI721219:QKI721331 QUE721219:QUE721331 REA721219:REA721331 RNW721219:RNW721331 RXS721219:RXS721331 SHO721219:SHO721331 SRK721219:SRK721331 TBG721219:TBG721331 TLC721219:TLC721331 TUY721219:TUY721331 UEU721219:UEU721331 UOQ721219:UOQ721331 UYM721219:UYM721331 VII721219:VII721331 VSE721219:VSE721331 WCA721219:WCA721331 WLW721219:WLW721331 WVS721219:WVS721331 K786755:K786867 JG786755:JG786867 TC786755:TC786867 ACY786755:ACY786867 AMU786755:AMU786867 AWQ786755:AWQ786867 BGM786755:BGM786867 BQI786755:BQI786867 CAE786755:CAE786867 CKA786755:CKA786867 CTW786755:CTW786867 DDS786755:DDS786867 DNO786755:DNO786867 DXK786755:DXK786867 EHG786755:EHG786867 ERC786755:ERC786867 FAY786755:FAY786867 FKU786755:FKU786867 FUQ786755:FUQ786867 GEM786755:GEM786867 GOI786755:GOI786867 GYE786755:GYE786867 HIA786755:HIA786867 HRW786755:HRW786867 IBS786755:IBS786867 ILO786755:ILO786867 IVK786755:IVK786867 JFG786755:JFG786867 JPC786755:JPC786867 JYY786755:JYY786867 KIU786755:KIU786867 KSQ786755:KSQ786867 LCM786755:LCM786867 LMI786755:LMI786867 LWE786755:LWE786867 MGA786755:MGA786867 MPW786755:MPW786867 MZS786755:MZS786867 NJO786755:NJO786867 NTK786755:NTK786867 ODG786755:ODG786867 ONC786755:ONC786867 OWY786755:OWY786867 PGU786755:PGU786867 PQQ786755:PQQ786867 QAM786755:QAM786867 QKI786755:QKI786867 QUE786755:QUE786867 REA786755:REA786867 RNW786755:RNW786867 RXS786755:RXS786867 SHO786755:SHO786867 SRK786755:SRK786867 TBG786755:TBG786867 TLC786755:TLC786867 TUY786755:TUY786867 UEU786755:UEU786867 UOQ786755:UOQ786867 UYM786755:UYM786867 VII786755:VII786867 VSE786755:VSE786867 WCA786755:WCA786867 WLW786755:WLW786867 WVS786755:WVS786867 K852291:K852403 JG852291:JG852403 TC852291:TC852403 ACY852291:ACY852403 AMU852291:AMU852403 AWQ852291:AWQ852403 BGM852291:BGM852403 BQI852291:BQI852403 CAE852291:CAE852403 CKA852291:CKA852403 CTW852291:CTW852403 DDS852291:DDS852403 DNO852291:DNO852403 DXK852291:DXK852403 EHG852291:EHG852403 ERC852291:ERC852403 FAY852291:FAY852403 FKU852291:FKU852403 FUQ852291:FUQ852403 GEM852291:GEM852403 GOI852291:GOI852403 GYE852291:GYE852403 HIA852291:HIA852403 HRW852291:HRW852403 IBS852291:IBS852403 ILO852291:ILO852403 IVK852291:IVK852403 JFG852291:JFG852403 JPC852291:JPC852403 JYY852291:JYY852403 KIU852291:KIU852403 KSQ852291:KSQ852403 LCM852291:LCM852403 LMI852291:LMI852403 LWE852291:LWE852403 MGA852291:MGA852403 MPW852291:MPW852403 MZS852291:MZS852403 NJO852291:NJO852403 NTK852291:NTK852403 ODG852291:ODG852403 ONC852291:ONC852403 OWY852291:OWY852403 PGU852291:PGU852403 PQQ852291:PQQ852403 QAM852291:QAM852403 QKI852291:QKI852403 QUE852291:QUE852403 REA852291:REA852403 RNW852291:RNW852403 RXS852291:RXS852403 SHO852291:SHO852403 SRK852291:SRK852403 TBG852291:TBG852403 TLC852291:TLC852403 TUY852291:TUY852403 UEU852291:UEU852403 UOQ852291:UOQ852403 UYM852291:UYM852403 VII852291:VII852403 VSE852291:VSE852403 WCA852291:WCA852403 WLW852291:WLW852403 WVS852291:WVS852403 K917827:K917939 JG917827:JG917939 TC917827:TC917939 ACY917827:ACY917939 AMU917827:AMU917939 AWQ917827:AWQ917939 BGM917827:BGM917939 BQI917827:BQI917939 CAE917827:CAE917939 CKA917827:CKA917939 CTW917827:CTW917939 DDS917827:DDS917939 DNO917827:DNO917939 DXK917827:DXK917939 EHG917827:EHG917939 ERC917827:ERC917939 FAY917827:FAY917939 FKU917827:FKU917939 FUQ917827:FUQ917939 GEM917827:GEM917939 GOI917827:GOI917939 GYE917827:GYE917939 HIA917827:HIA917939 HRW917827:HRW917939 IBS917827:IBS917939 ILO917827:ILO917939 IVK917827:IVK917939 JFG917827:JFG917939 JPC917827:JPC917939 JYY917827:JYY917939 KIU917827:KIU917939 KSQ917827:KSQ917939 LCM917827:LCM917939 LMI917827:LMI917939 LWE917827:LWE917939 MGA917827:MGA917939 MPW917827:MPW917939 MZS917827:MZS917939 NJO917827:NJO917939 NTK917827:NTK917939 ODG917827:ODG917939 ONC917827:ONC917939 OWY917827:OWY917939 PGU917827:PGU917939 PQQ917827:PQQ917939 QAM917827:QAM917939 QKI917827:QKI917939 QUE917827:QUE917939 REA917827:REA917939 RNW917827:RNW917939 RXS917827:RXS917939 SHO917827:SHO917939 SRK917827:SRK917939 TBG917827:TBG917939 TLC917827:TLC917939 TUY917827:TUY917939 UEU917827:UEU917939 UOQ917827:UOQ917939 UYM917827:UYM917939 VII917827:VII917939 VSE917827:VSE917939 WCA917827:WCA917939 WLW917827:WLW917939 WVS917827:WVS917939 K983363:K983475 JG983363:JG983475 TC983363:TC983475 ACY983363:ACY983475 AMU983363:AMU983475 AWQ983363:AWQ983475 BGM983363:BGM983475 BQI983363:BQI983475 CAE983363:CAE983475 CKA983363:CKA983475 CTW983363:CTW983475 DDS983363:DDS983475 DNO983363:DNO983475 DXK983363:DXK983475 EHG983363:EHG983475 ERC983363:ERC983475 FAY983363:FAY983475 FKU983363:FKU983475 FUQ983363:FUQ983475 GEM983363:GEM983475 GOI983363:GOI983475 GYE983363:GYE983475 HIA983363:HIA983475 HRW983363:HRW983475 IBS983363:IBS983475 ILO983363:ILO983475 IVK983363:IVK983475 JFG983363:JFG983475 JPC983363:JPC983475 JYY983363:JYY983475 KIU983363:KIU983475 KSQ983363:KSQ983475 LCM983363:LCM983475 LMI983363:LMI983475 LWE983363:LWE983475 MGA983363:MGA983475 MPW983363:MPW983475 MZS983363:MZS983475 NJO983363:NJO983475 NTK983363:NTK983475 ODG983363:ODG983475 ONC983363:ONC983475 OWY983363:OWY983475 PGU983363:PGU983475 PQQ983363:PQQ983475 QAM983363:QAM983475 QKI983363:QKI983475 QUE983363:QUE983475 REA983363:REA983475 RNW983363:RNW983475 RXS983363:RXS983475 SHO983363:SHO983475 SRK983363:SRK983475 TBG983363:TBG983475 TLC983363:TLC983475 TUY983363:TUY983475 UEU983363:UEU983475 UOQ983363:UOQ983475 UYM983363:UYM983475 VII983363:VII983475 VSE983363:VSE983475 WCA983363:WCA983475 WLW983363:WLW983475 WVS983363:WVS983475 E38:K42 WVM983594:WVQ983642 L65730:L66006 JH65730:JH66006 TD65730:TD66006 ACZ65730:ACZ66006 AMV65730:AMV66006 AWR65730:AWR66006 BGN65730:BGN66006 BQJ65730:BQJ66006 CAF65730:CAF66006 CKB65730:CKB66006 CTX65730:CTX66006 DDT65730:DDT66006 DNP65730:DNP66006 DXL65730:DXL66006 EHH65730:EHH66006 ERD65730:ERD66006 FAZ65730:FAZ66006 FKV65730:FKV66006 FUR65730:FUR66006 GEN65730:GEN66006 GOJ65730:GOJ66006 GYF65730:GYF66006 HIB65730:HIB66006 HRX65730:HRX66006 IBT65730:IBT66006 ILP65730:ILP66006 IVL65730:IVL66006 JFH65730:JFH66006 JPD65730:JPD66006 JYZ65730:JYZ66006 KIV65730:KIV66006 KSR65730:KSR66006 LCN65730:LCN66006 LMJ65730:LMJ66006 LWF65730:LWF66006 MGB65730:MGB66006 MPX65730:MPX66006 MZT65730:MZT66006 NJP65730:NJP66006 NTL65730:NTL66006 ODH65730:ODH66006 OND65730:OND66006 OWZ65730:OWZ66006 PGV65730:PGV66006 PQR65730:PQR66006 QAN65730:QAN66006 QKJ65730:QKJ66006 QUF65730:QUF66006 REB65730:REB66006 RNX65730:RNX66006 RXT65730:RXT66006 SHP65730:SHP66006 SRL65730:SRL66006 TBH65730:TBH66006 TLD65730:TLD66006 TUZ65730:TUZ66006 UEV65730:UEV66006 UOR65730:UOR66006 UYN65730:UYN66006 VIJ65730:VIJ66006 VSF65730:VSF66006 WCB65730:WCB66006 WLX65730:WLX66006 WVT65730:WVT66006 L131266:L131542 JH131266:JH131542 TD131266:TD131542 ACZ131266:ACZ131542 AMV131266:AMV131542 AWR131266:AWR131542 BGN131266:BGN131542 BQJ131266:BQJ131542 CAF131266:CAF131542 CKB131266:CKB131542 CTX131266:CTX131542 DDT131266:DDT131542 DNP131266:DNP131542 DXL131266:DXL131542 EHH131266:EHH131542 ERD131266:ERD131542 FAZ131266:FAZ131542 FKV131266:FKV131542 FUR131266:FUR131542 GEN131266:GEN131542 GOJ131266:GOJ131542 GYF131266:GYF131542 HIB131266:HIB131542 HRX131266:HRX131542 IBT131266:IBT131542 ILP131266:ILP131542 IVL131266:IVL131542 JFH131266:JFH131542 JPD131266:JPD131542 JYZ131266:JYZ131542 KIV131266:KIV131542 KSR131266:KSR131542 LCN131266:LCN131542 LMJ131266:LMJ131542 LWF131266:LWF131542 MGB131266:MGB131542 MPX131266:MPX131542 MZT131266:MZT131542 NJP131266:NJP131542 NTL131266:NTL131542 ODH131266:ODH131542 OND131266:OND131542 OWZ131266:OWZ131542 PGV131266:PGV131542 PQR131266:PQR131542 QAN131266:QAN131542 QKJ131266:QKJ131542 QUF131266:QUF131542 REB131266:REB131542 RNX131266:RNX131542 RXT131266:RXT131542 SHP131266:SHP131542 SRL131266:SRL131542 TBH131266:TBH131542 TLD131266:TLD131542 TUZ131266:TUZ131542 UEV131266:UEV131542 UOR131266:UOR131542 UYN131266:UYN131542 VIJ131266:VIJ131542 VSF131266:VSF131542 WCB131266:WCB131542 WLX131266:WLX131542 WVT131266:WVT131542 L196802:L197078 JH196802:JH197078 TD196802:TD197078 ACZ196802:ACZ197078 AMV196802:AMV197078 AWR196802:AWR197078 BGN196802:BGN197078 BQJ196802:BQJ197078 CAF196802:CAF197078 CKB196802:CKB197078 CTX196802:CTX197078 DDT196802:DDT197078 DNP196802:DNP197078 DXL196802:DXL197078 EHH196802:EHH197078 ERD196802:ERD197078 FAZ196802:FAZ197078 FKV196802:FKV197078 FUR196802:FUR197078 GEN196802:GEN197078 GOJ196802:GOJ197078 GYF196802:GYF197078 HIB196802:HIB197078 HRX196802:HRX197078 IBT196802:IBT197078 ILP196802:ILP197078 IVL196802:IVL197078 JFH196802:JFH197078 JPD196802:JPD197078 JYZ196802:JYZ197078 KIV196802:KIV197078 KSR196802:KSR197078 LCN196802:LCN197078 LMJ196802:LMJ197078 LWF196802:LWF197078 MGB196802:MGB197078 MPX196802:MPX197078 MZT196802:MZT197078 NJP196802:NJP197078 NTL196802:NTL197078 ODH196802:ODH197078 OND196802:OND197078 OWZ196802:OWZ197078 PGV196802:PGV197078 PQR196802:PQR197078 QAN196802:QAN197078 QKJ196802:QKJ197078 QUF196802:QUF197078 REB196802:REB197078 RNX196802:RNX197078 RXT196802:RXT197078 SHP196802:SHP197078 SRL196802:SRL197078 TBH196802:TBH197078 TLD196802:TLD197078 TUZ196802:TUZ197078 UEV196802:UEV197078 UOR196802:UOR197078 UYN196802:UYN197078 VIJ196802:VIJ197078 VSF196802:VSF197078 WCB196802:WCB197078 WLX196802:WLX197078 WVT196802:WVT197078 L262338:L262614 JH262338:JH262614 TD262338:TD262614 ACZ262338:ACZ262614 AMV262338:AMV262614 AWR262338:AWR262614 BGN262338:BGN262614 BQJ262338:BQJ262614 CAF262338:CAF262614 CKB262338:CKB262614 CTX262338:CTX262614 DDT262338:DDT262614 DNP262338:DNP262614 DXL262338:DXL262614 EHH262338:EHH262614 ERD262338:ERD262614 FAZ262338:FAZ262614 FKV262338:FKV262614 FUR262338:FUR262614 GEN262338:GEN262614 GOJ262338:GOJ262614 GYF262338:GYF262614 HIB262338:HIB262614 HRX262338:HRX262614 IBT262338:IBT262614 ILP262338:ILP262614 IVL262338:IVL262614 JFH262338:JFH262614 JPD262338:JPD262614 JYZ262338:JYZ262614 KIV262338:KIV262614 KSR262338:KSR262614 LCN262338:LCN262614 LMJ262338:LMJ262614 LWF262338:LWF262614 MGB262338:MGB262614 MPX262338:MPX262614 MZT262338:MZT262614 NJP262338:NJP262614 NTL262338:NTL262614 ODH262338:ODH262614 OND262338:OND262614 OWZ262338:OWZ262614 PGV262338:PGV262614 PQR262338:PQR262614 QAN262338:QAN262614 QKJ262338:QKJ262614 QUF262338:QUF262614 REB262338:REB262614 RNX262338:RNX262614 RXT262338:RXT262614 SHP262338:SHP262614 SRL262338:SRL262614 TBH262338:TBH262614 TLD262338:TLD262614 TUZ262338:TUZ262614 UEV262338:UEV262614 UOR262338:UOR262614 UYN262338:UYN262614 VIJ262338:VIJ262614 VSF262338:VSF262614 WCB262338:WCB262614 WLX262338:WLX262614 WVT262338:WVT262614 L327874:L328150 JH327874:JH328150 TD327874:TD328150 ACZ327874:ACZ328150 AMV327874:AMV328150 AWR327874:AWR328150 BGN327874:BGN328150 BQJ327874:BQJ328150 CAF327874:CAF328150 CKB327874:CKB328150 CTX327874:CTX328150 DDT327874:DDT328150 DNP327874:DNP328150 DXL327874:DXL328150 EHH327874:EHH328150 ERD327874:ERD328150 FAZ327874:FAZ328150 FKV327874:FKV328150 FUR327874:FUR328150 GEN327874:GEN328150 GOJ327874:GOJ328150 GYF327874:GYF328150 HIB327874:HIB328150 HRX327874:HRX328150 IBT327874:IBT328150 ILP327874:ILP328150 IVL327874:IVL328150 JFH327874:JFH328150 JPD327874:JPD328150 JYZ327874:JYZ328150 KIV327874:KIV328150 KSR327874:KSR328150 LCN327874:LCN328150 LMJ327874:LMJ328150 LWF327874:LWF328150 MGB327874:MGB328150 MPX327874:MPX328150 MZT327874:MZT328150 NJP327874:NJP328150 NTL327874:NTL328150 ODH327874:ODH328150 OND327874:OND328150 OWZ327874:OWZ328150 PGV327874:PGV328150 PQR327874:PQR328150 QAN327874:QAN328150 QKJ327874:QKJ328150 QUF327874:QUF328150 REB327874:REB328150 RNX327874:RNX328150 RXT327874:RXT328150 SHP327874:SHP328150 SRL327874:SRL328150 TBH327874:TBH328150 TLD327874:TLD328150 TUZ327874:TUZ328150 UEV327874:UEV328150 UOR327874:UOR328150 UYN327874:UYN328150 VIJ327874:VIJ328150 VSF327874:VSF328150 WCB327874:WCB328150 WLX327874:WLX328150 WVT327874:WVT328150 L393410:L393686 JH393410:JH393686 TD393410:TD393686 ACZ393410:ACZ393686 AMV393410:AMV393686 AWR393410:AWR393686 BGN393410:BGN393686 BQJ393410:BQJ393686 CAF393410:CAF393686 CKB393410:CKB393686 CTX393410:CTX393686 DDT393410:DDT393686 DNP393410:DNP393686 DXL393410:DXL393686 EHH393410:EHH393686 ERD393410:ERD393686 FAZ393410:FAZ393686 FKV393410:FKV393686 FUR393410:FUR393686 GEN393410:GEN393686 GOJ393410:GOJ393686 GYF393410:GYF393686 HIB393410:HIB393686 HRX393410:HRX393686 IBT393410:IBT393686 ILP393410:ILP393686 IVL393410:IVL393686 JFH393410:JFH393686 JPD393410:JPD393686 JYZ393410:JYZ393686 KIV393410:KIV393686 KSR393410:KSR393686 LCN393410:LCN393686 LMJ393410:LMJ393686 LWF393410:LWF393686 MGB393410:MGB393686 MPX393410:MPX393686 MZT393410:MZT393686 NJP393410:NJP393686 NTL393410:NTL393686 ODH393410:ODH393686 OND393410:OND393686 OWZ393410:OWZ393686 PGV393410:PGV393686 PQR393410:PQR393686 QAN393410:QAN393686 QKJ393410:QKJ393686 QUF393410:QUF393686 REB393410:REB393686 RNX393410:RNX393686 RXT393410:RXT393686 SHP393410:SHP393686 SRL393410:SRL393686 TBH393410:TBH393686 TLD393410:TLD393686 TUZ393410:TUZ393686 UEV393410:UEV393686 UOR393410:UOR393686 UYN393410:UYN393686 VIJ393410:VIJ393686 VSF393410:VSF393686 WCB393410:WCB393686 WLX393410:WLX393686 WVT393410:WVT393686 L458946:L459222 JH458946:JH459222 TD458946:TD459222 ACZ458946:ACZ459222 AMV458946:AMV459222 AWR458946:AWR459222 BGN458946:BGN459222 BQJ458946:BQJ459222 CAF458946:CAF459222 CKB458946:CKB459222 CTX458946:CTX459222 DDT458946:DDT459222 DNP458946:DNP459222 DXL458946:DXL459222 EHH458946:EHH459222 ERD458946:ERD459222 FAZ458946:FAZ459222 FKV458946:FKV459222 FUR458946:FUR459222 GEN458946:GEN459222 GOJ458946:GOJ459222 GYF458946:GYF459222 HIB458946:HIB459222 HRX458946:HRX459222 IBT458946:IBT459222 ILP458946:ILP459222 IVL458946:IVL459222 JFH458946:JFH459222 JPD458946:JPD459222 JYZ458946:JYZ459222 KIV458946:KIV459222 KSR458946:KSR459222 LCN458946:LCN459222 LMJ458946:LMJ459222 LWF458946:LWF459222 MGB458946:MGB459222 MPX458946:MPX459222 MZT458946:MZT459222 NJP458946:NJP459222 NTL458946:NTL459222 ODH458946:ODH459222 OND458946:OND459222 OWZ458946:OWZ459222 PGV458946:PGV459222 PQR458946:PQR459222 QAN458946:QAN459222 QKJ458946:QKJ459222 QUF458946:QUF459222 REB458946:REB459222 RNX458946:RNX459222 RXT458946:RXT459222 SHP458946:SHP459222 SRL458946:SRL459222 TBH458946:TBH459222 TLD458946:TLD459222 TUZ458946:TUZ459222 UEV458946:UEV459222 UOR458946:UOR459222 UYN458946:UYN459222 VIJ458946:VIJ459222 VSF458946:VSF459222 WCB458946:WCB459222 WLX458946:WLX459222 WVT458946:WVT459222 L524482:L524758 JH524482:JH524758 TD524482:TD524758 ACZ524482:ACZ524758 AMV524482:AMV524758 AWR524482:AWR524758 BGN524482:BGN524758 BQJ524482:BQJ524758 CAF524482:CAF524758 CKB524482:CKB524758 CTX524482:CTX524758 DDT524482:DDT524758 DNP524482:DNP524758 DXL524482:DXL524758 EHH524482:EHH524758 ERD524482:ERD524758 FAZ524482:FAZ524758 FKV524482:FKV524758 FUR524482:FUR524758 GEN524482:GEN524758 GOJ524482:GOJ524758 GYF524482:GYF524758 HIB524482:HIB524758 HRX524482:HRX524758 IBT524482:IBT524758 ILP524482:ILP524758 IVL524482:IVL524758 JFH524482:JFH524758 JPD524482:JPD524758 JYZ524482:JYZ524758 KIV524482:KIV524758 KSR524482:KSR524758 LCN524482:LCN524758 LMJ524482:LMJ524758 LWF524482:LWF524758 MGB524482:MGB524758 MPX524482:MPX524758 MZT524482:MZT524758 NJP524482:NJP524758 NTL524482:NTL524758 ODH524482:ODH524758 OND524482:OND524758 OWZ524482:OWZ524758 PGV524482:PGV524758 PQR524482:PQR524758 QAN524482:QAN524758 QKJ524482:QKJ524758 QUF524482:QUF524758 REB524482:REB524758 RNX524482:RNX524758 RXT524482:RXT524758 SHP524482:SHP524758 SRL524482:SRL524758 TBH524482:TBH524758 TLD524482:TLD524758 TUZ524482:TUZ524758 UEV524482:UEV524758 UOR524482:UOR524758 UYN524482:UYN524758 VIJ524482:VIJ524758 VSF524482:VSF524758 WCB524482:WCB524758 WLX524482:WLX524758 WVT524482:WVT524758 L590018:L590294 JH590018:JH590294 TD590018:TD590294 ACZ590018:ACZ590294 AMV590018:AMV590294 AWR590018:AWR590294 BGN590018:BGN590294 BQJ590018:BQJ590294 CAF590018:CAF590294 CKB590018:CKB590294 CTX590018:CTX590294 DDT590018:DDT590294 DNP590018:DNP590294 DXL590018:DXL590294 EHH590018:EHH590294 ERD590018:ERD590294 FAZ590018:FAZ590294 FKV590018:FKV590294 FUR590018:FUR590294 GEN590018:GEN590294 GOJ590018:GOJ590294 GYF590018:GYF590294 HIB590018:HIB590294 HRX590018:HRX590294 IBT590018:IBT590294 ILP590018:ILP590294 IVL590018:IVL590294 JFH590018:JFH590294 JPD590018:JPD590294 JYZ590018:JYZ590294 KIV590018:KIV590294 KSR590018:KSR590294 LCN590018:LCN590294 LMJ590018:LMJ590294 LWF590018:LWF590294 MGB590018:MGB590294 MPX590018:MPX590294 MZT590018:MZT590294 NJP590018:NJP590294 NTL590018:NTL590294 ODH590018:ODH590294 OND590018:OND590294 OWZ590018:OWZ590294 PGV590018:PGV590294 PQR590018:PQR590294 QAN590018:QAN590294 QKJ590018:QKJ590294 QUF590018:QUF590294 REB590018:REB590294 RNX590018:RNX590294 RXT590018:RXT590294 SHP590018:SHP590294 SRL590018:SRL590294 TBH590018:TBH590294 TLD590018:TLD590294 TUZ590018:TUZ590294 UEV590018:UEV590294 UOR590018:UOR590294 UYN590018:UYN590294 VIJ590018:VIJ590294 VSF590018:VSF590294 WCB590018:WCB590294 WLX590018:WLX590294 WVT590018:WVT590294 L655554:L655830 JH655554:JH655830 TD655554:TD655830 ACZ655554:ACZ655830 AMV655554:AMV655830 AWR655554:AWR655830 BGN655554:BGN655830 BQJ655554:BQJ655830 CAF655554:CAF655830 CKB655554:CKB655830 CTX655554:CTX655830 DDT655554:DDT655830 DNP655554:DNP655830 DXL655554:DXL655830 EHH655554:EHH655830 ERD655554:ERD655830 FAZ655554:FAZ655830 FKV655554:FKV655830 FUR655554:FUR655830 GEN655554:GEN655830 GOJ655554:GOJ655830 GYF655554:GYF655830 HIB655554:HIB655830 HRX655554:HRX655830 IBT655554:IBT655830 ILP655554:ILP655830 IVL655554:IVL655830 JFH655554:JFH655830 JPD655554:JPD655830 JYZ655554:JYZ655830 KIV655554:KIV655830 KSR655554:KSR655830 LCN655554:LCN655830 LMJ655554:LMJ655830 LWF655554:LWF655830 MGB655554:MGB655830 MPX655554:MPX655830 MZT655554:MZT655830 NJP655554:NJP655830 NTL655554:NTL655830 ODH655554:ODH655830 OND655554:OND655830 OWZ655554:OWZ655830 PGV655554:PGV655830 PQR655554:PQR655830 QAN655554:QAN655830 QKJ655554:QKJ655830 QUF655554:QUF655830 REB655554:REB655830 RNX655554:RNX655830 RXT655554:RXT655830 SHP655554:SHP655830 SRL655554:SRL655830 TBH655554:TBH655830 TLD655554:TLD655830 TUZ655554:TUZ655830 UEV655554:UEV655830 UOR655554:UOR655830 UYN655554:UYN655830 VIJ655554:VIJ655830 VSF655554:VSF655830 WCB655554:WCB655830 WLX655554:WLX655830 WVT655554:WVT655830 L721090:L721366 JH721090:JH721366 TD721090:TD721366 ACZ721090:ACZ721366 AMV721090:AMV721366 AWR721090:AWR721366 BGN721090:BGN721366 BQJ721090:BQJ721366 CAF721090:CAF721366 CKB721090:CKB721366 CTX721090:CTX721366 DDT721090:DDT721366 DNP721090:DNP721366 DXL721090:DXL721366 EHH721090:EHH721366 ERD721090:ERD721366 FAZ721090:FAZ721366 FKV721090:FKV721366 FUR721090:FUR721366 GEN721090:GEN721366 GOJ721090:GOJ721366 GYF721090:GYF721366 HIB721090:HIB721366 HRX721090:HRX721366 IBT721090:IBT721366 ILP721090:ILP721366 IVL721090:IVL721366 JFH721090:JFH721366 JPD721090:JPD721366 JYZ721090:JYZ721366 KIV721090:KIV721366 KSR721090:KSR721366 LCN721090:LCN721366 LMJ721090:LMJ721366 LWF721090:LWF721366 MGB721090:MGB721366 MPX721090:MPX721366 MZT721090:MZT721366 NJP721090:NJP721366 NTL721090:NTL721366 ODH721090:ODH721366 OND721090:OND721366 OWZ721090:OWZ721366 PGV721090:PGV721366 PQR721090:PQR721366 QAN721090:QAN721366 QKJ721090:QKJ721366 QUF721090:QUF721366 REB721090:REB721366 RNX721090:RNX721366 RXT721090:RXT721366 SHP721090:SHP721366 SRL721090:SRL721366 TBH721090:TBH721366 TLD721090:TLD721366 TUZ721090:TUZ721366 UEV721090:UEV721366 UOR721090:UOR721366 UYN721090:UYN721366 VIJ721090:VIJ721366 VSF721090:VSF721366 WCB721090:WCB721366 WLX721090:WLX721366 WVT721090:WVT721366 L786626:L786902 JH786626:JH786902 TD786626:TD786902 ACZ786626:ACZ786902 AMV786626:AMV786902 AWR786626:AWR786902 BGN786626:BGN786902 BQJ786626:BQJ786902 CAF786626:CAF786902 CKB786626:CKB786902 CTX786626:CTX786902 DDT786626:DDT786902 DNP786626:DNP786902 DXL786626:DXL786902 EHH786626:EHH786902 ERD786626:ERD786902 FAZ786626:FAZ786902 FKV786626:FKV786902 FUR786626:FUR786902 GEN786626:GEN786902 GOJ786626:GOJ786902 GYF786626:GYF786902 HIB786626:HIB786902 HRX786626:HRX786902 IBT786626:IBT786902 ILP786626:ILP786902 IVL786626:IVL786902 JFH786626:JFH786902 JPD786626:JPD786902 JYZ786626:JYZ786902 KIV786626:KIV786902 KSR786626:KSR786902 LCN786626:LCN786902 LMJ786626:LMJ786902 LWF786626:LWF786902 MGB786626:MGB786902 MPX786626:MPX786902 MZT786626:MZT786902 NJP786626:NJP786902 NTL786626:NTL786902 ODH786626:ODH786902 OND786626:OND786902 OWZ786626:OWZ786902 PGV786626:PGV786902 PQR786626:PQR786902 QAN786626:QAN786902 QKJ786626:QKJ786902 QUF786626:QUF786902 REB786626:REB786902 RNX786626:RNX786902 RXT786626:RXT786902 SHP786626:SHP786902 SRL786626:SRL786902 TBH786626:TBH786902 TLD786626:TLD786902 TUZ786626:TUZ786902 UEV786626:UEV786902 UOR786626:UOR786902 UYN786626:UYN786902 VIJ786626:VIJ786902 VSF786626:VSF786902 WCB786626:WCB786902 WLX786626:WLX786902 WVT786626:WVT786902 L852162:L852438 JH852162:JH852438 TD852162:TD852438 ACZ852162:ACZ852438 AMV852162:AMV852438 AWR852162:AWR852438 BGN852162:BGN852438 BQJ852162:BQJ852438 CAF852162:CAF852438 CKB852162:CKB852438 CTX852162:CTX852438 DDT852162:DDT852438 DNP852162:DNP852438 DXL852162:DXL852438 EHH852162:EHH852438 ERD852162:ERD852438 FAZ852162:FAZ852438 FKV852162:FKV852438 FUR852162:FUR852438 GEN852162:GEN852438 GOJ852162:GOJ852438 GYF852162:GYF852438 HIB852162:HIB852438 HRX852162:HRX852438 IBT852162:IBT852438 ILP852162:ILP852438 IVL852162:IVL852438 JFH852162:JFH852438 JPD852162:JPD852438 JYZ852162:JYZ852438 KIV852162:KIV852438 KSR852162:KSR852438 LCN852162:LCN852438 LMJ852162:LMJ852438 LWF852162:LWF852438 MGB852162:MGB852438 MPX852162:MPX852438 MZT852162:MZT852438 NJP852162:NJP852438 NTL852162:NTL852438 ODH852162:ODH852438 OND852162:OND852438 OWZ852162:OWZ852438 PGV852162:PGV852438 PQR852162:PQR852438 QAN852162:QAN852438 QKJ852162:QKJ852438 QUF852162:QUF852438 REB852162:REB852438 RNX852162:RNX852438 RXT852162:RXT852438 SHP852162:SHP852438 SRL852162:SRL852438 TBH852162:TBH852438 TLD852162:TLD852438 TUZ852162:TUZ852438 UEV852162:UEV852438 UOR852162:UOR852438 UYN852162:UYN852438 VIJ852162:VIJ852438 VSF852162:VSF852438 WCB852162:WCB852438 WLX852162:WLX852438 WVT852162:WVT852438 L917698:L917974 JH917698:JH917974 TD917698:TD917974 ACZ917698:ACZ917974 AMV917698:AMV917974 AWR917698:AWR917974 BGN917698:BGN917974 BQJ917698:BQJ917974 CAF917698:CAF917974 CKB917698:CKB917974 CTX917698:CTX917974 DDT917698:DDT917974 DNP917698:DNP917974 DXL917698:DXL917974 EHH917698:EHH917974 ERD917698:ERD917974 FAZ917698:FAZ917974 FKV917698:FKV917974 FUR917698:FUR917974 GEN917698:GEN917974 GOJ917698:GOJ917974 GYF917698:GYF917974 HIB917698:HIB917974 HRX917698:HRX917974 IBT917698:IBT917974 ILP917698:ILP917974 IVL917698:IVL917974 JFH917698:JFH917974 JPD917698:JPD917974 JYZ917698:JYZ917974 KIV917698:KIV917974 KSR917698:KSR917974 LCN917698:LCN917974 LMJ917698:LMJ917974 LWF917698:LWF917974 MGB917698:MGB917974 MPX917698:MPX917974 MZT917698:MZT917974 NJP917698:NJP917974 NTL917698:NTL917974 ODH917698:ODH917974 OND917698:OND917974 OWZ917698:OWZ917974 PGV917698:PGV917974 PQR917698:PQR917974 QAN917698:QAN917974 QKJ917698:QKJ917974 QUF917698:QUF917974 REB917698:REB917974 RNX917698:RNX917974 RXT917698:RXT917974 SHP917698:SHP917974 SRL917698:SRL917974 TBH917698:TBH917974 TLD917698:TLD917974 TUZ917698:TUZ917974 UEV917698:UEV917974 UOR917698:UOR917974 UYN917698:UYN917974 VIJ917698:VIJ917974 VSF917698:VSF917974 WCB917698:WCB917974 WLX917698:WLX917974 WVT917698:WVT917974 L983234:L983510 JH983234:JH983510 TD983234:TD983510 ACZ983234:ACZ983510 AMV983234:AMV983510 AWR983234:AWR983510 BGN983234:BGN983510 BQJ983234:BQJ983510 CAF983234:CAF983510 CKB983234:CKB983510 CTX983234:CTX983510 DDT983234:DDT983510 DNP983234:DNP983510 DXL983234:DXL983510 EHH983234:EHH983510 ERD983234:ERD983510 FAZ983234:FAZ983510 FKV983234:FKV983510 FUR983234:FUR983510 GEN983234:GEN983510 GOJ983234:GOJ983510 GYF983234:GYF983510 HIB983234:HIB983510 HRX983234:HRX983510 IBT983234:IBT983510 ILP983234:ILP983510 IVL983234:IVL983510 JFH983234:JFH983510 JPD983234:JPD983510 JYZ983234:JYZ983510 KIV983234:KIV983510 KSR983234:KSR983510 LCN983234:LCN983510 LMJ983234:LMJ983510 LWF983234:LWF983510 MGB983234:MGB983510 MPX983234:MPX983510 MZT983234:MZT983510 NJP983234:NJP983510 NTL983234:NTL983510 ODH983234:ODH983510 OND983234:OND983510 OWZ983234:OWZ983510 PGV983234:PGV983510 PQR983234:PQR983510 QAN983234:QAN983510 QKJ983234:QKJ983510 QUF983234:QUF983510 REB983234:REB983510 RNX983234:RNX983510 RXT983234:RXT983510 SHP983234:SHP983510 SRL983234:SRL983510 TBH983234:TBH983510 TLD983234:TLD983510 TUZ983234:TUZ983510 UEV983234:UEV983510 UOR983234:UOR983510 UYN983234:UYN983510 VIJ983234:VIJ983510 VSF983234:VSF983510 WCB983234:WCB983510 WLX983234:WLX983510 WVT983234:WVT983510 E43:J243 JA43:JF243 SW43:TB243 ACS43:ACX243 AMO43:AMT243 AWK43:AWP243 BGG43:BGL243 BQC43:BQH243 BZY43:CAD243 CJU43:CJZ243 CTQ43:CTV243 DDM43:DDR243 DNI43:DNN243 DXE43:DXJ243 EHA43:EHF243 EQW43:ERB243 FAS43:FAX243 FKO43:FKT243 FUK43:FUP243 GEG43:GEL243 GOC43:GOH243 GXY43:GYD243 HHU43:HHZ243 HRQ43:HRV243 IBM43:IBR243 ILI43:ILN243 IVE43:IVJ243 JFA43:JFF243 JOW43:JPB243 JYS43:JYX243 KIO43:KIT243 KSK43:KSP243 LCG43:LCL243 LMC43:LMH243 LVY43:LWD243 MFU43:MFZ243 MPQ43:MPV243 MZM43:MZR243 NJI43:NJN243 NTE43:NTJ243 ODA43:ODF243 OMW43:ONB243 OWS43:OWX243 PGO43:PGT243 PQK43:PQP243 QAG43:QAL243 QKC43:QKH243 QTY43:QUD243 RDU43:RDZ243 RNQ43:RNV243 RXM43:RXR243 SHI43:SHN243 SRE43:SRJ243 TBA43:TBF243 TKW43:TLB243 TUS43:TUX243 UEO43:UET243 UOK43:UOP243 UYG43:UYL243 VIC43:VIH243 VRY43:VSD243 WBU43:WBZ243 WLQ43:WLV243 WVM43:WVR243 E65771:J65971 JA65771:JF65971 SW65771:TB65971 ACS65771:ACX65971 AMO65771:AMT65971 AWK65771:AWP65971 BGG65771:BGL65971 BQC65771:BQH65971 BZY65771:CAD65971 CJU65771:CJZ65971 CTQ65771:CTV65971 DDM65771:DDR65971 DNI65771:DNN65971 DXE65771:DXJ65971 EHA65771:EHF65971 EQW65771:ERB65971 FAS65771:FAX65971 FKO65771:FKT65971 FUK65771:FUP65971 GEG65771:GEL65971 GOC65771:GOH65971 GXY65771:GYD65971 HHU65771:HHZ65971 HRQ65771:HRV65971 IBM65771:IBR65971 ILI65771:ILN65971 IVE65771:IVJ65971 JFA65771:JFF65971 JOW65771:JPB65971 JYS65771:JYX65971 KIO65771:KIT65971 KSK65771:KSP65971 LCG65771:LCL65971 LMC65771:LMH65971 LVY65771:LWD65971 MFU65771:MFZ65971 MPQ65771:MPV65971 MZM65771:MZR65971 NJI65771:NJN65971 NTE65771:NTJ65971 ODA65771:ODF65971 OMW65771:ONB65971 OWS65771:OWX65971 PGO65771:PGT65971 PQK65771:PQP65971 QAG65771:QAL65971 QKC65771:QKH65971 QTY65771:QUD65971 RDU65771:RDZ65971 RNQ65771:RNV65971 RXM65771:RXR65971 SHI65771:SHN65971 SRE65771:SRJ65971 TBA65771:TBF65971 TKW65771:TLB65971 TUS65771:TUX65971 UEO65771:UET65971 UOK65771:UOP65971 UYG65771:UYL65971 VIC65771:VIH65971 VRY65771:VSD65971 WBU65771:WBZ65971 WLQ65771:WLV65971 WVM65771:WVR65971 E131307:J131507 JA131307:JF131507 SW131307:TB131507 ACS131307:ACX131507 AMO131307:AMT131507 AWK131307:AWP131507 BGG131307:BGL131507 BQC131307:BQH131507 BZY131307:CAD131507 CJU131307:CJZ131507 CTQ131307:CTV131507 DDM131307:DDR131507 DNI131307:DNN131507 DXE131307:DXJ131507 EHA131307:EHF131507 EQW131307:ERB131507 FAS131307:FAX131507 FKO131307:FKT131507 FUK131307:FUP131507 GEG131307:GEL131507 GOC131307:GOH131507 GXY131307:GYD131507 HHU131307:HHZ131507 HRQ131307:HRV131507 IBM131307:IBR131507 ILI131307:ILN131507 IVE131307:IVJ131507 JFA131307:JFF131507 JOW131307:JPB131507 JYS131307:JYX131507 KIO131307:KIT131507 KSK131307:KSP131507 LCG131307:LCL131507 LMC131307:LMH131507 LVY131307:LWD131507 MFU131307:MFZ131507 MPQ131307:MPV131507 MZM131307:MZR131507 NJI131307:NJN131507 NTE131307:NTJ131507 ODA131307:ODF131507 OMW131307:ONB131507 OWS131307:OWX131507 PGO131307:PGT131507 PQK131307:PQP131507 QAG131307:QAL131507 QKC131307:QKH131507 QTY131307:QUD131507 RDU131307:RDZ131507 RNQ131307:RNV131507 RXM131307:RXR131507 SHI131307:SHN131507 SRE131307:SRJ131507 TBA131307:TBF131507 TKW131307:TLB131507 TUS131307:TUX131507 UEO131307:UET131507 UOK131307:UOP131507 UYG131307:UYL131507 VIC131307:VIH131507 VRY131307:VSD131507 WBU131307:WBZ131507 WLQ131307:WLV131507 WVM131307:WVR131507 E196843:J197043 JA196843:JF197043 SW196843:TB197043 ACS196843:ACX197043 AMO196843:AMT197043 AWK196843:AWP197043 BGG196843:BGL197043 BQC196843:BQH197043 BZY196843:CAD197043 CJU196843:CJZ197043 CTQ196843:CTV197043 DDM196843:DDR197043 DNI196843:DNN197043 DXE196843:DXJ197043 EHA196843:EHF197043 EQW196843:ERB197043 FAS196843:FAX197043 FKO196843:FKT197043 FUK196843:FUP197043 GEG196843:GEL197043 GOC196843:GOH197043 GXY196843:GYD197043 HHU196843:HHZ197043 HRQ196843:HRV197043 IBM196843:IBR197043 ILI196843:ILN197043 IVE196843:IVJ197043 JFA196843:JFF197043 JOW196843:JPB197043 JYS196843:JYX197043 KIO196843:KIT197043 KSK196843:KSP197043 LCG196843:LCL197043 LMC196843:LMH197043 LVY196843:LWD197043 MFU196843:MFZ197043 MPQ196843:MPV197043 MZM196843:MZR197043 NJI196843:NJN197043 NTE196843:NTJ197043 ODA196843:ODF197043 OMW196843:ONB197043 OWS196843:OWX197043 PGO196843:PGT197043 PQK196843:PQP197043 QAG196843:QAL197043 QKC196843:QKH197043 QTY196843:QUD197043 RDU196843:RDZ197043 RNQ196843:RNV197043 RXM196843:RXR197043 SHI196843:SHN197043 SRE196843:SRJ197043 TBA196843:TBF197043 TKW196843:TLB197043 TUS196843:TUX197043 UEO196843:UET197043 UOK196843:UOP197043 UYG196843:UYL197043 VIC196843:VIH197043 VRY196843:VSD197043 WBU196843:WBZ197043 WLQ196843:WLV197043 WVM196843:WVR197043 E262379:J262579 JA262379:JF262579 SW262379:TB262579 ACS262379:ACX262579 AMO262379:AMT262579 AWK262379:AWP262579 BGG262379:BGL262579 BQC262379:BQH262579 BZY262379:CAD262579 CJU262379:CJZ262579 CTQ262379:CTV262579 DDM262379:DDR262579 DNI262379:DNN262579 DXE262379:DXJ262579 EHA262379:EHF262579 EQW262379:ERB262579 FAS262379:FAX262579 FKO262379:FKT262579 FUK262379:FUP262579 GEG262379:GEL262579 GOC262379:GOH262579 GXY262379:GYD262579 HHU262379:HHZ262579 HRQ262379:HRV262579 IBM262379:IBR262579 ILI262379:ILN262579 IVE262379:IVJ262579 JFA262379:JFF262579 JOW262379:JPB262579 JYS262379:JYX262579 KIO262379:KIT262579 KSK262379:KSP262579 LCG262379:LCL262579 LMC262379:LMH262579 LVY262379:LWD262579 MFU262379:MFZ262579 MPQ262379:MPV262579 MZM262379:MZR262579 NJI262379:NJN262579 NTE262379:NTJ262579 ODA262379:ODF262579 OMW262379:ONB262579 OWS262379:OWX262579 PGO262379:PGT262579 PQK262379:PQP262579 QAG262379:QAL262579 QKC262379:QKH262579 QTY262379:QUD262579 RDU262379:RDZ262579 RNQ262379:RNV262579 RXM262379:RXR262579 SHI262379:SHN262579 SRE262379:SRJ262579 TBA262379:TBF262579 TKW262379:TLB262579 TUS262379:TUX262579 UEO262379:UET262579 UOK262379:UOP262579 UYG262379:UYL262579 VIC262379:VIH262579 VRY262379:VSD262579 WBU262379:WBZ262579 WLQ262379:WLV262579 WVM262379:WVR262579 E327915:J328115 JA327915:JF328115 SW327915:TB328115 ACS327915:ACX328115 AMO327915:AMT328115 AWK327915:AWP328115 BGG327915:BGL328115 BQC327915:BQH328115 BZY327915:CAD328115 CJU327915:CJZ328115 CTQ327915:CTV328115 DDM327915:DDR328115 DNI327915:DNN328115 DXE327915:DXJ328115 EHA327915:EHF328115 EQW327915:ERB328115 FAS327915:FAX328115 FKO327915:FKT328115 FUK327915:FUP328115 GEG327915:GEL328115 GOC327915:GOH328115 GXY327915:GYD328115 HHU327915:HHZ328115 HRQ327915:HRV328115 IBM327915:IBR328115 ILI327915:ILN328115 IVE327915:IVJ328115 JFA327915:JFF328115 JOW327915:JPB328115 JYS327915:JYX328115 KIO327915:KIT328115 KSK327915:KSP328115 LCG327915:LCL328115 LMC327915:LMH328115 LVY327915:LWD328115 MFU327915:MFZ328115 MPQ327915:MPV328115 MZM327915:MZR328115 NJI327915:NJN328115 NTE327915:NTJ328115 ODA327915:ODF328115 OMW327915:ONB328115 OWS327915:OWX328115 PGO327915:PGT328115 PQK327915:PQP328115 QAG327915:QAL328115 QKC327915:QKH328115 QTY327915:QUD328115 RDU327915:RDZ328115 RNQ327915:RNV328115 RXM327915:RXR328115 SHI327915:SHN328115 SRE327915:SRJ328115 TBA327915:TBF328115 TKW327915:TLB328115 TUS327915:TUX328115 UEO327915:UET328115 UOK327915:UOP328115 UYG327915:UYL328115 VIC327915:VIH328115 VRY327915:VSD328115 WBU327915:WBZ328115 WLQ327915:WLV328115 WVM327915:WVR328115 E393451:J393651 JA393451:JF393651 SW393451:TB393651 ACS393451:ACX393651 AMO393451:AMT393651 AWK393451:AWP393651 BGG393451:BGL393651 BQC393451:BQH393651 BZY393451:CAD393651 CJU393451:CJZ393651 CTQ393451:CTV393651 DDM393451:DDR393651 DNI393451:DNN393651 DXE393451:DXJ393651 EHA393451:EHF393651 EQW393451:ERB393651 FAS393451:FAX393651 FKO393451:FKT393651 FUK393451:FUP393651 GEG393451:GEL393651 GOC393451:GOH393651 GXY393451:GYD393651 HHU393451:HHZ393651 HRQ393451:HRV393651 IBM393451:IBR393651 ILI393451:ILN393651 IVE393451:IVJ393651 JFA393451:JFF393651 JOW393451:JPB393651 JYS393451:JYX393651 KIO393451:KIT393651 KSK393451:KSP393651 LCG393451:LCL393651 LMC393451:LMH393651 LVY393451:LWD393651 MFU393451:MFZ393651 MPQ393451:MPV393651 MZM393451:MZR393651 NJI393451:NJN393651 NTE393451:NTJ393651 ODA393451:ODF393651 OMW393451:ONB393651 OWS393451:OWX393651 PGO393451:PGT393651 PQK393451:PQP393651 QAG393451:QAL393651 QKC393451:QKH393651 QTY393451:QUD393651 RDU393451:RDZ393651 RNQ393451:RNV393651 RXM393451:RXR393651 SHI393451:SHN393651 SRE393451:SRJ393651 TBA393451:TBF393651 TKW393451:TLB393651 TUS393451:TUX393651 UEO393451:UET393651 UOK393451:UOP393651 UYG393451:UYL393651 VIC393451:VIH393651 VRY393451:VSD393651 WBU393451:WBZ393651 WLQ393451:WLV393651 WVM393451:WVR393651 E458987:J459187 JA458987:JF459187 SW458987:TB459187 ACS458987:ACX459187 AMO458987:AMT459187 AWK458987:AWP459187 BGG458987:BGL459187 BQC458987:BQH459187 BZY458987:CAD459187 CJU458987:CJZ459187 CTQ458987:CTV459187 DDM458987:DDR459187 DNI458987:DNN459187 DXE458987:DXJ459187 EHA458987:EHF459187 EQW458987:ERB459187 FAS458987:FAX459187 FKO458987:FKT459187 FUK458987:FUP459187 GEG458987:GEL459187 GOC458987:GOH459187 GXY458987:GYD459187 HHU458987:HHZ459187 HRQ458987:HRV459187 IBM458987:IBR459187 ILI458987:ILN459187 IVE458987:IVJ459187 JFA458987:JFF459187 JOW458987:JPB459187 JYS458987:JYX459187 KIO458987:KIT459187 KSK458987:KSP459187 LCG458987:LCL459187 LMC458987:LMH459187 LVY458987:LWD459187 MFU458987:MFZ459187 MPQ458987:MPV459187 MZM458987:MZR459187 NJI458987:NJN459187 NTE458987:NTJ459187 ODA458987:ODF459187 OMW458987:ONB459187 OWS458987:OWX459187 PGO458987:PGT459187 PQK458987:PQP459187 QAG458987:QAL459187 QKC458987:QKH459187 QTY458987:QUD459187 RDU458987:RDZ459187 RNQ458987:RNV459187 RXM458987:RXR459187 SHI458987:SHN459187 SRE458987:SRJ459187 TBA458987:TBF459187 TKW458987:TLB459187 TUS458987:TUX459187 UEO458987:UET459187 UOK458987:UOP459187 UYG458987:UYL459187 VIC458987:VIH459187 VRY458987:VSD459187 WBU458987:WBZ459187 WLQ458987:WLV459187 WVM458987:WVR459187 E524523:J524723 JA524523:JF524723 SW524523:TB524723 ACS524523:ACX524723 AMO524523:AMT524723 AWK524523:AWP524723 BGG524523:BGL524723 BQC524523:BQH524723 BZY524523:CAD524723 CJU524523:CJZ524723 CTQ524523:CTV524723 DDM524523:DDR524723 DNI524523:DNN524723 DXE524523:DXJ524723 EHA524523:EHF524723 EQW524523:ERB524723 FAS524523:FAX524723 FKO524523:FKT524723 FUK524523:FUP524723 GEG524523:GEL524723 GOC524523:GOH524723 GXY524523:GYD524723 HHU524523:HHZ524723 HRQ524523:HRV524723 IBM524523:IBR524723 ILI524523:ILN524723 IVE524523:IVJ524723 JFA524523:JFF524723 JOW524523:JPB524723 JYS524523:JYX524723 KIO524523:KIT524723 KSK524523:KSP524723 LCG524523:LCL524723 LMC524523:LMH524723 LVY524523:LWD524723 MFU524523:MFZ524723 MPQ524523:MPV524723 MZM524523:MZR524723 NJI524523:NJN524723 NTE524523:NTJ524723 ODA524523:ODF524723 OMW524523:ONB524723 OWS524523:OWX524723 PGO524523:PGT524723 PQK524523:PQP524723 QAG524523:QAL524723 QKC524523:QKH524723 QTY524523:QUD524723 RDU524523:RDZ524723 RNQ524523:RNV524723 RXM524523:RXR524723 SHI524523:SHN524723 SRE524523:SRJ524723 TBA524523:TBF524723 TKW524523:TLB524723 TUS524523:TUX524723 UEO524523:UET524723 UOK524523:UOP524723 UYG524523:UYL524723 VIC524523:VIH524723 VRY524523:VSD524723 WBU524523:WBZ524723 WLQ524523:WLV524723 WVM524523:WVR524723 E590059:J590259 JA590059:JF590259 SW590059:TB590259 ACS590059:ACX590259 AMO590059:AMT590259 AWK590059:AWP590259 BGG590059:BGL590259 BQC590059:BQH590259 BZY590059:CAD590259 CJU590059:CJZ590259 CTQ590059:CTV590259 DDM590059:DDR590259 DNI590059:DNN590259 DXE590059:DXJ590259 EHA590059:EHF590259 EQW590059:ERB590259 FAS590059:FAX590259 FKO590059:FKT590259 FUK590059:FUP590259 GEG590059:GEL590259 GOC590059:GOH590259 GXY590059:GYD590259 HHU590059:HHZ590259 HRQ590059:HRV590259 IBM590059:IBR590259 ILI590059:ILN590259 IVE590059:IVJ590259 JFA590059:JFF590259 JOW590059:JPB590259 JYS590059:JYX590259 KIO590059:KIT590259 KSK590059:KSP590259 LCG590059:LCL590259 LMC590059:LMH590259 LVY590059:LWD590259 MFU590059:MFZ590259 MPQ590059:MPV590259 MZM590059:MZR590259 NJI590059:NJN590259 NTE590059:NTJ590259 ODA590059:ODF590259 OMW590059:ONB590259 OWS590059:OWX590259 PGO590059:PGT590259 PQK590059:PQP590259 QAG590059:QAL590259 QKC590059:QKH590259 QTY590059:QUD590259 RDU590059:RDZ590259 RNQ590059:RNV590259 RXM590059:RXR590259 SHI590059:SHN590259 SRE590059:SRJ590259 TBA590059:TBF590259 TKW590059:TLB590259 TUS590059:TUX590259 UEO590059:UET590259 UOK590059:UOP590259 UYG590059:UYL590259 VIC590059:VIH590259 VRY590059:VSD590259 WBU590059:WBZ590259 WLQ590059:WLV590259 WVM590059:WVR590259 E655595:J655795 JA655595:JF655795 SW655595:TB655795 ACS655595:ACX655795 AMO655595:AMT655795 AWK655595:AWP655795 BGG655595:BGL655795 BQC655595:BQH655795 BZY655595:CAD655795 CJU655595:CJZ655795 CTQ655595:CTV655795 DDM655595:DDR655795 DNI655595:DNN655795 DXE655595:DXJ655795 EHA655595:EHF655795 EQW655595:ERB655795 FAS655595:FAX655795 FKO655595:FKT655795 FUK655595:FUP655795 GEG655595:GEL655795 GOC655595:GOH655795 GXY655595:GYD655795 HHU655595:HHZ655795 HRQ655595:HRV655795 IBM655595:IBR655795 ILI655595:ILN655795 IVE655595:IVJ655795 JFA655595:JFF655795 JOW655595:JPB655795 JYS655595:JYX655795 KIO655595:KIT655795 KSK655595:KSP655795 LCG655595:LCL655795 LMC655595:LMH655795 LVY655595:LWD655795 MFU655595:MFZ655795 MPQ655595:MPV655795 MZM655595:MZR655795 NJI655595:NJN655795 NTE655595:NTJ655795 ODA655595:ODF655795 OMW655595:ONB655795 OWS655595:OWX655795 PGO655595:PGT655795 PQK655595:PQP655795 QAG655595:QAL655795 QKC655595:QKH655795 QTY655595:QUD655795 RDU655595:RDZ655795 RNQ655595:RNV655795 RXM655595:RXR655795 SHI655595:SHN655795 SRE655595:SRJ655795 TBA655595:TBF655795 TKW655595:TLB655795 TUS655595:TUX655795 UEO655595:UET655795 UOK655595:UOP655795 UYG655595:UYL655795 VIC655595:VIH655795 VRY655595:VSD655795 WBU655595:WBZ655795 WLQ655595:WLV655795 WVM655595:WVR655795 E721131:J721331 JA721131:JF721331 SW721131:TB721331 ACS721131:ACX721331 AMO721131:AMT721331 AWK721131:AWP721331 BGG721131:BGL721331 BQC721131:BQH721331 BZY721131:CAD721331 CJU721131:CJZ721331 CTQ721131:CTV721331 DDM721131:DDR721331 DNI721131:DNN721331 DXE721131:DXJ721331 EHA721131:EHF721331 EQW721131:ERB721331 FAS721131:FAX721331 FKO721131:FKT721331 FUK721131:FUP721331 GEG721131:GEL721331 GOC721131:GOH721331 GXY721131:GYD721331 HHU721131:HHZ721331 HRQ721131:HRV721331 IBM721131:IBR721331 ILI721131:ILN721331 IVE721131:IVJ721331 JFA721131:JFF721331 JOW721131:JPB721331 JYS721131:JYX721331 KIO721131:KIT721331 KSK721131:KSP721331 LCG721131:LCL721331 LMC721131:LMH721331 LVY721131:LWD721331 MFU721131:MFZ721331 MPQ721131:MPV721331 MZM721131:MZR721331 NJI721131:NJN721331 NTE721131:NTJ721331 ODA721131:ODF721331 OMW721131:ONB721331 OWS721131:OWX721331 PGO721131:PGT721331 PQK721131:PQP721331 QAG721131:QAL721331 QKC721131:QKH721331 QTY721131:QUD721331 RDU721131:RDZ721331 RNQ721131:RNV721331 RXM721131:RXR721331 SHI721131:SHN721331 SRE721131:SRJ721331 TBA721131:TBF721331 TKW721131:TLB721331 TUS721131:TUX721331 UEO721131:UET721331 UOK721131:UOP721331 UYG721131:UYL721331 VIC721131:VIH721331 VRY721131:VSD721331 WBU721131:WBZ721331 WLQ721131:WLV721331 WVM721131:WVR721331 E786667:J786867 JA786667:JF786867 SW786667:TB786867 ACS786667:ACX786867 AMO786667:AMT786867 AWK786667:AWP786867 BGG786667:BGL786867 BQC786667:BQH786867 BZY786667:CAD786867 CJU786667:CJZ786867 CTQ786667:CTV786867 DDM786667:DDR786867 DNI786667:DNN786867 DXE786667:DXJ786867 EHA786667:EHF786867 EQW786667:ERB786867 FAS786667:FAX786867 FKO786667:FKT786867 FUK786667:FUP786867 GEG786667:GEL786867 GOC786667:GOH786867 GXY786667:GYD786867 HHU786667:HHZ786867 HRQ786667:HRV786867 IBM786667:IBR786867 ILI786667:ILN786867 IVE786667:IVJ786867 JFA786667:JFF786867 JOW786667:JPB786867 JYS786667:JYX786867 KIO786667:KIT786867 KSK786667:KSP786867 LCG786667:LCL786867 LMC786667:LMH786867 LVY786667:LWD786867 MFU786667:MFZ786867 MPQ786667:MPV786867 MZM786667:MZR786867 NJI786667:NJN786867 NTE786667:NTJ786867 ODA786667:ODF786867 OMW786667:ONB786867 OWS786667:OWX786867 PGO786667:PGT786867 PQK786667:PQP786867 QAG786667:QAL786867 QKC786667:QKH786867 QTY786667:QUD786867 RDU786667:RDZ786867 RNQ786667:RNV786867 RXM786667:RXR786867 SHI786667:SHN786867 SRE786667:SRJ786867 TBA786667:TBF786867 TKW786667:TLB786867 TUS786667:TUX786867 UEO786667:UET786867 UOK786667:UOP786867 UYG786667:UYL786867 VIC786667:VIH786867 VRY786667:VSD786867 WBU786667:WBZ786867 WLQ786667:WLV786867 WVM786667:WVR786867 E852203:J852403 JA852203:JF852403 SW852203:TB852403 ACS852203:ACX852403 AMO852203:AMT852403 AWK852203:AWP852403 BGG852203:BGL852403 BQC852203:BQH852403 BZY852203:CAD852403 CJU852203:CJZ852403 CTQ852203:CTV852403 DDM852203:DDR852403 DNI852203:DNN852403 DXE852203:DXJ852403 EHA852203:EHF852403 EQW852203:ERB852403 FAS852203:FAX852403 FKO852203:FKT852403 FUK852203:FUP852403 GEG852203:GEL852403 GOC852203:GOH852403 GXY852203:GYD852403 HHU852203:HHZ852403 HRQ852203:HRV852403 IBM852203:IBR852403 ILI852203:ILN852403 IVE852203:IVJ852403 JFA852203:JFF852403 JOW852203:JPB852403 JYS852203:JYX852403 KIO852203:KIT852403 KSK852203:KSP852403 LCG852203:LCL852403 LMC852203:LMH852403 LVY852203:LWD852403 MFU852203:MFZ852403 MPQ852203:MPV852403 MZM852203:MZR852403 NJI852203:NJN852403 NTE852203:NTJ852403 ODA852203:ODF852403 OMW852203:ONB852403 OWS852203:OWX852403 PGO852203:PGT852403 PQK852203:PQP852403 QAG852203:QAL852403 QKC852203:QKH852403 QTY852203:QUD852403 RDU852203:RDZ852403 RNQ852203:RNV852403 RXM852203:RXR852403 SHI852203:SHN852403 SRE852203:SRJ852403 TBA852203:TBF852403 TKW852203:TLB852403 TUS852203:TUX852403 UEO852203:UET852403 UOK852203:UOP852403 UYG852203:UYL852403 VIC852203:VIH852403 VRY852203:VSD852403 WBU852203:WBZ852403 WLQ852203:WLV852403 WVM852203:WVR852403 E917739:J917939 JA917739:JF917939 SW917739:TB917939 ACS917739:ACX917939 AMO917739:AMT917939 AWK917739:AWP917939 BGG917739:BGL917939 BQC917739:BQH917939 BZY917739:CAD917939 CJU917739:CJZ917939 CTQ917739:CTV917939 DDM917739:DDR917939 DNI917739:DNN917939 DXE917739:DXJ917939 EHA917739:EHF917939 EQW917739:ERB917939 FAS917739:FAX917939 FKO917739:FKT917939 FUK917739:FUP917939 GEG917739:GEL917939 GOC917739:GOH917939 GXY917739:GYD917939 HHU917739:HHZ917939 HRQ917739:HRV917939 IBM917739:IBR917939 ILI917739:ILN917939 IVE917739:IVJ917939 JFA917739:JFF917939 JOW917739:JPB917939 JYS917739:JYX917939 KIO917739:KIT917939 KSK917739:KSP917939 LCG917739:LCL917939 LMC917739:LMH917939 LVY917739:LWD917939 MFU917739:MFZ917939 MPQ917739:MPV917939 MZM917739:MZR917939 NJI917739:NJN917939 NTE917739:NTJ917939 ODA917739:ODF917939 OMW917739:ONB917939 OWS917739:OWX917939 PGO917739:PGT917939 PQK917739:PQP917939 QAG917739:QAL917939 QKC917739:QKH917939 QTY917739:QUD917939 RDU917739:RDZ917939 RNQ917739:RNV917939 RXM917739:RXR917939 SHI917739:SHN917939 SRE917739:SRJ917939 TBA917739:TBF917939 TKW917739:TLB917939 TUS917739:TUX917939 UEO917739:UET917939 UOK917739:UOP917939 UYG917739:UYL917939 VIC917739:VIH917939 VRY917739:VSD917939 WBU917739:WBZ917939 WLQ917739:WLV917939 WVM917739:WVR917939 E983275:J983475 JA983275:JF983475 SW983275:TB983475 ACS983275:ACX983475 AMO983275:AMT983475 AWK983275:AWP983475 BGG983275:BGL983475 BQC983275:BQH983475 BZY983275:CAD983475 CJU983275:CJZ983475 CTQ983275:CTV983475 DDM983275:DDR983475 DNI983275:DNN983475 DXE983275:DXJ983475 EHA983275:EHF983475 EQW983275:ERB983475 FAS983275:FAX983475 FKO983275:FKT983475 FUK983275:FUP983475 GEG983275:GEL983475 GOC983275:GOH983475 GXY983275:GYD983475 HHU983275:HHZ983475 HRQ983275:HRV983475 IBM983275:IBR983475 ILI983275:ILN983475 IVE983275:IVJ983475 JFA983275:JFF983475 JOW983275:JPB983475 JYS983275:JYX983475 KIO983275:KIT983475 KSK983275:KSP983475 LCG983275:LCL983475 LMC983275:LMH983475 LVY983275:LWD983475 MFU983275:MFZ983475 MPQ983275:MPV983475 MZM983275:MZR983475 NJI983275:NJN983475 NTE983275:NTJ983475 ODA983275:ODF983475 OMW983275:ONB983475 OWS983275:OWX983475 PGO983275:PGT983475 PQK983275:PQP983475 QAG983275:QAL983475 QKC983275:QKH983475 QTY983275:QUD983475 RDU983275:RDZ983475 RNQ983275:RNV983475 RXM983275:RXR983475 SHI983275:SHN983475 SRE983275:SRJ983475 TBA983275:TBF983475 TKW983275:TLB983475 TUS983275:TUX983475 UEO983275:UET983475 UOK983275:UOP983475 UYG983275:UYL983475 VIC983275:VIH983475 VRY983275:VSD983475 WBU983275:WBZ983475 WLQ983275:WLV983475 WVM983275:WVR983475 E363:I411 JA363:JE411 SW363:TA411 ACS363:ACW411 AMO363:AMS411 AWK363:AWO411 BGG363:BGK411 BQC363:BQG411 BZY363:CAC411 CJU363:CJY411 CTQ363:CTU411 DDM363:DDQ411 DNI363:DNM411 DXE363:DXI411 EHA363:EHE411 EQW363:ERA411 FAS363:FAW411 FKO363:FKS411 FUK363:FUO411 GEG363:GEK411 GOC363:GOG411 GXY363:GYC411 HHU363:HHY411 HRQ363:HRU411 IBM363:IBQ411 ILI363:ILM411 IVE363:IVI411 JFA363:JFE411 JOW363:JPA411 JYS363:JYW411 KIO363:KIS411 KSK363:KSO411 LCG363:LCK411 LMC363:LMG411 LVY363:LWC411 MFU363:MFY411 MPQ363:MPU411 MZM363:MZQ411 NJI363:NJM411 NTE363:NTI411 ODA363:ODE411 OMW363:ONA411 OWS363:OWW411 PGO363:PGS411 PQK363:PQO411 QAG363:QAK411 QKC363:QKG411 QTY363:QUC411 RDU363:RDY411 RNQ363:RNU411 RXM363:RXQ411 SHI363:SHM411 SRE363:SRI411 TBA363:TBE411 TKW363:TLA411 TUS363:TUW411 UEO363:UES411 UOK363:UOO411 UYG363:UYK411 VIC363:VIG411 VRY363:VSC411 WBU363:WBY411 WLQ363:WLU411 WVM363:WVQ411 E66090:I66138 JA66090:JE66138 SW66090:TA66138 ACS66090:ACW66138 AMO66090:AMS66138 AWK66090:AWO66138 BGG66090:BGK66138 BQC66090:BQG66138 BZY66090:CAC66138 CJU66090:CJY66138 CTQ66090:CTU66138 DDM66090:DDQ66138 DNI66090:DNM66138 DXE66090:DXI66138 EHA66090:EHE66138 EQW66090:ERA66138 FAS66090:FAW66138 FKO66090:FKS66138 FUK66090:FUO66138 GEG66090:GEK66138 GOC66090:GOG66138 GXY66090:GYC66138 HHU66090:HHY66138 HRQ66090:HRU66138 IBM66090:IBQ66138 ILI66090:ILM66138 IVE66090:IVI66138 JFA66090:JFE66138 JOW66090:JPA66138 JYS66090:JYW66138 KIO66090:KIS66138 KSK66090:KSO66138 LCG66090:LCK66138 LMC66090:LMG66138 LVY66090:LWC66138 MFU66090:MFY66138 MPQ66090:MPU66138 MZM66090:MZQ66138 NJI66090:NJM66138 NTE66090:NTI66138 ODA66090:ODE66138 OMW66090:ONA66138 OWS66090:OWW66138 PGO66090:PGS66138 PQK66090:PQO66138 QAG66090:QAK66138 QKC66090:QKG66138 QTY66090:QUC66138 RDU66090:RDY66138 RNQ66090:RNU66138 RXM66090:RXQ66138 SHI66090:SHM66138 SRE66090:SRI66138 TBA66090:TBE66138 TKW66090:TLA66138 TUS66090:TUW66138 UEO66090:UES66138 UOK66090:UOO66138 UYG66090:UYK66138 VIC66090:VIG66138 VRY66090:VSC66138 WBU66090:WBY66138 WLQ66090:WLU66138 WVM66090:WVQ66138 E131626:I131674 JA131626:JE131674 SW131626:TA131674 ACS131626:ACW131674 AMO131626:AMS131674 AWK131626:AWO131674 BGG131626:BGK131674 BQC131626:BQG131674 BZY131626:CAC131674 CJU131626:CJY131674 CTQ131626:CTU131674 DDM131626:DDQ131674 DNI131626:DNM131674 DXE131626:DXI131674 EHA131626:EHE131674 EQW131626:ERA131674 FAS131626:FAW131674 FKO131626:FKS131674 FUK131626:FUO131674 GEG131626:GEK131674 GOC131626:GOG131674 GXY131626:GYC131674 HHU131626:HHY131674 HRQ131626:HRU131674 IBM131626:IBQ131674 ILI131626:ILM131674 IVE131626:IVI131674 JFA131626:JFE131674 JOW131626:JPA131674 JYS131626:JYW131674 KIO131626:KIS131674 KSK131626:KSO131674 LCG131626:LCK131674 LMC131626:LMG131674 LVY131626:LWC131674 MFU131626:MFY131674 MPQ131626:MPU131674 MZM131626:MZQ131674 NJI131626:NJM131674 NTE131626:NTI131674 ODA131626:ODE131674 OMW131626:ONA131674 OWS131626:OWW131674 PGO131626:PGS131674 PQK131626:PQO131674 QAG131626:QAK131674 QKC131626:QKG131674 QTY131626:QUC131674 RDU131626:RDY131674 RNQ131626:RNU131674 RXM131626:RXQ131674 SHI131626:SHM131674 SRE131626:SRI131674 TBA131626:TBE131674 TKW131626:TLA131674 TUS131626:TUW131674 UEO131626:UES131674 UOK131626:UOO131674 UYG131626:UYK131674 VIC131626:VIG131674 VRY131626:VSC131674 WBU131626:WBY131674 WLQ131626:WLU131674 WVM131626:WVQ131674 E197162:I197210 JA197162:JE197210 SW197162:TA197210 ACS197162:ACW197210 AMO197162:AMS197210 AWK197162:AWO197210 BGG197162:BGK197210 BQC197162:BQG197210 BZY197162:CAC197210 CJU197162:CJY197210 CTQ197162:CTU197210 DDM197162:DDQ197210 DNI197162:DNM197210 DXE197162:DXI197210 EHA197162:EHE197210 EQW197162:ERA197210 FAS197162:FAW197210 FKO197162:FKS197210 FUK197162:FUO197210 GEG197162:GEK197210 GOC197162:GOG197210 GXY197162:GYC197210 HHU197162:HHY197210 HRQ197162:HRU197210 IBM197162:IBQ197210 ILI197162:ILM197210 IVE197162:IVI197210 JFA197162:JFE197210 JOW197162:JPA197210 JYS197162:JYW197210 KIO197162:KIS197210 KSK197162:KSO197210 LCG197162:LCK197210 LMC197162:LMG197210 LVY197162:LWC197210 MFU197162:MFY197210 MPQ197162:MPU197210 MZM197162:MZQ197210 NJI197162:NJM197210 NTE197162:NTI197210 ODA197162:ODE197210 OMW197162:ONA197210 OWS197162:OWW197210 PGO197162:PGS197210 PQK197162:PQO197210 QAG197162:QAK197210 QKC197162:QKG197210 QTY197162:QUC197210 RDU197162:RDY197210 RNQ197162:RNU197210 RXM197162:RXQ197210 SHI197162:SHM197210 SRE197162:SRI197210 TBA197162:TBE197210 TKW197162:TLA197210 TUS197162:TUW197210 UEO197162:UES197210 UOK197162:UOO197210 UYG197162:UYK197210 VIC197162:VIG197210 VRY197162:VSC197210 WBU197162:WBY197210 WLQ197162:WLU197210 WVM197162:WVQ197210 E262698:I262746 JA262698:JE262746 SW262698:TA262746 ACS262698:ACW262746 AMO262698:AMS262746 AWK262698:AWO262746 BGG262698:BGK262746 BQC262698:BQG262746 BZY262698:CAC262746 CJU262698:CJY262746 CTQ262698:CTU262746 DDM262698:DDQ262746 DNI262698:DNM262746 DXE262698:DXI262746 EHA262698:EHE262746 EQW262698:ERA262746 FAS262698:FAW262746 FKO262698:FKS262746 FUK262698:FUO262746 GEG262698:GEK262746 GOC262698:GOG262746 GXY262698:GYC262746 HHU262698:HHY262746 HRQ262698:HRU262746 IBM262698:IBQ262746 ILI262698:ILM262746 IVE262698:IVI262746 JFA262698:JFE262746 JOW262698:JPA262746 JYS262698:JYW262746 KIO262698:KIS262746 KSK262698:KSO262746 LCG262698:LCK262746 LMC262698:LMG262746 LVY262698:LWC262746 MFU262698:MFY262746 MPQ262698:MPU262746 MZM262698:MZQ262746 NJI262698:NJM262746 NTE262698:NTI262746 ODA262698:ODE262746 OMW262698:ONA262746 OWS262698:OWW262746 PGO262698:PGS262746 PQK262698:PQO262746 QAG262698:QAK262746 QKC262698:QKG262746 QTY262698:QUC262746 RDU262698:RDY262746 RNQ262698:RNU262746 RXM262698:RXQ262746 SHI262698:SHM262746 SRE262698:SRI262746 TBA262698:TBE262746 TKW262698:TLA262746 TUS262698:TUW262746 UEO262698:UES262746 UOK262698:UOO262746 UYG262698:UYK262746 VIC262698:VIG262746 VRY262698:VSC262746 WBU262698:WBY262746 WLQ262698:WLU262746 WVM262698:WVQ262746 E328234:I328282 JA328234:JE328282 SW328234:TA328282 ACS328234:ACW328282 AMO328234:AMS328282 AWK328234:AWO328282 BGG328234:BGK328282 BQC328234:BQG328282 BZY328234:CAC328282 CJU328234:CJY328282 CTQ328234:CTU328282 DDM328234:DDQ328282 DNI328234:DNM328282 DXE328234:DXI328282 EHA328234:EHE328282 EQW328234:ERA328282 FAS328234:FAW328282 FKO328234:FKS328282 FUK328234:FUO328282 GEG328234:GEK328282 GOC328234:GOG328282 GXY328234:GYC328282 HHU328234:HHY328282 HRQ328234:HRU328282 IBM328234:IBQ328282 ILI328234:ILM328282 IVE328234:IVI328282 JFA328234:JFE328282 JOW328234:JPA328282 JYS328234:JYW328282 KIO328234:KIS328282 KSK328234:KSO328282 LCG328234:LCK328282 LMC328234:LMG328282 LVY328234:LWC328282 MFU328234:MFY328282 MPQ328234:MPU328282 MZM328234:MZQ328282 NJI328234:NJM328282 NTE328234:NTI328282 ODA328234:ODE328282 OMW328234:ONA328282 OWS328234:OWW328282 PGO328234:PGS328282 PQK328234:PQO328282 QAG328234:QAK328282 QKC328234:QKG328282 QTY328234:QUC328282 RDU328234:RDY328282 RNQ328234:RNU328282 RXM328234:RXQ328282 SHI328234:SHM328282 SRE328234:SRI328282 TBA328234:TBE328282 TKW328234:TLA328282 TUS328234:TUW328282 UEO328234:UES328282 UOK328234:UOO328282 UYG328234:UYK328282 VIC328234:VIG328282 VRY328234:VSC328282 WBU328234:WBY328282 WLQ328234:WLU328282 WVM328234:WVQ328282 E393770:I393818 JA393770:JE393818 SW393770:TA393818 ACS393770:ACW393818 AMO393770:AMS393818 AWK393770:AWO393818 BGG393770:BGK393818 BQC393770:BQG393818 BZY393770:CAC393818 CJU393770:CJY393818 CTQ393770:CTU393818 DDM393770:DDQ393818 DNI393770:DNM393818 DXE393770:DXI393818 EHA393770:EHE393818 EQW393770:ERA393818 FAS393770:FAW393818 FKO393770:FKS393818 FUK393770:FUO393818 GEG393770:GEK393818 GOC393770:GOG393818 GXY393770:GYC393818 HHU393770:HHY393818 HRQ393770:HRU393818 IBM393770:IBQ393818 ILI393770:ILM393818 IVE393770:IVI393818 JFA393770:JFE393818 JOW393770:JPA393818 JYS393770:JYW393818 KIO393770:KIS393818 KSK393770:KSO393818 LCG393770:LCK393818 LMC393770:LMG393818 LVY393770:LWC393818 MFU393770:MFY393818 MPQ393770:MPU393818 MZM393770:MZQ393818 NJI393770:NJM393818 NTE393770:NTI393818 ODA393770:ODE393818 OMW393770:ONA393818 OWS393770:OWW393818 PGO393770:PGS393818 PQK393770:PQO393818 QAG393770:QAK393818 QKC393770:QKG393818 QTY393770:QUC393818 RDU393770:RDY393818 RNQ393770:RNU393818 RXM393770:RXQ393818 SHI393770:SHM393818 SRE393770:SRI393818 TBA393770:TBE393818 TKW393770:TLA393818 TUS393770:TUW393818 UEO393770:UES393818 UOK393770:UOO393818 UYG393770:UYK393818 VIC393770:VIG393818 VRY393770:VSC393818 WBU393770:WBY393818 WLQ393770:WLU393818 WVM393770:WVQ393818 E459306:I459354 JA459306:JE459354 SW459306:TA459354 ACS459306:ACW459354 AMO459306:AMS459354 AWK459306:AWO459354 BGG459306:BGK459354 BQC459306:BQG459354 BZY459306:CAC459354 CJU459306:CJY459354 CTQ459306:CTU459354 DDM459306:DDQ459354 DNI459306:DNM459354 DXE459306:DXI459354 EHA459306:EHE459354 EQW459306:ERA459354 FAS459306:FAW459354 FKO459306:FKS459354 FUK459306:FUO459354 GEG459306:GEK459354 GOC459306:GOG459354 GXY459306:GYC459354 HHU459306:HHY459354 HRQ459306:HRU459354 IBM459306:IBQ459354 ILI459306:ILM459354 IVE459306:IVI459354 JFA459306:JFE459354 JOW459306:JPA459354 JYS459306:JYW459354 KIO459306:KIS459354 KSK459306:KSO459354 LCG459306:LCK459354 LMC459306:LMG459354 LVY459306:LWC459354 MFU459306:MFY459354 MPQ459306:MPU459354 MZM459306:MZQ459354 NJI459306:NJM459354 NTE459306:NTI459354 ODA459306:ODE459354 OMW459306:ONA459354 OWS459306:OWW459354 PGO459306:PGS459354 PQK459306:PQO459354 QAG459306:QAK459354 QKC459306:QKG459354 QTY459306:QUC459354 RDU459306:RDY459354 RNQ459306:RNU459354 RXM459306:RXQ459354 SHI459306:SHM459354 SRE459306:SRI459354 TBA459306:TBE459354 TKW459306:TLA459354 TUS459306:TUW459354 UEO459306:UES459354 UOK459306:UOO459354 UYG459306:UYK459354 VIC459306:VIG459354 VRY459306:VSC459354 WBU459306:WBY459354 WLQ459306:WLU459354 WVM459306:WVQ459354 E524842:I524890 JA524842:JE524890 SW524842:TA524890 ACS524842:ACW524890 AMO524842:AMS524890 AWK524842:AWO524890 BGG524842:BGK524890 BQC524842:BQG524890 BZY524842:CAC524890 CJU524842:CJY524890 CTQ524842:CTU524890 DDM524842:DDQ524890 DNI524842:DNM524890 DXE524842:DXI524890 EHA524842:EHE524890 EQW524842:ERA524890 FAS524842:FAW524890 FKO524842:FKS524890 FUK524842:FUO524890 GEG524842:GEK524890 GOC524842:GOG524890 GXY524842:GYC524890 HHU524842:HHY524890 HRQ524842:HRU524890 IBM524842:IBQ524890 ILI524842:ILM524890 IVE524842:IVI524890 JFA524842:JFE524890 JOW524842:JPA524890 JYS524842:JYW524890 KIO524842:KIS524890 KSK524842:KSO524890 LCG524842:LCK524890 LMC524842:LMG524890 LVY524842:LWC524890 MFU524842:MFY524890 MPQ524842:MPU524890 MZM524842:MZQ524890 NJI524842:NJM524890 NTE524842:NTI524890 ODA524842:ODE524890 OMW524842:ONA524890 OWS524842:OWW524890 PGO524842:PGS524890 PQK524842:PQO524890 QAG524842:QAK524890 QKC524842:QKG524890 QTY524842:QUC524890 RDU524842:RDY524890 RNQ524842:RNU524890 RXM524842:RXQ524890 SHI524842:SHM524890 SRE524842:SRI524890 TBA524842:TBE524890 TKW524842:TLA524890 TUS524842:TUW524890 UEO524842:UES524890 UOK524842:UOO524890 UYG524842:UYK524890 VIC524842:VIG524890 VRY524842:VSC524890 WBU524842:WBY524890 WLQ524842:WLU524890 WVM524842:WVQ524890 E590378:I590426 JA590378:JE590426 SW590378:TA590426 ACS590378:ACW590426 AMO590378:AMS590426 AWK590378:AWO590426 BGG590378:BGK590426 BQC590378:BQG590426 BZY590378:CAC590426 CJU590378:CJY590426 CTQ590378:CTU590426 DDM590378:DDQ590426 DNI590378:DNM590426 DXE590378:DXI590426 EHA590378:EHE590426 EQW590378:ERA590426 FAS590378:FAW590426 FKO590378:FKS590426 FUK590378:FUO590426 GEG590378:GEK590426 GOC590378:GOG590426 GXY590378:GYC590426 HHU590378:HHY590426 HRQ590378:HRU590426 IBM590378:IBQ590426 ILI590378:ILM590426 IVE590378:IVI590426 JFA590378:JFE590426 JOW590378:JPA590426 JYS590378:JYW590426 KIO590378:KIS590426 KSK590378:KSO590426 LCG590378:LCK590426 LMC590378:LMG590426 LVY590378:LWC590426 MFU590378:MFY590426 MPQ590378:MPU590426 MZM590378:MZQ590426 NJI590378:NJM590426 NTE590378:NTI590426 ODA590378:ODE590426 OMW590378:ONA590426 OWS590378:OWW590426 PGO590378:PGS590426 PQK590378:PQO590426 QAG590378:QAK590426 QKC590378:QKG590426 QTY590378:QUC590426 RDU590378:RDY590426 RNQ590378:RNU590426 RXM590378:RXQ590426 SHI590378:SHM590426 SRE590378:SRI590426 TBA590378:TBE590426 TKW590378:TLA590426 TUS590378:TUW590426 UEO590378:UES590426 UOK590378:UOO590426 UYG590378:UYK590426 VIC590378:VIG590426 VRY590378:VSC590426 WBU590378:WBY590426 WLQ590378:WLU590426 WVM590378:WVQ590426 E655914:I655962 JA655914:JE655962 SW655914:TA655962 ACS655914:ACW655962 AMO655914:AMS655962 AWK655914:AWO655962 BGG655914:BGK655962 BQC655914:BQG655962 BZY655914:CAC655962 CJU655914:CJY655962 CTQ655914:CTU655962 DDM655914:DDQ655962 DNI655914:DNM655962 DXE655914:DXI655962 EHA655914:EHE655962 EQW655914:ERA655962 FAS655914:FAW655962 FKO655914:FKS655962 FUK655914:FUO655962 GEG655914:GEK655962 GOC655914:GOG655962 GXY655914:GYC655962 HHU655914:HHY655962 HRQ655914:HRU655962 IBM655914:IBQ655962 ILI655914:ILM655962 IVE655914:IVI655962 JFA655914:JFE655962 JOW655914:JPA655962 JYS655914:JYW655962 KIO655914:KIS655962 KSK655914:KSO655962 LCG655914:LCK655962 LMC655914:LMG655962 LVY655914:LWC655962 MFU655914:MFY655962 MPQ655914:MPU655962 MZM655914:MZQ655962 NJI655914:NJM655962 NTE655914:NTI655962 ODA655914:ODE655962 OMW655914:ONA655962 OWS655914:OWW655962 PGO655914:PGS655962 PQK655914:PQO655962 QAG655914:QAK655962 QKC655914:QKG655962 QTY655914:QUC655962 RDU655914:RDY655962 RNQ655914:RNU655962 RXM655914:RXQ655962 SHI655914:SHM655962 SRE655914:SRI655962 TBA655914:TBE655962 TKW655914:TLA655962 TUS655914:TUW655962 UEO655914:UES655962 UOK655914:UOO655962 UYG655914:UYK655962 VIC655914:VIG655962 VRY655914:VSC655962 WBU655914:WBY655962 WLQ655914:WLU655962 WVM655914:WVQ655962 E721450:I721498 JA721450:JE721498 SW721450:TA721498 ACS721450:ACW721498 AMO721450:AMS721498 AWK721450:AWO721498 BGG721450:BGK721498 BQC721450:BQG721498 BZY721450:CAC721498 CJU721450:CJY721498 CTQ721450:CTU721498 DDM721450:DDQ721498 DNI721450:DNM721498 DXE721450:DXI721498 EHA721450:EHE721498 EQW721450:ERA721498 FAS721450:FAW721498 FKO721450:FKS721498 FUK721450:FUO721498 GEG721450:GEK721498 GOC721450:GOG721498 GXY721450:GYC721498 HHU721450:HHY721498 HRQ721450:HRU721498 IBM721450:IBQ721498 ILI721450:ILM721498 IVE721450:IVI721498 JFA721450:JFE721498 JOW721450:JPA721498 JYS721450:JYW721498 KIO721450:KIS721498 KSK721450:KSO721498 LCG721450:LCK721498 LMC721450:LMG721498 LVY721450:LWC721498 MFU721450:MFY721498 MPQ721450:MPU721498 MZM721450:MZQ721498 NJI721450:NJM721498 NTE721450:NTI721498 ODA721450:ODE721498 OMW721450:ONA721498 OWS721450:OWW721498 PGO721450:PGS721498 PQK721450:PQO721498 QAG721450:QAK721498 QKC721450:QKG721498 QTY721450:QUC721498 RDU721450:RDY721498 RNQ721450:RNU721498 RXM721450:RXQ721498 SHI721450:SHM721498 SRE721450:SRI721498 TBA721450:TBE721498 TKW721450:TLA721498 TUS721450:TUW721498 UEO721450:UES721498 UOK721450:UOO721498 UYG721450:UYK721498 VIC721450:VIG721498 VRY721450:VSC721498 WBU721450:WBY721498 WLQ721450:WLU721498 WVM721450:WVQ721498 E786986:I787034 JA786986:JE787034 SW786986:TA787034 ACS786986:ACW787034 AMO786986:AMS787034 AWK786986:AWO787034 BGG786986:BGK787034 BQC786986:BQG787034 BZY786986:CAC787034 CJU786986:CJY787034 CTQ786986:CTU787034 DDM786986:DDQ787034 DNI786986:DNM787034 DXE786986:DXI787034 EHA786986:EHE787034 EQW786986:ERA787034 FAS786986:FAW787034 FKO786986:FKS787034 FUK786986:FUO787034 GEG786986:GEK787034 GOC786986:GOG787034 GXY786986:GYC787034 HHU786986:HHY787034 HRQ786986:HRU787034 IBM786986:IBQ787034 ILI786986:ILM787034 IVE786986:IVI787034 JFA786986:JFE787034 JOW786986:JPA787034 JYS786986:JYW787034 KIO786986:KIS787034 KSK786986:KSO787034 LCG786986:LCK787034 LMC786986:LMG787034 LVY786986:LWC787034 MFU786986:MFY787034 MPQ786986:MPU787034 MZM786986:MZQ787034 NJI786986:NJM787034 NTE786986:NTI787034 ODA786986:ODE787034 OMW786986:ONA787034 OWS786986:OWW787034 PGO786986:PGS787034 PQK786986:PQO787034 QAG786986:QAK787034 QKC786986:QKG787034 QTY786986:QUC787034 RDU786986:RDY787034 RNQ786986:RNU787034 RXM786986:RXQ787034 SHI786986:SHM787034 SRE786986:SRI787034 TBA786986:TBE787034 TKW786986:TLA787034 TUS786986:TUW787034 UEO786986:UES787034 UOK786986:UOO787034 UYG786986:UYK787034 VIC786986:VIG787034 VRY786986:VSC787034 WBU786986:WBY787034 WLQ786986:WLU787034 WVM786986:WVQ787034 E852522:I852570 JA852522:JE852570 SW852522:TA852570 ACS852522:ACW852570 AMO852522:AMS852570 AWK852522:AWO852570 BGG852522:BGK852570 BQC852522:BQG852570 BZY852522:CAC852570 CJU852522:CJY852570 CTQ852522:CTU852570 DDM852522:DDQ852570 DNI852522:DNM852570 DXE852522:DXI852570 EHA852522:EHE852570 EQW852522:ERA852570 FAS852522:FAW852570 FKO852522:FKS852570 FUK852522:FUO852570 GEG852522:GEK852570 GOC852522:GOG852570 GXY852522:GYC852570 HHU852522:HHY852570 HRQ852522:HRU852570 IBM852522:IBQ852570 ILI852522:ILM852570 IVE852522:IVI852570 JFA852522:JFE852570 JOW852522:JPA852570 JYS852522:JYW852570 KIO852522:KIS852570 KSK852522:KSO852570 LCG852522:LCK852570 LMC852522:LMG852570 LVY852522:LWC852570 MFU852522:MFY852570 MPQ852522:MPU852570 MZM852522:MZQ852570 NJI852522:NJM852570 NTE852522:NTI852570 ODA852522:ODE852570 OMW852522:ONA852570 OWS852522:OWW852570 PGO852522:PGS852570 PQK852522:PQO852570 QAG852522:QAK852570 QKC852522:QKG852570 QTY852522:QUC852570 RDU852522:RDY852570 RNQ852522:RNU852570 RXM852522:RXQ852570 SHI852522:SHM852570 SRE852522:SRI852570 TBA852522:TBE852570 TKW852522:TLA852570 TUS852522:TUW852570 UEO852522:UES852570 UOK852522:UOO852570 UYG852522:UYK852570 VIC852522:VIG852570 VRY852522:VSC852570 WBU852522:WBY852570 WLQ852522:WLU852570 WVM852522:WVQ852570 E918058:I918106 JA918058:JE918106 SW918058:TA918106 ACS918058:ACW918106 AMO918058:AMS918106 AWK918058:AWO918106 BGG918058:BGK918106 BQC918058:BQG918106 BZY918058:CAC918106 CJU918058:CJY918106 CTQ918058:CTU918106 DDM918058:DDQ918106 DNI918058:DNM918106 DXE918058:DXI918106 EHA918058:EHE918106 EQW918058:ERA918106 FAS918058:FAW918106 FKO918058:FKS918106 FUK918058:FUO918106 GEG918058:GEK918106 GOC918058:GOG918106 GXY918058:GYC918106 HHU918058:HHY918106 HRQ918058:HRU918106 IBM918058:IBQ918106 ILI918058:ILM918106 IVE918058:IVI918106 JFA918058:JFE918106 JOW918058:JPA918106 JYS918058:JYW918106 KIO918058:KIS918106 KSK918058:KSO918106 LCG918058:LCK918106 LMC918058:LMG918106 LVY918058:LWC918106 MFU918058:MFY918106 MPQ918058:MPU918106 MZM918058:MZQ918106 NJI918058:NJM918106 NTE918058:NTI918106 ODA918058:ODE918106 OMW918058:ONA918106 OWS918058:OWW918106 PGO918058:PGS918106 PQK918058:PQO918106 QAG918058:QAK918106 QKC918058:QKG918106 QTY918058:QUC918106 RDU918058:RDY918106 RNQ918058:RNU918106 RXM918058:RXQ918106 SHI918058:SHM918106 SRE918058:SRI918106 TBA918058:TBE918106 TKW918058:TLA918106 TUS918058:TUW918106 UEO918058:UES918106 UOK918058:UOO918106 UYG918058:UYK918106 VIC918058:VIG918106 VRY918058:VSC918106 WBU918058:WBY918106 WLQ918058:WLU918106 WVM918058:WVQ918106 E983594:I983642 JA983594:JE983642 SW983594:TA983642 ACS983594:ACW983642 AMO983594:AMS983642 AWK983594:AWO983642 BGG983594:BGK983642 BQC983594:BQG983642 BZY983594:CAC983642 CJU983594:CJY983642 CTQ983594:CTU983642 DDM983594:DDQ983642 DNI983594:DNM983642 DXE983594:DXI983642 EHA983594:EHE983642 EQW983594:ERA983642 FAS983594:FAW983642 FKO983594:FKS983642 FUK983594:FUO983642 GEG983594:GEK983642 GOC983594:GOG983642 GXY983594:GYC983642 HHU983594:HHY983642 HRQ983594:HRU983642 IBM983594:IBQ983642 ILI983594:ILM983642 IVE983594:IVI983642 JFA983594:JFE983642 JOW983594:JPA983642 JYS983594:JYW983642 KIO983594:KIS983642 KSK983594:KSO983642 LCG983594:LCK983642 LMC983594:LMG983642 LVY983594:LWC983642 MFU983594:MFY983642 MPQ983594:MPU983642 MZM983594:MZQ983642 NJI983594:NJM983642 NTE983594:NTI983642 ODA983594:ODE983642 OMW983594:ONA983642 OWS983594:OWW983642 PGO983594:PGS983642 PQK983594:PQO983642 QAG983594:QAK983642 QKC983594:QKG983642 QTY983594:QUC983642 RDU983594:RDY983642 RNQ983594:RNU983642 RXM983594:RXQ983642 SHI983594:SHM983642 SRE983594:SRI983642 TBA983594:TBE983642 TKW983594:TLA983642 TUS983594:TUW983642 UEO983594:UES983642 UOK983594:UOO983642 UYG983594:UYK983642 VIC983594:VIG983642 VRY983594:VSC983642 WBU983594:WBY983642 WLQ983594:WLU983642 JA2:JH34 JA35:JG42 E2:L37 WVM2:WVT37 WLQ2:WLX37 WBU2:WCB37 VRY2:VSF37 VIC2:VIJ37 UYG2:UYN37 UOK2:UOR37 UEO2:UEV37 TUS2:TUZ37 TKW2:TLD37 TBA2:TBH37 SRE2:SRL37 SHI2:SHP37 RXM2:RXT37 RNQ2:RNX37 RDU2:REB37 QTY2:QUF37 QKC2:QKJ37 QAG2:QAN37 PQK2:PQR37 PGO2:PGV37 OWS2:OWZ37 OMW2:OND37 ODA2:ODH37 NTE2:NTL37 NJI2:NJP37 MZM2:MZT37 MPQ2:MPX37 MFU2:MGB37 LVY2:LWF37 LMC2:LMJ37 LCG2:LCN37 KSK2:KSR37 KIO2:KIV37 JYS2:JYZ37 JOW2:JPD37 JFA2:JFH37 IVE2:IVL37 ILI2:ILP37 IBM2:IBT37 HRQ2:HRX37 HHU2:HIB37 GXY2:GYF37 GOC2:GOJ37 GEG2:GEN37 FUK2:FUR37 FKO2:FKV37 FAS2:FAZ37 EQW2:ERD37 EHA2:EHH37 DXE2:DXL37 DNI2:DNP37 DDM2:DDT37 CTQ2:CTX37 CJU2:CKB37 BZY2:CAF37 BQC2:BQJ37 BGG2:BGN37 AWK2:AWR37 AMO2:AMV37 ACS2:ACZ37 SW2:TD37 JH35:JH278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IW2:IW65 A2:A65 WVT38:WVT278 WLX38:WLX278 WCB38:WCB278 VSF38:VSF278 VIJ38:VIJ278 UYN38:UYN278 UOR38:UOR278 UEV38:UEV278 TUZ38:TUZ278 TLD38:TLD278 TBH38:TBH278 SRL38:SRL278 SHP38:SHP278 RXT38:RXT278 RNX38:RNX278 REB38:REB278 QUF38:QUF278 QKJ38:QKJ278 QAN38:QAN278 PQR38:PQR278 PGV38:PGV278 OWZ38:OWZ278 OND38:OND278 ODH38:ODH278 NTL38:NTL278 NJP38:NJP278 MZT38:MZT278 MPX38:MPX278 MGB38:MGB278 LWF38:LWF278 LMJ38:LMJ278 LCN38:LCN278 KSR38:KSR278 KIV38:KIV278 JYZ38:JYZ278 JPD38:JPD278 JFH38:JFH278 IVL38:IVL278 ILP38:ILP278 IBT38:IBT278 HRX38:HRX278 HIB38:HIB278 GYF38:GYF278 GOJ38:GOJ278 GEN38:GEN278 FUR38:FUR278 FKV38:FKV278 FAZ38:FAZ278 ERD38:ERD278 EHH38:EHH278 DXL38:DXL278 DNP38:DNP278 DDT38:DDT278 CTX38:CTX278 CKB38:CKB278 CAF38:CAF278 BQJ38:BQJ278 BGN38:BGN278 AWR38:AWR278 AMV38:AMV278 ACZ38:ACZ278 TD38:TD278 L38:L278 E476:K478 E489:K489 JA489:JG489 SW489:TC489 ACS489:ACY489 AMO489:AMU489 AWK489:AWQ489 BGG489:BGM489 BQC489:BQI489 BZY489:CAE489 CJU489:CKA489 CTQ489:CTW489 DDM489:DDS489 DNI489:DNO489 DXE489:DXK489 EHA489:EHG489 EQW489:ERC489 FAS489:FAY489 FKO489:FKU489 FUK489:FUQ489 GEG489:GEM489 GOC489:GOI489 GXY489:GYE489 HHU489:HIA489 HRQ489:HRW489 IBM489:IBS489 ILI489:ILO489 IVE489:IVK489 JFA489:JFG489 JOW489:JPC489 JYS489:JYY489 KIO489:KIU489 KSK489:KSQ489 LCG489:LCM489 LMC489:LMI489 LVY489:LWE489 MFU489:MGA489 MPQ489:MPW489 MZM489:MZS489 NJI489:NJO489 NTE489:NTK489 ODA489:ODG489 OMW489:ONC489 OWS489:OWY489 PGO489:PGU489 PQK489:PQQ489 QAG489:QAM489 QKC489:QKI489 QTY489:QUE489 RDU489:REA489 RNQ489:RNW489 RXM489:RXS489 SHI489:SHO489 SRE489:SRK489 TBA489:TBG489 TKW489:TLC489 TUS489:TUY489 UEO489:UEU489 UOK489:UOQ489 UYG489:UYM489 VIC489:VII489 VRY489:VSE489 WBU489:WCA489 WLQ489:WLW489 WVM489:WVS489 A489 IW489 SS489 ACO489 AMK489 AWG489 BGC489 BPY489 BZU489 CJQ489 CTM489 DDI489 DNE489 DXA489 EGW489 EQS489 FAO489 FKK489 FUG489 GEC489 GNY489 GXU489 HHQ489 HRM489 IBI489 ILE489 IVA489 JEW489 JOS489 JYO489 KIK489 KSG489 LCC489 LLY489 LVU489 MFQ489 MPM489 MZI489 NJE489 NTA489 OCW489 OMS489 OWO489 PGK489 PQG489 QAC489 QJY489 QTU489 RDQ489 RNM489 RXI489 SHE489 SRA489 TAW489 TKS489 TUO489 UEK489 UOG489 UYC489 VHY489 VRU489 WBQ489 WLM489 WVI489 E673:K673 JA673:JG673 SW673:TC673 ACS673:ACY673 AMO673:AMU673 AWK673:AWQ673 BGG673:BGM673 BQC673:BQI673 BZY673:CAE673 CJU673:CKA673 CTQ673:CTW673 DDM673:DDS673 DNI673:DNO673 DXE673:DXK673 EHA673:EHG673 EQW673:ERC673 FAS673:FAY673 FKO673:FKU673 FUK673:FUQ673 GEG673:GEM673 GOC673:GOI673 GXY673:GYE673 HHU673:HIA673 HRQ673:HRW673 IBM673:IBS673 ILI673:ILO673 IVE673:IVK673 JFA673:JFG673 JOW673:JPC673 JYS673:JYY673 KIO673:KIU673 KSK673:KSQ673 LCG673:LCM673 LMC673:LMI673 LVY673:LWE673 MFU673:MGA673 MPQ673:MPW673 MZM673:MZS673 NJI673:NJO673 NTE673:NTK673 ODA673:ODG673 OMW673:ONC673 OWS673:OWY673 PGO673:PGU673 PQK673:PQQ673 QAG673:QAM673 QKC673:QKI673 QTY673:QUE673 RDU673:REA673 RNQ673:RNW673 RXM673:RXS673 SHI673:SHO673 SRE673:SRK673 TBA673:TBG673 TKW673:TLC673 TUS673:TUY673 UEO673:UEU673 UOK673:UOQ673 UYG673:UYM673 VIC673:VII673 VRY673:VSE673 WBU673:WCA673 WLQ673:WLW673 WVM673:WVS673 A673 IW673 SS673 ACO673 AMK673 AWG673 BGC673 BPY673 BZU673 CJQ673 CTM673 DDI673 DNE673 DXA673 EGW673 EQS673 FAO673 FKK673 FUG673 GEC673 GNY673 GXU673 HHQ673 HRM673 IBI673 ILE673 IVA673 JEW673 JOS673 JYO673 KIK673 KSG673 LCC673 LLY673 LVU673 MFQ673 MPM673 MZI673 NJE673 NTA673 OCW673 OMS673 OWO673 PGK673 PQG673 QAC673 QJY673 QTU673 RDQ673 RNM673 RXI673 SHE673 SRA673 TAW673 TKS673 TUO673 UEK673 UOG673 UYC673 VHY673 VRU673 WBQ673 WLM673 WVI673 WVT489:WVT681 WLX489:WLX681 WCB489:WCB681 VSF489:VSF681 VIJ489:VIJ681 UYN489:UYN681 UOR489:UOR681 UEV489:UEV681 TUZ489:TUZ681 TLD489:TLD681 TBH489:TBH681 SRL489:SRL681 SHP489:SHP681 RXT489:RXT681 RNX489:RNX681 REB489:REB681 QUF489:QUF681 QKJ489:QKJ681 QAN489:QAN681 PQR489:PQR681 PGV489:PGV681 OWZ489:OWZ681 OND489:OND681 ODH489:ODH681 NTL489:NTL681 NJP489:NJP681 MZT489:MZT681 MPX489:MPX681 MGB489:MGB681 LWF489:LWF681 LMJ489:LMJ681 LCN489:LCN681 KSR489:KSR681 KIV489:KIV681 JYZ489:JYZ681 JPD489:JPD681 JFH489:JFH681 IVL489:IVL681 ILP489:ILP681 IBT489:IBT681 HRX489:HRX681 HIB489:HIB681 GYF489:GYF681 GOJ489:GOJ681 GEN489:GEN681 FUR489:FUR681 FKV489:FKV681 FAZ489:FAZ681 ERD489:ERD681 EHH489:EHH681 DXL489:DXL681 DNP489:DNP681 DDT489:DDT681 CTX489:CTX681 CKB489:CKB681 CAF489:CAF681 BQJ489:BQJ681 BGN489:BGN681 AWR489:AWR681 AMV489:AMV681 ACZ489:ACZ681 TD489:TD681 JH489:JH681 L489:L681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64</vt:i4>
      </vt:variant>
    </vt:vector>
  </HeadingPairs>
  <TitlesOfParts>
    <vt:vector size="70" baseType="lpstr">
      <vt:lpstr>旅費支払通知</vt:lpstr>
      <vt:lpstr>出張報告書＆旅費精算書（両面印刷推奨）</vt:lpstr>
      <vt:lpstr>旅行命令簿（内国旅行）1号甲</vt:lpstr>
      <vt:lpstr>日帰出張　6号</vt:lpstr>
      <vt:lpstr>リスト</vt:lpstr>
      <vt:lpstr>予算詳細コード</vt:lpstr>
      <vt:lpstr>B</vt:lpstr>
      <vt:lpstr>C_</vt:lpstr>
      <vt:lpstr>D</vt:lpstr>
      <vt:lpstr>E</vt:lpstr>
      <vt:lpstr>'日帰出張　6号'!END</vt:lpstr>
      <vt:lpstr>'旅行命令簿（内国旅行）1号甲'!HIT_ROW63</vt:lpstr>
      <vt:lpstr>'日帰出張　6号'!HIT_ROW76</vt:lpstr>
      <vt:lpstr>'日帰出張　6号'!HIT_ROW77</vt:lpstr>
      <vt:lpstr>ＯＵ・ヘルプロ</vt:lpstr>
      <vt:lpstr>'出張報告書＆旅費精算書（両面印刷推奨）'!Print_Area</vt:lpstr>
      <vt:lpstr>'日帰出張　6号'!Print_Area</vt:lpstr>
      <vt:lpstr>予算詳細コード!Print_Area</vt:lpstr>
      <vt:lpstr>'旅行命令簿（内国旅行）1号甲'!Print_Area</vt:lpstr>
      <vt:lpstr>旅費支払通知!Print_Area</vt:lpstr>
      <vt:lpstr>リスト!コース</vt:lpstr>
      <vt:lpstr>リスト!コース名</vt:lpstr>
      <vt:lpstr>ヘルプロ</vt:lpstr>
      <vt:lpstr>化学コース</vt:lpstr>
      <vt:lpstr>化学科</vt:lpstr>
      <vt:lpstr>学術情報基盤センター</vt:lpstr>
      <vt:lpstr>リスト!環境応用化学科</vt:lpstr>
      <vt:lpstr>環境応用化学科</vt:lpstr>
      <vt:lpstr>観光科学科</vt:lpstr>
      <vt:lpstr>機械システム工学科</vt:lpstr>
      <vt:lpstr>機械工学コース</vt:lpstr>
      <vt:lpstr>教育費</vt:lpstr>
      <vt:lpstr>リスト!教員名</vt:lpstr>
      <vt:lpstr>建築学科</vt:lpstr>
      <vt:lpstr>建築都市コース</vt:lpstr>
      <vt:lpstr>固定資産</vt:lpstr>
      <vt:lpstr>リスト!資産登録名</vt:lpstr>
      <vt:lpstr>自然・文化ツーリズムコース</vt:lpstr>
      <vt:lpstr>リスト!所属</vt:lpstr>
      <vt:lpstr>所属</vt:lpstr>
      <vt:lpstr>少額資産</vt:lpstr>
      <vt:lpstr>図書登録</vt:lpstr>
      <vt:lpstr>図書登録のみ</vt:lpstr>
      <vt:lpstr>図書登録のみ明細</vt:lpstr>
      <vt:lpstr>数理科学</vt:lpstr>
      <vt:lpstr>数理科学コース</vt:lpstr>
      <vt:lpstr>数理科学科</vt:lpstr>
      <vt:lpstr>生命科学</vt:lpstr>
      <vt:lpstr>生命科学コース</vt:lpstr>
      <vt:lpstr>生命科学科</vt:lpstr>
      <vt:lpstr>戦略研究センター</vt:lpstr>
      <vt:lpstr>大学教育センター・ヘルプロ</vt:lpstr>
      <vt:lpstr>大学教育センター・情報</vt:lpstr>
      <vt:lpstr>地理環境コース</vt:lpstr>
      <vt:lpstr>地理環境学科</vt:lpstr>
      <vt:lpstr>電気電子工学コース</vt:lpstr>
      <vt:lpstr>電子情報システム工学科</vt:lpstr>
      <vt:lpstr>都市システム科学域</vt:lpstr>
      <vt:lpstr>都市基盤環境コース</vt:lpstr>
      <vt:lpstr>都市基盤環境学科</vt:lpstr>
      <vt:lpstr>リスト!都市政策科学科</vt:lpstr>
      <vt:lpstr>都市政策科学科</vt:lpstr>
      <vt:lpstr>物理学</vt:lpstr>
      <vt:lpstr>物理学コース</vt:lpstr>
      <vt:lpstr>物理学科</vt:lpstr>
      <vt:lpstr>分子応用化学コース</vt:lpstr>
      <vt:lpstr>分子物質化学</vt:lpstr>
      <vt:lpstr>無</vt:lpstr>
      <vt:lpstr>無1</vt:lpstr>
      <vt:lpstr>理系事務室</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JIMU</cp:lastModifiedBy>
  <cp:revision>2</cp:revision>
  <cp:lastPrinted>2019-04-25T00:41:56Z</cp:lastPrinted>
  <dcterms:created xsi:type="dcterms:W3CDTF">2010-08-25T13:14:00Z</dcterms:created>
  <dcterms:modified xsi:type="dcterms:W3CDTF">2019-06-04T06:29:07Z</dcterms:modified>
</cp:coreProperties>
</file>