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https://jmjtmu.sharepoint.com/sites/msteams_921b17/Shared Documents/General/25-28 kan_kaikei/【05】予算・決算・執行計画/予算詳細一覧（物品購入等支払通知書（アタマ紙）など）/【2021】物品購入等支払通知書、ほか/"/>
    </mc:Choice>
  </mc:AlternateContent>
  <xr:revisionPtr revIDLastSave="417" documentId="13_ncr:1_{2326AFD1-F426-492C-822E-59332908CB37}" xr6:coauthVersionLast="46" xr6:coauthVersionMax="46" xr10:uidLastSave="{E47E981F-8DB2-4BD9-8327-6A82D51077F3}"/>
  <bookViews>
    <workbookView xWindow="1545" yWindow="75" windowWidth="24810" windowHeight="15360" tabRatio="812" activeTab="1" xr2:uid="{00000000-000D-0000-FFFF-FFFF00000000}"/>
  </bookViews>
  <sheets>
    <sheet name="【提出書類一覧】" sheetId="33" r:id="rId1"/>
    <sheet name="物品購入" sheetId="34" r:id="rId2"/>
    <sheet name="記入例_物品購入" sheetId="26" r:id="rId3"/>
    <sheet name="立替払入力用シート" sheetId="35" r:id="rId4"/>
    <sheet name="記入例_立替払入力用シート" sheetId="29" r:id="rId5"/>
    <sheet name="謝金 " sheetId="36" r:id="rId6"/>
    <sheet name="記入例_謝金" sheetId="27" r:id="rId7"/>
    <sheet name="旅費申請書" sheetId="28" state="hidden" r:id="rId8"/>
    <sheet name="リスト" sheetId="17" state="hidden" r:id="rId9"/>
  </sheets>
  <externalReferences>
    <externalReference r:id="rId10"/>
  </externalReferences>
  <definedNames>
    <definedName name="_xlnm._FilterDatabase" localSheetId="8" hidden="1">リスト!#REF!</definedName>
    <definedName name="B">リスト!$L$13</definedName>
    <definedName name="C_">リスト!$L$15</definedName>
    <definedName name="D">リスト!$L$16</definedName>
    <definedName name="E">リスト!$L$17</definedName>
    <definedName name="ＯＵ・ヘルプロ">リスト!$G$2:$G$4</definedName>
    <definedName name="_xlnm.Print_Area" localSheetId="0">【提出書類一覧】!$A$1:$D$52</definedName>
    <definedName name="_xlnm.Print_Area" localSheetId="6">記入例_謝金!$A$1:$AH$42</definedName>
    <definedName name="_xlnm.Print_Area" localSheetId="2">記入例_物品購入!$A$1:$AD$50</definedName>
    <definedName name="_xlnm.Print_Area" localSheetId="4">記入例_立替払入力用シート!$A$1:$AR$56</definedName>
    <definedName name="_xlnm.Print_Area" localSheetId="5">'謝金 '!$A$1:$AH$42</definedName>
    <definedName name="_xlnm.Print_Area" localSheetId="1">物品購入!$A$1:$AD$50</definedName>
    <definedName name="_xlnm.Print_Area" localSheetId="3">立替払入力用シート!$A$1:$AR$55</definedName>
    <definedName name="_xlnm.Print_Area" localSheetId="7">旅費申請書!$A$1:$AC$53</definedName>
    <definedName name="コース" localSheetId="8">リスト!$A$1:$F$30</definedName>
    <definedName name="コース">リスト!$A$1:$H$1</definedName>
    <definedName name="コース名">リスト!$A$1:$F$30</definedName>
    <definedName name="ヘルプロ">リスト!#REF!</definedName>
    <definedName name="化学コース">リスト!$C$2:$C$32</definedName>
    <definedName name="学術情報基盤センター">リスト!#REF!</definedName>
    <definedName name="環境応用化学科" localSheetId="8">リスト!$F$1</definedName>
    <definedName name="環境応用化学科">リスト!$F$2:$F$36</definedName>
    <definedName name="観光科学科">リスト!$B$2:$B$18</definedName>
    <definedName name="機械工学コース">リスト!$F$8:$F$22</definedName>
    <definedName name="教育費">リスト!$R$2</definedName>
    <definedName name="教員名" localSheetId="8">リスト!$A$2:$F$30</definedName>
    <definedName name="建築学科">リスト!$D$2:$D$23</definedName>
    <definedName name="建築都市コース">リスト!$D$9:$D$23</definedName>
    <definedName name="固定資産">リスト!$O$2:$O$6</definedName>
    <definedName name="資産登録名" localSheetId="0">[1]リスト!$N$1:$R$1</definedName>
    <definedName name="資産登録名">リスト!$L$1:$P$1</definedName>
    <definedName name="自然・文化ツーリズムコース">リスト!$B$4:$B$14</definedName>
    <definedName name="所属" localSheetId="8">リスト!$A$1:$F$30</definedName>
    <definedName name="少額資産">リスト!$N$2:$N$6</definedName>
    <definedName name="図書登録">リスト!$P$2:$P$6</definedName>
    <definedName name="図書登録のみ">リスト!$L$1:$M$1</definedName>
    <definedName name="図書登録のみ明細">リスト!$M$13:$M$17</definedName>
    <definedName name="数理科学コース">リスト!$A$3:$A$26</definedName>
    <definedName name="生命科学コース">リスト!$D$9:$D$32</definedName>
    <definedName name="戦略研究センター">リスト!#REF!</definedName>
    <definedName name="大学教育センター・ヘルプロ">リスト!$H$2:$H$9</definedName>
    <definedName name="大学教育センター・情報">リスト!#REF!</definedName>
    <definedName name="地理環境コース">リスト!$A$3:$A$16</definedName>
    <definedName name="地理環境学科">リスト!$A$2:$A$24</definedName>
    <definedName name="電気電子工学コース">リスト!$E$2:$E$27</definedName>
    <definedName name="都市システム科学域">リスト!$E$2:$E$13</definedName>
    <definedName name="都市基盤環境コース">リスト!$C$2:$C$21</definedName>
    <definedName name="都市基盤環境学科">リスト!$C$2:$C$22</definedName>
    <definedName name="都市政策科学科" localSheetId="8">リスト!$E$1</definedName>
    <definedName name="都市政策科学科">リスト!$E$2:$E$19</definedName>
    <definedName name="物理学コース">リスト!$B$4:$B$32</definedName>
    <definedName name="分子応用化学コース">リスト!$F$8:$F$32</definedName>
    <definedName name="無">リスト!$M$2:$M$6</definedName>
    <definedName name="無1">リスト!$L$12:$M$17</definedName>
    <definedName name="理系事務室">リスト!#REF!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5" i="36" l="1"/>
  <c r="W20" i="36"/>
  <c r="AB1" i="36"/>
  <c r="E1" i="36"/>
  <c r="A1" i="36"/>
  <c r="AN34" i="35"/>
  <c r="R29" i="35"/>
  <c r="F1" i="35"/>
  <c r="A1" i="35"/>
  <c r="S45" i="34"/>
  <c r="S40" i="34"/>
  <c r="AB34" i="34"/>
  <c r="Q26" i="34"/>
  <c r="J1" i="34"/>
  <c r="D1" i="34"/>
  <c r="A1" i="34"/>
  <c r="A1" i="27"/>
  <c r="A1" i="29"/>
  <c r="AE25" i="27"/>
  <c r="E1" i="27"/>
  <c r="F1" i="29"/>
  <c r="A1" i="26"/>
  <c r="AN34" i="29"/>
  <c r="AB34" i="26"/>
  <c r="D1" i="26"/>
  <c r="S45" i="26"/>
  <c r="S40" i="26"/>
  <c r="W20" i="27" l="1"/>
  <c r="R29" i="29"/>
  <c r="Q26" i="26" l="1"/>
  <c r="I10" i="28" l="1"/>
  <c r="Y1" i="28"/>
  <c r="AB1" i="27"/>
  <c r="V7" i="28"/>
  <c r="A1" i="28" s="1"/>
  <c r="F42" i="28"/>
  <c r="F41" i="28"/>
  <c r="F40" i="28"/>
  <c r="F39" i="28"/>
  <c r="F38" i="28"/>
  <c r="F37" i="28"/>
  <c r="W31" i="28"/>
  <c r="H31" i="28"/>
  <c r="A10" i="28"/>
  <c r="K8" i="28"/>
  <c r="K7" i="28"/>
  <c r="J1" i="26"/>
  <c r="T38" i="28" l="1"/>
  <c r="D1" i="28"/>
  <c r="A17" i="28"/>
  <c r="T36" i="28"/>
  <c r="T43" i="28"/>
  <c r="V46" i="28"/>
  <c r="T37" i="28"/>
  <c r="T42" i="28"/>
  <c r="C20" i="28"/>
  <c r="Q40" i="28"/>
  <c r="AA35" i="28"/>
  <c r="C19" i="28"/>
  <c r="V40" i="28"/>
  <c r="N44" i="28"/>
  <c r="Q46" i="28"/>
  <c r="T44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首都大学東京</author>
    <author>堀内牧子</author>
    <author>jimu</author>
    <author>JIMU</author>
  </authors>
  <commentList>
    <comment ref="E3" authorId="0" shapeId="0" xr:uid="{11DB3201-1AC4-4F53-88D2-B1E66067A36D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</t>
        </r>
      </text>
    </comment>
    <comment ref="W9" authorId="1" shapeId="0" xr:uid="{31912BFF-2652-4ABE-A671-96C9C3EA02EB}">
      <text>
        <r>
          <rPr>
            <b/>
            <sz val="9"/>
            <color indexed="81"/>
            <rFont val="MS P ゴシック"/>
            <family val="3"/>
            <charset val="128"/>
          </rPr>
          <t>【プロジェクトコード（科研費／外部資金の場合）】
科研費または外部資金の場合、プロジェクトコードを記入してください</t>
        </r>
      </text>
    </comment>
    <comment ref="E17" authorId="2" shapeId="0" xr:uid="{F1191032-68A0-4865-9D0B-7A7F1FC277A9}">
      <text>
        <r>
          <rPr>
            <b/>
            <sz val="12"/>
            <color indexed="81"/>
            <rFont val="ＭＳ Ｐゴシック"/>
            <family val="3"/>
            <charset val="128"/>
          </rPr>
          <t>【金額】
金額の数値のみを入力</t>
        </r>
      </text>
    </comment>
    <comment ref="E26" authorId="3" shapeId="0" xr:uid="{F7BD7BF3-385E-43DF-BEA0-B60FC52B7783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
小額資産→税込み単価10万円以上50万円未満
固定資産→税込み単価50万円以上</t>
        </r>
      </text>
    </comment>
    <comment ref="E31" authorId="0" shapeId="0" xr:uid="{834EABD8-C9E8-460C-994A-106BBB3FF2E9}">
      <text>
        <r>
          <rPr>
            <b/>
            <sz val="12"/>
            <color indexed="81"/>
            <rFont val="ＭＳ Ｐゴシック"/>
            <family val="3"/>
            <charset val="128"/>
          </rPr>
          <t>できるだけ具体的に記載して下さい。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首都大学東京</author>
    <author>堀内牧子</author>
    <author>jimu</author>
    <author>JIMU</author>
  </authors>
  <commentList>
    <comment ref="E3" authorId="0" shapeId="0" xr:uid="{00000000-0006-0000-0000-000001000000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</t>
        </r>
      </text>
    </comment>
    <comment ref="W9" authorId="1" shapeId="0" xr:uid="{DD5453C0-07EC-4512-A5FA-690447482960}">
      <text>
        <r>
          <rPr>
            <b/>
            <sz val="9"/>
            <color indexed="81"/>
            <rFont val="MS P ゴシック"/>
            <family val="3"/>
            <charset val="128"/>
          </rPr>
          <t>【プロジェクトコード（科研費／外部資金の場合）】
科研費または外部資金の場合、プロジェクトコードを記入してください</t>
        </r>
      </text>
    </comment>
    <comment ref="E17" authorId="2" shapeId="0" xr:uid="{00000000-0006-0000-0000-000003000000}">
      <text>
        <r>
          <rPr>
            <b/>
            <sz val="12"/>
            <color indexed="81"/>
            <rFont val="ＭＳ Ｐゴシック"/>
            <family val="3"/>
            <charset val="128"/>
          </rPr>
          <t>【金額】
金額の数値のみを入力</t>
        </r>
      </text>
    </comment>
    <comment ref="E26" authorId="3" shapeId="0" xr:uid="{00000000-0006-0000-0000-000004000000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
小額資産→税込み単価10万円以上50万円未満
固定資産→税込み単価50万円以上</t>
        </r>
      </text>
    </comment>
    <comment ref="E31" authorId="0" shapeId="0" xr:uid="{00000000-0006-0000-0000-000005000000}">
      <text>
        <r>
          <rPr>
            <b/>
            <sz val="12"/>
            <color indexed="81"/>
            <rFont val="ＭＳ Ｐゴシック"/>
            <family val="3"/>
            <charset val="128"/>
          </rPr>
          <t>できるだけ具体的に記載して下さい。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堀内牧子</author>
  </authors>
  <commentList>
    <comment ref="AI12" authorId="0" shapeId="0" xr:uid="{BE66E238-095C-431A-9B7C-612F279068CE}">
      <text>
        <r>
          <rPr>
            <b/>
            <sz val="9"/>
            <color indexed="81"/>
            <rFont val="MS P ゴシック"/>
            <family val="3"/>
            <charset val="128"/>
          </rPr>
          <t>【プロジェクトコード（科研費／外部資金の場合）】
科研費または外部資金の場合、プロジェクトコードを記入してください</t>
        </r>
      </text>
    </comment>
    <comment ref="G19" authorId="0" shapeId="0" xr:uid="{7B23BFE3-5E26-4C52-9385-0901BDE35DDC}">
      <text>
        <r>
          <rPr>
            <b/>
            <sz val="9"/>
            <color indexed="81"/>
            <rFont val="MS P ゴシック"/>
            <family val="3"/>
            <charset val="128"/>
          </rPr>
          <t>金額の数値のみを入力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W21" authorId="0" shapeId="0" xr:uid="{52CCC044-EF8C-4D23-B3B7-3F461EB464D7}">
      <text>
        <r>
          <rPr>
            <sz val="12"/>
            <color indexed="81"/>
            <rFont val="MS P ゴシック"/>
            <family val="3"/>
            <charset val="128"/>
          </rPr>
          <t>【立替払日】は以下の日付を入力してください
　●現金の場合：立替払をした日
　●クレジットカード（法人カード含む）：</t>
        </r>
        <r>
          <rPr>
            <b/>
            <u val="double"/>
            <sz val="12"/>
            <color indexed="81"/>
            <rFont val="MS P ゴシック"/>
            <family val="3"/>
            <charset val="128"/>
          </rPr>
          <t xml:space="preserve">クレジットカードを使用した日（令和３年度より変更になりました）
</t>
        </r>
        <r>
          <rPr>
            <b/>
            <sz val="12"/>
            <color indexed="81"/>
            <rFont val="MS P ゴシック"/>
            <family val="3"/>
            <charset val="128"/>
          </rPr>
          <t>※注意</t>
        </r>
        <r>
          <rPr>
            <b/>
            <u val="double"/>
            <sz val="12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12"/>
            <color indexed="81"/>
            <rFont val="MS P ゴシック"/>
            <family val="3"/>
            <charset val="128"/>
          </rPr>
          <t>旧年度中に立替払いを行った新年度分の学会年会費・学会参加費などの場合、立替払い日は新年度の「4月1日」としてください。
実際に立替払いを行った日（3月31日以前の日）ではWeｂ入力ができません。
【例】令和3年3月1日に★★学会の令和3年度分の年会費を立替
　　→　Web「立替払申請入力」の「立替払日」は「令和3年4月1日」の日付を入力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堀内牧子</author>
  </authors>
  <commentList>
    <comment ref="AC4" authorId="0" shapeId="0" xr:uid="{64DD7ECD-5425-4257-9A50-A61AED207171}">
      <text>
        <r>
          <rPr>
            <sz val="12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12"/>
            <color indexed="81"/>
            <rFont val="MS P ゴシック"/>
            <family val="3"/>
            <charset val="128"/>
          </rPr>
          <t>「立替払通知書」の『申請ＮＯ』の記入は不要です。</t>
        </r>
      </text>
    </comment>
    <comment ref="AI12" authorId="0" shapeId="0" xr:uid="{5E06DE70-22C4-4D31-B8C7-A6A1F6E84673}">
      <text>
        <r>
          <rPr>
            <b/>
            <sz val="9"/>
            <color indexed="81"/>
            <rFont val="MS P ゴシック"/>
            <family val="3"/>
            <charset val="128"/>
          </rPr>
          <t>【プロジェクトコード（科研費／外部資金の場合）】
科研費または外部資金の場合、プロジェクトコードを記入してください</t>
        </r>
      </text>
    </comment>
    <comment ref="G19" authorId="0" shapeId="0" xr:uid="{50A38210-57CE-40B9-ADF7-70E13D5E6F4B}">
      <text>
        <r>
          <rPr>
            <b/>
            <sz val="9"/>
            <color indexed="81"/>
            <rFont val="MS P ゴシック"/>
            <family val="3"/>
            <charset val="128"/>
          </rPr>
          <t>金額の数値のみを入力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W21" authorId="0" shapeId="0" xr:uid="{A904B89D-6EFA-4777-92E4-AE9DCF792706}">
      <text>
        <r>
          <rPr>
            <sz val="12"/>
            <color indexed="81"/>
            <rFont val="MS P ゴシック"/>
            <family val="3"/>
            <charset val="128"/>
          </rPr>
          <t>【立替払日】は以下の日付を入力してください
　●現金の場合：立替払をした日
　●クレジットカード（法人カード含む）：</t>
        </r>
        <r>
          <rPr>
            <b/>
            <u val="double"/>
            <sz val="12"/>
            <color indexed="81"/>
            <rFont val="MS P ゴシック"/>
            <family val="3"/>
            <charset val="128"/>
          </rPr>
          <t xml:space="preserve">クレジットカードを使用した日（令和３年度より変更になりました）
</t>
        </r>
        <r>
          <rPr>
            <b/>
            <sz val="12"/>
            <color indexed="81"/>
            <rFont val="MS P ゴシック"/>
            <family val="3"/>
            <charset val="128"/>
          </rPr>
          <t xml:space="preserve">
※注意
旧年度中に立替払いを行った新年度分の学会年会費・学会参加費などの場合、立替払い日は新年度の「4月1日」としてください。
実際に立替払いを行った日（3月31日以前の日）ではWeｂ入力ができません。
【例】令和3年3月1日に★★学会の令和3年度分の年会費を立替
　　→　Web「立替払申請入力」の「立替払日」は「令和3年4月1日」の日付を入力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首都大学東京</author>
    <author>堀内牧子</author>
  </authors>
  <commentList>
    <comment ref="E3" authorId="0" shapeId="0" xr:uid="{F58A883B-79C5-4738-9464-9F75AD67B580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</t>
        </r>
      </text>
    </comment>
    <comment ref="Y8" authorId="1" shapeId="0" xr:uid="{B39538B3-F786-4E40-8125-C9CF68A9F325}">
      <text>
        <r>
          <rPr>
            <b/>
            <sz val="9"/>
            <color indexed="81"/>
            <rFont val="MS P ゴシック"/>
            <family val="3"/>
            <charset val="128"/>
          </rPr>
          <t>【プロジェクトコード（科研費／外部資金の場合）】
科研費または外部資金の場合、プロジェクトコードを記入してください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首都大学東京</author>
    <author>堀内牧子</author>
  </authors>
  <commentList>
    <comment ref="E3" authorId="0" shapeId="0" xr:uid="{00000000-0006-0000-0400-000001000000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</t>
        </r>
      </text>
    </comment>
    <comment ref="Y8" authorId="1" shapeId="0" xr:uid="{11B22800-86FF-4A86-9F81-2EA45501C5A6}">
      <text>
        <r>
          <rPr>
            <b/>
            <sz val="9"/>
            <color indexed="81"/>
            <rFont val="MS P ゴシック"/>
            <family val="3"/>
            <charset val="128"/>
          </rPr>
          <t>【プロジェクトコード（科研費／外部資金の場合）】
科研費または外部資金の場合、プロジェクトコードを記入してください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首都大学東京</author>
    <author>jimu</author>
  </authors>
  <commentList>
    <comment ref="E3" authorId="0" shapeId="0" xr:uid="{00000000-0006-0000-0300-000001000000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</t>
        </r>
      </text>
    </comment>
    <comment ref="A7" authorId="0" shapeId="0" xr:uid="{00000000-0006-0000-0300-000002000000}">
      <text>
        <r>
          <rPr>
            <b/>
            <sz val="12"/>
            <color indexed="81"/>
            <rFont val="ＭＳ Ｐゴシック"/>
            <family val="3"/>
            <charset val="128"/>
          </rPr>
          <t>予算コード（半角英数字）を入力</t>
        </r>
      </text>
    </comment>
    <comment ref="E22" authorId="0" shapeId="0" xr:uid="{00000000-0006-0000-0300-000003000000}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教員はプルダウンから選択してください。
学生その他の方は、氏名を入力してください。
</t>
        </r>
      </text>
    </comment>
    <comment ref="H23" authorId="1" shapeId="0" xr:uid="{00000000-0006-0000-0300-000004000000}">
      <text>
        <r>
          <rPr>
            <b/>
            <sz val="12"/>
            <color indexed="81"/>
            <rFont val="ＭＳ Ｐゴシック"/>
            <family val="3"/>
            <charset val="128"/>
          </rPr>
          <t>教職員、学修番号、債主番号のいずれかを入力する。</t>
        </r>
      </text>
    </comment>
    <comment ref="Q23" authorId="0" shapeId="0" xr:uid="{00000000-0006-0000-0300-000005000000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</t>
        </r>
      </text>
    </comment>
    <comment ref="F26" authorId="1" shapeId="0" xr:uid="{00000000-0006-0000-0300-000006000000}">
      <text>
        <r>
          <rPr>
            <b/>
            <sz val="12"/>
            <color indexed="81"/>
            <rFont val="ＭＳ Ｐゴシック"/>
            <family val="3"/>
            <charset val="128"/>
          </rPr>
          <t>例：4/30と入力すると
４月３０日と表示されます</t>
        </r>
      </text>
    </comment>
    <comment ref="O27" authorId="0" shapeId="0" xr:uid="{00000000-0006-0000-0300-000007000000}">
      <text>
        <r>
          <rPr>
            <b/>
            <sz val="12"/>
            <color indexed="81"/>
            <rFont val="ＭＳ Ｐゴシック"/>
            <family val="3"/>
            <charset val="128"/>
          </rPr>
          <t>【入力例】
○○学会名
○○調査詳細
○○打合せ詳細   など・・・）</t>
        </r>
      </text>
    </comment>
    <comment ref="J28" authorId="0" shapeId="0" xr:uid="{00000000-0006-0000-0300-000008000000}">
      <text>
        <r>
          <rPr>
            <b/>
            <sz val="12"/>
            <color indexed="81"/>
            <rFont val="ＭＳ Ｐゴシック"/>
            <family val="3"/>
            <charset val="128"/>
          </rPr>
          <t>【入力例】
○○大学○○キャンパス
○○山周辺
○○株式会社○○工場　　など・・・</t>
        </r>
      </text>
    </comment>
    <comment ref="M30" authorId="0" shapeId="0" xr:uid="{00000000-0006-0000-0300-000009000000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</t>
        </r>
      </text>
    </comment>
    <comment ref="S30" authorId="0" shapeId="0" xr:uid="{00000000-0006-0000-0300-00000A000000}">
      <text>
        <r>
          <rPr>
            <b/>
            <sz val="12"/>
            <color indexed="81"/>
            <rFont val="ＭＳ Ｐゴシック"/>
            <family val="3"/>
            <charset val="128"/>
          </rPr>
          <t>出張先最寄駅を入力してください。
【入力例】
国内＝○○駅、バス停名等
国外＝駅名または空港名又は都市名等</t>
        </r>
      </text>
    </comment>
  </commentList>
</comments>
</file>

<file path=xl/sharedStrings.xml><?xml version="1.0" encoding="utf-8"?>
<sst xmlns="http://schemas.openxmlformats.org/spreadsheetml/2006/main" count="1088" uniqueCount="607">
  <si>
    <t>繰越基本研究費</t>
    <rPh sb="0" eb="2">
      <t>クリコシ</t>
    </rPh>
    <rPh sb="2" eb="4">
      <t>キホン</t>
    </rPh>
    <rPh sb="4" eb="7">
      <t>ケンキュウヒ</t>
    </rPh>
    <phoneticPr fontId="3"/>
  </si>
  <si>
    <t>繰基</t>
    <rPh sb="0" eb="1">
      <t>ク</t>
    </rPh>
    <rPh sb="1" eb="2">
      <t>モト</t>
    </rPh>
    <phoneticPr fontId="3"/>
  </si>
  <si>
    <t>～</t>
    <phoneticPr fontId="3"/>
  </si>
  <si>
    <t>泊</t>
    <rPh sb="0" eb="1">
      <t>ハク</t>
    </rPh>
    <phoneticPr fontId="3"/>
  </si>
  <si>
    <t>特</t>
    <rPh sb="0" eb="1">
      <t>トク</t>
    </rPh>
    <phoneticPr fontId="3"/>
  </si>
  <si>
    <t>受事</t>
    <rPh sb="0" eb="1">
      <t>ウケ</t>
    </rPh>
    <rPh sb="1" eb="2">
      <t>コト</t>
    </rPh>
    <phoneticPr fontId="3"/>
  </si>
  <si>
    <t>大学院GP（国庫）</t>
    <rPh sb="0" eb="3">
      <t>ダイガクイン</t>
    </rPh>
    <rPh sb="6" eb="8">
      <t>コッコ</t>
    </rPh>
    <phoneticPr fontId="3"/>
  </si>
  <si>
    <t>G国</t>
    <rPh sb="1" eb="2">
      <t>クニ</t>
    </rPh>
    <phoneticPr fontId="3"/>
  </si>
  <si>
    <t>大学院GP（法人）</t>
    <rPh sb="0" eb="3">
      <t>ダイガクイン</t>
    </rPh>
    <rPh sb="6" eb="8">
      <t>ホウジン</t>
    </rPh>
    <phoneticPr fontId="3"/>
  </si>
  <si>
    <t>G法</t>
    <rPh sb="1" eb="2">
      <t>ホウ</t>
    </rPh>
    <phoneticPr fontId="3"/>
  </si>
  <si>
    <t>科間</t>
    <rPh sb="0" eb="1">
      <t>カ</t>
    </rPh>
    <rPh sb="1" eb="2">
      <t>アイダ</t>
    </rPh>
    <phoneticPr fontId="3"/>
  </si>
  <si>
    <t>提間</t>
    <rPh sb="0" eb="1">
      <t>ツツミ</t>
    </rPh>
    <rPh sb="1" eb="2">
      <t>アイダ</t>
    </rPh>
    <phoneticPr fontId="3"/>
  </si>
  <si>
    <t>繰越受託研究費</t>
    <rPh sb="0" eb="2">
      <t>クリコシ</t>
    </rPh>
    <rPh sb="2" eb="4">
      <t>ジュタク</t>
    </rPh>
    <rPh sb="4" eb="6">
      <t>ケンキュウ</t>
    </rPh>
    <rPh sb="6" eb="7">
      <t>ヒ</t>
    </rPh>
    <phoneticPr fontId="3"/>
  </si>
  <si>
    <t>繰越特定寄附金</t>
    <rPh sb="0" eb="2">
      <t>クリコシ</t>
    </rPh>
    <rPh sb="2" eb="4">
      <t>トクテイ</t>
    </rPh>
    <rPh sb="4" eb="7">
      <t>キフキン</t>
    </rPh>
    <phoneticPr fontId="3"/>
  </si>
  <si>
    <t>繰越提案公募型研究費</t>
    <rPh sb="0" eb="2">
      <t>クリコシ</t>
    </rPh>
    <rPh sb="2" eb="4">
      <t>テイアン</t>
    </rPh>
    <rPh sb="4" eb="6">
      <t>コウボ</t>
    </rPh>
    <rPh sb="6" eb="7">
      <t>ガタ</t>
    </rPh>
    <rPh sb="7" eb="9">
      <t>ケンキュウ</t>
    </rPh>
    <rPh sb="9" eb="10">
      <t>ヒ</t>
    </rPh>
    <phoneticPr fontId="3"/>
  </si>
  <si>
    <t>繰越共同研究費</t>
    <rPh sb="0" eb="2">
      <t>クリコシ</t>
    </rPh>
    <rPh sb="2" eb="4">
      <t>キョウドウ</t>
    </rPh>
    <rPh sb="4" eb="6">
      <t>ケンキュウ</t>
    </rPh>
    <rPh sb="6" eb="7">
      <t>ヒ</t>
    </rPh>
    <phoneticPr fontId="3"/>
  </si>
  <si>
    <t>繰共</t>
    <rPh sb="0" eb="1">
      <t>クリ</t>
    </rPh>
    <rPh sb="1" eb="2">
      <t>キョウ</t>
    </rPh>
    <phoneticPr fontId="3"/>
  </si>
  <si>
    <t>繰提</t>
    <rPh sb="0" eb="1">
      <t>クリ</t>
    </rPh>
    <rPh sb="1" eb="2">
      <t>テイ</t>
    </rPh>
    <phoneticPr fontId="3"/>
  </si>
  <si>
    <t>繰特</t>
    <rPh sb="0" eb="1">
      <t>クリ</t>
    </rPh>
    <rPh sb="1" eb="2">
      <t>トク</t>
    </rPh>
    <phoneticPr fontId="3"/>
  </si>
  <si>
    <t>繰受</t>
    <rPh sb="0" eb="1">
      <t>クリ</t>
    </rPh>
    <rPh sb="1" eb="2">
      <t>ジュ</t>
    </rPh>
    <phoneticPr fontId="3"/>
  </si>
  <si>
    <t>企画政策費</t>
    <rPh sb="0" eb="2">
      <t>キカク</t>
    </rPh>
    <rPh sb="2" eb="4">
      <t>セイサク</t>
    </rPh>
    <rPh sb="4" eb="5">
      <t>ヒ</t>
    </rPh>
    <phoneticPr fontId="3"/>
  </si>
  <si>
    <t>改革推進費</t>
    <rPh sb="0" eb="2">
      <t>カイカク</t>
    </rPh>
    <rPh sb="2" eb="4">
      <t>スイシン</t>
    </rPh>
    <rPh sb="4" eb="5">
      <t>ヒ</t>
    </rPh>
    <phoneticPr fontId="3"/>
  </si>
  <si>
    <t>企</t>
    <rPh sb="0" eb="1">
      <t>クワダ</t>
    </rPh>
    <phoneticPr fontId="3"/>
  </si>
  <si>
    <t>予算コード</t>
    <rPh sb="0" eb="2">
      <t>ヨサン</t>
    </rPh>
    <phoneticPr fontId="3"/>
  </si>
  <si>
    <t>南大沢（大学）</t>
    <rPh sb="0" eb="3">
      <t>ミナミオオサワ</t>
    </rPh>
    <rPh sb="4" eb="6">
      <t>ダイガク</t>
    </rPh>
    <phoneticPr fontId="3"/>
  </si>
  <si>
    <t>線</t>
    <rPh sb="0" eb="1">
      <t>セン</t>
    </rPh>
    <phoneticPr fontId="3"/>
  </si>
  <si>
    <t>駅</t>
    <rPh sb="0" eb="1">
      <t>エキ</t>
    </rPh>
    <phoneticPr fontId="3"/>
  </si>
  <si>
    <t>業務内容</t>
    <rPh sb="0" eb="2">
      <t>ギョウム</t>
    </rPh>
    <rPh sb="2" eb="4">
      <t>ナイヨウ</t>
    </rPh>
    <phoneticPr fontId="3"/>
  </si>
  <si>
    <t>負担部門</t>
    <rPh sb="0" eb="2">
      <t>フタン</t>
    </rPh>
    <rPh sb="2" eb="4">
      <t>ブモン</t>
    </rPh>
    <phoneticPr fontId="3"/>
  </si>
  <si>
    <t>予算科目</t>
    <rPh sb="0" eb="2">
      <t>ヨサン</t>
    </rPh>
    <rPh sb="2" eb="4">
      <t>カモク</t>
    </rPh>
    <phoneticPr fontId="3"/>
  </si>
  <si>
    <t>財源</t>
    <rPh sb="0" eb="2">
      <t>ザイゲン</t>
    </rPh>
    <phoneticPr fontId="3"/>
  </si>
  <si>
    <t>業務区分</t>
    <rPh sb="0" eb="2">
      <t>ギョウム</t>
    </rPh>
    <rPh sb="2" eb="4">
      <t>クブン</t>
    </rPh>
    <phoneticPr fontId="3"/>
  </si>
  <si>
    <t>適用・項</t>
    <rPh sb="0" eb="2">
      <t>テキヨウ</t>
    </rPh>
    <rPh sb="3" eb="4">
      <t>コウ</t>
    </rPh>
    <phoneticPr fontId="3"/>
  </si>
  <si>
    <t>適用・目</t>
    <rPh sb="0" eb="2">
      <t>テキヨウ</t>
    </rPh>
    <rPh sb="3" eb="4">
      <t>モク</t>
    </rPh>
    <phoneticPr fontId="3"/>
  </si>
  <si>
    <t>勘定科目（借方）</t>
    <rPh sb="0" eb="2">
      <t>カンジョウ</t>
    </rPh>
    <rPh sb="2" eb="4">
      <t>カモク</t>
    </rPh>
    <rPh sb="5" eb="6">
      <t>カ</t>
    </rPh>
    <rPh sb="6" eb="7">
      <t>カタ</t>
    </rPh>
    <phoneticPr fontId="3"/>
  </si>
  <si>
    <t>勘定科目（貸方）</t>
    <rPh sb="0" eb="2">
      <t>カンジョウ</t>
    </rPh>
    <rPh sb="2" eb="4">
      <t>カモク</t>
    </rPh>
    <rPh sb="5" eb="7">
      <t>カシカタ</t>
    </rPh>
    <phoneticPr fontId="3"/>
  </si>
  <si>
    <t>予算種別</t>
    <rPh sb="0" eb="2">
      <t>ヨサン</t>
    </rPh>
    <rPh sb="2" eb="4">
      <t>シュベツ</t>
    </rPh>
    <phoneticPr fontId="3"/>
  </si>
  <si>
    <t>保管場所</t>
    <rPh sb="0" eb="2">
      <t>ホカン</t>
    </rPh>
    <rPh sb="2" eb="4">
      <t>バショ</t>
    </rPh>
    <phoneticPr fontId="3"/>
  </si>
  <si>
    <t>＜チェック欄＞</t>
    <rPh sb="5" eb="6">
      <t>ラン</t>
    </rPh>
    <phoneticPr fontId="3"/>
  </si>
  <si>
    <t>□</t>
    <phoneticPr fontId="3"/>
  </si>
  <si>
    <t>区　　　　　　分</t>
    <rPh sb="0" eb="1">
      <t>ク</t>
    </rPh>
    <rPh sb="7" eb="8">
      <t>ブン</t>
    </rPh>
    <phoneticPr fontId="3"/>
  </si>
  <si>
    <t>名　　　称</t>
    <rPh sb="0" eb="1">
      <t>ナ</t>
    </rPh>
    <rPh sb="4" eb="5">
      <t>ショウ</t>
    </rPh>
    <phoneticPr fontId="3"/>
  </si>
  <si>
    <t>教育費</t>
    <rPh sb="0" eb="2">
      <t>キョウイク</t>
    </rPh>
    <rPh sb="2" eb="3">
      <t>ヒ</t>
    </rPh>
    <phoneticPr fontId="3"/>
  </si>
  <si>
    <t>教育研究支援費</t>
    <rPh sb="0" eb="2">
      <t>キョウイク</t>
    </rPh>
    <rPh sb="2" eb="4">
      <t>ケンキュウ</t>
    </rPh>
    <rPh sb="4" eb="6">
      <t>シエン</t>
    </rPh>
    <rPh sb="6" eb="7">
      <t>ヒ</t>
    </rPh>
    <phoneticPr fontId="3"/>
  </si>
  <si>
    <t>基本研究費</t>
    <rPh sb="0" eb="2">
      <t>キホン</t>
    </rPh>
    <rPh sb="2" eb="4">
      <t>ケンキュウ</t>
    </rPh>
    <rPh sb="4" eb="5">
      <t>ヒ</t>
    </rPh>
    <phoneticPr fontId="3"/>
  </si>
  <si>
    <t>傾斜的研究費</t>
    <rPh sb="0" eb="3">
      <t>ケイシャテキ</t>
    </rPh>
    <rPh sb="3" eb="5">
      <t>ケンキュウ</t>
    </rPh>
    <rPh sb="5" eb="6">
      <t>ヒ</t>
    </rPh>
    <phoneticPr fontId="3"/>
  </si>
  <si>
    <t>受託研究費</t>
    <rPh sb="0" eb="2">
      <t>ジュタク</t>
    </rPh>
    <rPh sb="2" eb="4">
      <t>ケンキュウ</t>
    </rPh>
    <rPh sb="4" eb="5">
      <t>ヒ</t>
    </rPh>
    <phoneticPr fontId="3"/>
  </si>
  <si>
    <t>特定寄附金</t>
    <rPh sb="0" eb="2">
      <t>トクテイ</t>
    </rPh>
    <rPh sb="2" eb="5">
      <t>キフキン</t>
    </rPh>
    <phoneticPr fontId="3"/>
  </si>
  <si>
    <t>提案公募型研究費</t>
    <rPh sb="0" eb="2">
      <t>テイアン</t>
    </rPh>
    <rPh sb="2" eb="4">
      <t>コウボ</t>
    </rPh>
    <rPh sb="4" eb="5">
      <t>ガタ</t>
    </rPh>
    <rPh sb="5" eb="7">
      <t>ケンキュウ</t>
    </rPh>
    <rPh sb="7" eb="8">
      <t>ヒ</t>
    </rPh>
    <phoneticPr fontId="3"/>
  </si>
  <si>
    <t>共同研究費</t>
    <rPh sb="0" eb="2">
      <t>キョウドウ</t>
    </rPh>
    <rPh sb="2" eb="4">
      <t>ケンキュウ</t>
    </rPh>
    <rPh sb="4" eb="5">
      <t>ヒ</t>
    </rPh>
    <phoneticPr fontId="3"/>
  </si>
  <si>
    <t>取引番号</t>
    <rPh sb="0" eb="2">
      <t>トリヒキ</t>
    </rPh>
    <rPh sb="2" eb="4">
      <t>バンゴウ</t>
    </rPh>
    <phoneticPr fontId="3"/>
  </si>
  <si>
    <t>支 払 予 定 日</t>
    <rPh sb="0" eb="1">
      <t>ササ</t>
    </rPh>
    <rPh sb="2" eb="3">
      <t>バライ</t>
    </rPh>
    <rPh sb="4" eb="5">
      <t>ヨ</t>
    </rPh>
    <rPh sb="6" eb="7">
      <t>サダム</t>
    </rPh>
    <rPh sb="8" eb="9">
      <t>ヒ</t>
    </rPh>
    <phoneticPr fontId="3"/>
  </si>
  <si>
    <t>基</t>
    <rPh sb="0" eb="1">
      <t>キ</t>
    </rPh>
    <phoneticPr fontId="3"/>
  </si>
  <si>
    <t>列1</t>
  </si>
  <si>
    <t>傾</t>
    <rPh sb="0" eb="1">
      <t>ケイ</t>
    </rPh>
    <phoneticPr fontId="3"/>
  </si>
  <si>
    <t>受</t>
    <rPh sb="0" eb="1">
      <t>ジュ</t>
    </rPh>
    <phoneticPr fontId="3"/>
  </si>
  <si>
    <t>教</t>
    <rPh sb="0" eb="1">
      <t>キョウ</t>
    </rPh>
    <phoneticPr fontId="3"/>
  </si>
  <si>
    <t>提</t>
    <rPh sb="0" eb="1">
      <t>テイ</t>
    </rPh>
    <phoneticPr fontId="3"/>
  </si>
  <si>
    <t>共</t>
    <rPh sb="0" eb="1">
      <t>キョウ</t>
    </rPh>
    <phoneticPr fontId="3"/>
  </si>
  <si>
    <t>支</t>
    <rPh sb="0" eb="1">
      <t>シ</t>
    </rPh>
    <phoneticPr fontId="3"/>
  </si>
  <si>
    <t>改</t>
    <rPh sb="0" eb="1">
      <t>アラタ</t>
    </rPh>
    <phoneticPr fontId="3"/>
  </si>
  <si>
    <t>（精算）
確定払</t>
    <rPh sb="1" eb="3">
      <t>セイサン</t>
    </rPh>
    <rPh sb="5" eb="7">
      <t>カクテイ</t>
    </rPh>
    <phoneticPr fontId="3"/>
  </si>
  <si>
    <t>支払先</t>
    <rPh sb="0" eb="2">
      <t>シハライ</t>
    </rPh>
    <rPh sb="2" eb="3">
      <t>サキ</t>
    </rPh>
    <phoneticPr fontId="3"/>
  </si>
  <si>
    <t>日　　程</t>
    <rPh sb="0" eb="1">
      <t>ヒ</t>
    </rPh>
    <rPh sb="3" eb="4">
      <t>ホド</t>
    </rPh>
    <phoneticPr fontId="3"/>
  </si>
  <si>
    <t>固定資産</t>
    <rPh sb="0" eb="2">
      <t>コテイ</t>
    </rPh>
    <rPh sb="2" eb="4">
      <t>シサン</t>
    </rPh>
    <phoneticPr fontId="3"/>
  </si>
  <si>
    <t>図書登録</t>
    <rPh sb="0" eb="2">
      <t>トショ</t>
    </rPh>
    <rPh sb="2" eb="4">
      <t>トウロク</t>
    </rPh>
    <phoneticPr fontId="3"/>
  </si>
  <si>
    <t>無</t>
    <rPh sb="0" eb="1">
      <t>ナシ</t>
    </rPh>
    <phoneticPr fontId="3"/>
  </si>
  <si>
    <t>件　　　　名</t>
    <rPh sb="0" eb="1">
      <t>ケン</t>
    </rPh>
    <rPh sb="5" eb="6">
      <t>メイ</t>
    </rPh>
    <phoneticPr fontId="3"/>
  </si>
  <si>
    <t>支払予定日</t>
    <rPh sb="0" eb="2">
      <t>シハライ</t>
    </rPh>
    <rPh sb="2" eb="5">
      <t>ヨテイビ</t>
    </rPh>
    <phoneticPr fontId="3"/>
  </si>
  <si>
    <t>支払区分</t>
    <rPh sb="0" eb="2">
      <t>シハライ</t>
    </rPh>
    <rPh sb="2" eb="4">
      <t>クブン</t>
    </rPh>
    <phoneticPr fontId="3"/>
  </si>
  <si>
    <t>外国出張申請書</t>
    <rPh sb="0" eb="2">
      <t>ガイコク</t>
    </rPh>
    <rPh sb="2" eb="4">
      <t>シュッチョウ</t>
    </rPh>
    <rPh sb="4" eb="7">
      <t>シンセイショ</t>
    </rPh>
    <phoneticPr fontId="3"/>
  </si>
  <si>
    <t>旅行命令簿</t>
    <rPh sb="0" eb="2">
      <t>リョコウ</t>
    </rPh>
    <rPh sb="2" eb="4">
      <t>メイレイ</t>
    </rPh>
    <rPh sb="4" eb="5">
      <t>ボ</t>
    </rPh>
    <phoneticPr fontId="3"/>
  </si>
  <si>
    <t>（前渡金）
概算払</t>
    <rPh sb="1" eb="3">
      <t>マエワタ</t>
    </rPh>
    <rPh sb="3" eb="4">
      <t>キン</t>
    </rPh>
    <phoneticPr fontId="3"/>
  </si>
  <si>
    <t>行程表</t>
    <rPh sb="0" eb="2">
      <t>コウテイ</t>
    </rPh>
    <rPh sb="2" eb="3">
      <t>ヒョウ</t>
    </rPh>
    <phoneticPr fontId="3"/>
  </si>
  <si>
    <t>（用務地が複数ある場合）</t>
    <rPh sb="1" eb="3">
      <t>ヨウム</t>
    </rPh>
    <rPh sb="3" eb="4">
      <t>チ</t>
    </rPh>
    <rPh sb="5" eb="7">
      <t>フクスウ</t>
    </rPh>
    <rPh sb="9" eb="11">
      <t>バアイ</t>
    </rPh>
    <phoneticPr fontId="3"/>
  </si>
  <si>
    <t>学会等の案内の写し</t>
    <rPh sb="0" eb="2">
      <t>ガッカイ</t>
    </rPh>
    <rPh sb="2" eb="3">
      <t>トウ</t>
    </rPh>
    <rPh sb="4" eb="6">
      <t>アンナイ</t>
    </rPh>
    <rPh sb="7" eb="8">
      <t>ウツ</t>
    </rPh>
    <phoneticPr fontId="3"/>
  </si>
  <si>
    <t>（名称、日時、場所のわかるもの）</t>
    <rPh sb="1" eb="3">
      <t>メイショウ</t>
    </rPh>
    <rPh sb="4" eb="6">
      <t>ニチジ</t>
    </rPh>
    <rPh sb="7" eb="9">
      <t>バショ</t>
    </rPh>
    <phoneticPr fontId="3"/>
  </si>
  <si>
    <t>申請者の参加を示すもの</t>
    <rPh sb="0" eb="3">
      <t>シンセイシャ</t>
    </rPh>
    <rPh sb="4" eb="6">
      <t>サンカ</t>
    </rPh>
    <rPh sb="7" eb="8">
      <t>シメ</t>
    </rPh>
    <phoneticPr fontId="3"/>
  </si>
  <si>
    <t>（タイムテーブル・名簿・ネームプレート等）</t>
    <rPh sb="9" eb="11">
      <t>メイボ</t>
    </rPh>
    <rPh sb="19" eb="20">
      <t>トウ</t>
    </rPh>
    <phoneticPr fontId="3"/>
  </si>
  <si>
    <t>報告書</t>
    <rPh sb="0" eb="3">
      <t>ホウコクショ</t>
    </rPh>
    <phoneticPr fontId="3"/>
  </si>
  <si>
    <t>現地でのみ入手可能なもの</t>
    <rPh sb="0" eb="2">
      <t>ゲンチ</t>
    </rPh>
    <rPh sb="5" eb="7">
      <t>ニュウシュ</t>
    </rPh>
    <rPh sb="7" eb="9">
      <t>カノウ</t>
    </rPh>
    <phoneticPr fontId="3"/>
  </si>
  <si>
    <t>航空券の半券および領収書</t>
    <rPh sb="0" eb="3">
      <t>コウクウケン</t>
    </rPh>
    <rPh sb="4" eb="6">
      <t>ハンケン</t>
    </rPh>
    <rPh sb="9" eb="12">
      <t>リョウシュウショ</t>
    </rPh>
    <phoneticPr fontId="3"/>
  </si>
  <si>
    <t>（航空機・船舶利用の場合）</t>
    <rPh sb="1" eb="4">
      <t>コウクウキ</t>
    </rPh>
    <rPh sb="5" eb="7">
      <t>センパク</t>
    </rPh>
    <rPh sb="7" eb="9">
      <t>リヨウ</t>
    </rPh>
    <rPh sb="10" eb="12">
      <t>バアイ</t>
    </rPh>
    <phoneticPr fontId="3"/>
  </si>
  <si>
    <t>職</t>
    <rPh sb="0" eb="1">
      <t>ショク</t>
    </rPh>
    <phoneticPr fontId="3"/>
  </si>
  <si>
    <t>旅行期間</t>
    <rPh sb="0" eb="2">
      <t>リョコウ</t>
    </rPh>
    <rPh sb="2" eb="4">
      <t>キカン</t>
    </rPh>
    <phoneticPr fontId="3"/>
  </si>
  <si>
    <t>旅　行　地</t>
    <rPh sb="0" eb="1">
      <t>タビ</t>
    </rPh>
    <rPh sb="2" eb="3">
      <t>ギョウ</t>
    </rPh>
    <rPh sb="4" eb="5">
      <t>チ</t>
    </rPh>
    <phoneticPr fontId="3"/>
  </si>
  <si>
    <t>帰　着　地</t>
    <rPh sb="0" eb="1">
      <t>キ</t>
    </rPh>
    <rPh sb="2" eb="3">
      <t>キ</t>
    </rPh>
    <rPh sb="4" eb="5">
      <t>チ</t>
    </rPh>
    <phoneticPr fontId="3"/>
  </si>
  <si>
    <t>通勤手段</t>
    <rPh sb="0" eb="2">
      <t>ツウキン</t>
    </rPh>
    <rPh sb="2" eb="4">
      <t>シュダン</t>
    </rPh>
    <phoneticPr fontId="3"/>
  </si>
  <si>
    <t>その他</t>
    <rPh sb="2" eb="3">
      <t>タ</t>
    </rPh>
    <phoneticPr fontId="3"/>
  </si>
  <si>
    <t>日当・旅行雑費</t>
    <rPh sb="0" eb="2">
      <t>ニットウ</t>
    </rPh>
    <rPh sb="3" eb="5">
      <t>リョコウ</t>
    </rPh>
    <rPh sb="5" eb="7">
      <t>ザッピ</t>
    </rPh>
    <phoneticPr fontId="3"/>
  </si>
  <si>
    <t>宿泊料・食卓料</t>
    <rPh sb="0" eb="2">
      <t>シュクハク</t>
    </rPh>
    <rPh sb="2" eb="3">
      <t>リョウ</t>
    </rPh>
    <rPh sb="4" eb="6">
      <t>ショクタク</t>
    </rPh>
    <rPh sb="6" eb="7">
      <t>リョウ</t>
    </rPh>
    <phoneticPr fontId="3"/>
  </si>
  <si>
    <t>　</t>
    <phoneticPr fontId="3"/>
  </si>
  <si>
    <t>産学公連携推進ﾌﾟﾛｼﾞｪｸﾄ</t>
    <rPh sb="0" eb="2">
      <t>サンガク</t>
    </rPh>
    <rPh sb="2" eb="3">
      <t>コウ</t>
    </rPh>
    <rPh sb="3" eb="5">
      <t>レンケイ</t>
    </rPh>
    <rPh sb="5" eb="7">
      <t>スイシン</t>
    </rPh>
    <phoneticPr fontId="3"/>
  </si>
  <si>
    <t>産学</t>
    <rPh sb="0" eb="2">
      <t>サンガク</t>
    </rPh>
    <phoneticPr fontId="3"/>
  </si>
  <si>
    <t>日</t>
    <rPh sb="0" eb="1">
      <t>ニチ</t>
    </rPh>
    <phoneticPr fontId="3"/>
  </si>
  <si>
    <t>月</t>
    <rPh sb="0" eb="1">
      <t>ツキ</t>
    </rPh>
    <phoneticPr fontId="3"/>
  </si>
  <si>
    <t>（</t>
    <phoneticPr fontId="3"/>
  </si>
  <si>
    <t>）</t>
    <phoneticPr fontId="3"/>
  </si>
  <si>
    <t>研究環</t>
    <rPh sb="0" eb="2">
      <t>ケンキュウ</t>
    </rPh>
    <rPh sb="2" eb="3">
      <t>カン</t>
    </rPh>
    <phoneticPr fontId="3"/>
  </si>
  <si>
    <t>環</t>
    <rPh sb="0" eb="1">
      <t>カン</t>
    </rPh>
    <phoneticPr fontId="3"/>
  </si>
  <si>
    <t>受託事業費等</t>
    <rPh sb="0" eb="2">
      <t>ジュタク</t>
    </rPh>
    <rPh sb="2" eb="4">
      <t>ジギョウ</t>
    </rPh>
    <rPh sb="4" eb="5">
      <t>ヒ</t>
    </rPh>
    <rPh sb="5" eb="6">
      <t>トウ</t>
    </rPh>
    <phoneticPr fontId="3"/>
  </si>
  <si>
    <t>補</t>
    <rPh sb="0" eb="1">
      <t>ホ</t>
    </rPh>
    <phoneticPr fontId="3"/>
  </si>
  <si>
    <t>受託研究等間接経費財源費</t>
    <rPh sb="0" eb="2">
      <t>ジュタク</t>
    </rPh>
    <rPh sb="2" eb="5">
      <t>ケンキュウトウ</t>
    </rPh>
    <rPh sb="5" eb="7">
      <t>カンセツ</t>
    </rPh>
    <rPh sb="7" eb="9">
      <t>ケイヒ</t>
    </rPh>
    <rPh sb="9" eb="11">
      <t>ザイゲン</t>
    </rPh>
    <rPh sb="11" eb="12">
      <t>ヒ</t>
    </rPh>
    <phoneticPr fontId="3"/>
  </si>
  <si>
    <t>先端研究助成間接経費</t>
    <rPh sb="0" eb="2">
      <t>センタン</t>
    </rPh>
    <rPh sb="2" eb="4">
      <t>ケンキュウ</t>
    </rPh>
    <rPh sb="4" eb="6">
      <t>ジョセイ</t>
    </rPh>
    <rPh sb="6" eb="8">
      <t>カンセツ</t>
    </rPh>
    <rPh sb="8" eb="10">
      <t>ケイヒ</t>
    </rPh>
    <phoneticPr fontId="3"/>
  </si>
  <si>
    <t>補間</t>
    <rPh sb="0" eb="2">
      <t>ホカン</t>
    </rPh>
    <phoneticPr fontId="3"/>
  </si>
  <si>
    <t>科研費間接経費</t>
    <rPh sb="0" eb="2">
      <t>カケン</t>
    </rPh>
    <rPh sb="2" eb="3">
      <t>ヒ</t>
    </rPh>
    <rPh sb="3" eb="5">
      <t>カンセツ</t>
    </rPh>
    <rPh sb="5" eb="7">
      <t>ケイヒ</t>
    </rPh>
    <phoneticPr fontId="3"/>
  </si>
  <si>
    <t>繰越改革推進費</t>
    <rPh sb="0" eb="2">
      <t>クリコシ</t>
    </rPh>
    <rPh sb="2" eb="4">
      <t>カイカク</t>
    </rPh>
    <rPh sb="4" eb="6">
      <t>スイシン</t>
    </rPh>
    <rPh sb="6" eb="7">
      <t>ヒ</t>
    </rPh>
    <phoneticPr fontId="3"/>
  </si>
  <si>
    <t>繰改</t>
    <rPh sb="0" eb="1">
      <t>クリ</t>
    </rPh>
    <rPh sb="1" eb="2">
      <t>カイ</t>
    </rPh>
    <phoneticPr fontId="3"/>
  </si>
  <si>
    <t>金　　　　額</t>
    <rPh sb="0" eb="1">
      <t>キン</t>
    </rPh>
    <rPh sb="5" eb="6">
      <t>ガク</t>
    </rPh>
    <phoneticPr fontId="3"/>
  </si>
  <si>
    <t>一般管理費</t>
    <rPh sb="0" eb="2">
      <t>イッパン</t>
    </rPh>
    <rPh sb="2" eb="5">
      <t>カンリヒ</t>
    </rPh>
    <phoneticPr fontId="3"/>
  </si>
  <si>
    <t>一般</t>
    <rPh sb="0" eb="2">
      <t>イッパン</t>
    </rPh>
    <phoneticPr fontId="3"/>
  </si>
  <si>
    <t>教育機器更新費</t>
    <rPh sb="0" eb="2">
      <t>キョウイク</t>
    </rPh>
    <rPh sb="2" eb="4">
      <t>キキ</t>
    </rPh>
    <rPh sb="4" eb="6">
      <t>コウシン</t>
    </rPh>
    <rPh sb="6" eb="7">
      <t>ヒ</t>
    </rPh>
    <phoneticPr fontId="3"/>
  </si>
  <si>
    <t>教機</t>
    <rPh sb="0" eb="1">
      <t>キョウ</t>
    </rPh>
    <rPh sb="1" eb="2">
      <t>キ</t>
    </rPh>
    <phoneticPr fontId="3"/>
  </si>
  <si>
    <t>起案</t>
    <rPh sb="0" eb="2">
      <t>キアン</t>
    </rPh>
    <phoneticPr fontId="3"/>
  </si>
  <si>
    <t>少額・固定資産
図書登録</t>
    <rPh sb="0" eb="2">
      <t>ショウガク</t>
    </rPh>
    <rPh sb="3" eb="5">
      <t>コテイ</t>
    </rPh>
    <rPh sb="5" eb="7">
      <t>シサン</t>
    </rPh>
    <rPh sb="8" eb="10">
      <t>トショ</t>
    </rPh>
    <rPh sb="10" eb="12">
      <t>トウロク</t>
    </rPh>
    <phoneticPr fontId="3"/>
  </si>
  <si>
    <t>少額資産</t>
    <rPh sb="0" eb="2">
      <t>ショウガク</t>
    </rPh>
    <rPh sb="2" eb="4">
      <t>シサン</t>
    </rPh>
    <phoneticPr fontId="3"/>
  </si>
  <si>
    <t>総支給額</t>
    <rPh sb="0" eb="1">
      <t>ソウ</t>
    </rPh>
    <rPh sb="1" eb="3">
      <t>シキュウ</t>
    </rPh>
    <rPh sb="3" eb="4">
      <t>ガク</t>
    </rPh>
    <phoneticPr fontId="3"/>
  </si>
  <si>
    <t>氏　　名</t>
    <rPh sb="0" eb="1">
      <t>シ</t>
    </rPh>
    <rPh sb="3" eb="4">
      <t>メイ</t>
    </rPh>
    <phoneticPr fontId="3"/>
  </si>
  <si>
    <t>先端研究助成繰越間接経費</t>
    <rPh sb="0" eb="2">
      <t>センタン</t>
    </rPh>
    <rPh sb="2" eb="4">
      <t>ケンキュウ</t>
    </rPh>
    <rPh sb="4" eb="6">
      <t>ジョセイ</t>
    </rPh>
    <rPh sb="6" eb="8">
      <t>クリコシ</t>
    </rPh>
    <rPh sb="8" eb="10">
      <t>カンセツ</t>
    </rPh>
    <rPh sb="10" eb="12">
      <t>ケイヒ</t>
    </rPh>
    <phoneticPr fontId="3"/>
  </si>
  <si>
    <t>学術相談経費</t>
    <rPh sb="0" eb="2">
      <t>ガクジュツ</t>
    </rPh>
    <rPh sb="2" eb="4">
      <t>ソウダン</t>
    </rPh>
    <rPh sb="4" eb="6">
      <t>ケイヒ</t>
    </rPh>
    <phoneticPr fontId="3"/>
  </si>
  <si>
    <t>学</t>
    <rPh sb="0" eb="1">
      <t>ガク</t>
    </rPh>
    <phoneticPr fontId="3"/>
  </si>
  <si>
    <t>ｱｼﾞｱ基準認証推進事業費補助金</t>
    <rPh sb="4" eb="6">
      <t>キジュン</t>
    </rPh>
    <rPh sb="6" eb="8">
      <t>ニンショウ</t>
    </rPh>
    <rPh sb="8" eb="10">
      <t>スイシン</t>
    </rPh>
    <rPh sb="10" eb="13">
      <t>ジギョウヒ</t>
    </rPh>
    <rPh sb="13" eb="16">
      <t>ホジョキン</t>
    </rPh>
    <phoneticPr fontId="3"/>
  </si>
  <si>
    <t>繰補間</t>
    <rPh sb="0" eb="1">
      <t>ク</t>
    </rPh>
    <rPh sb="1" eb="2">
      <t>ホ</t>
    </rPh>
    <rPh sb="2" eb="3">
      <t>カン</t>
    </rPh>
    <phoneticPr fontId="3"/>
  </si>
  <si>
    <t>立替金額</t>
    <rPh sb="0" eb="2">
      <t>タテカエ</t>
    </rPh>
    <rPh sb="2" eb="4">
      <t>キンガク</t>
    </rPh>
    <phoneticPr fontId="3"/>
  </si>
  <si>
    <t>立 替 払 先</t>
    <rPh sb="0" eb="1">
      <t>タテ</t>
    </rPh>
    <rPh sb="2" eb="3">
      <t>タイ</t>
    </rPh>
    <rPh sb="4" eb="5">
      <t>ハラ</t>
    </rPh>
    <rPh sb="6" eb="7">
      <t>サキ</t>
    </rPh>
    <phoneticPr fontId="3"/>
  </si>
  <si>
    <t>立替者氏名</t>
    <rPh sb="0" eb="2">
      <t>タテカエ</t>
    </rPh>
    <rPh sb="2" eb="3">
      <t>シャ</t>
    </rPh>
    <rPh sb="3" eb="5">
      <t>シメイ</t>
    </rPh>
    <phoneticPr fontId="3"/>
  </si>
  <si>
    <t>支払予定日</t>
    <rPh sb="0" eb="2">
      <t>シハラ</t>
    </rPh>
    <rPh sb="2" eb="5">
      <t>ヨテイビ</t>
    </rPh>
    <phoneticPr fontId="3"/>
  </si>
  <si>
    <t>調査研究費（外特・サマープログラム）</t>
    <rPh sb="0" eb="2">
      <t>チョウサ</t>
    </rPh>
    <rPh sb="2" eb="5">
      <t>ケンキュウヒ</t>
    </rPh>
    <rPh sb="6" eb="7">
      <t>ガイ</t>
    </rPh>
    <rPh sb="7" eb="8">
      <t>トク</t>
    </rPh>
    <phoneticPr fontId="3"/>
  </si>
  <si>
    <t>年</t>
    <rPh sb="0" eb="1">
      <t>ネン</t>
    </rPh>
    <phoneticPr fontId="3"/>
  </si>
  <si>
    <t>月</t>
    <rPh sb="0" eb="1">
      <t>ツキ</t>
    </rPh>
    <phoneticPr fontId="3"/>
  </si>
  <si>
    <t>日</t>
    <rPh sb="0" eb="1">
      <t>ニチ</t>
    </rPh>
    <phoneticPr fontId="3"/>
  </si>
  <si>
    <t>必　須！
登録をしない理由⇒</t>
    <rPh sb="0" eb="1">
      <t>ヒツ</t>
    </rPh>
    <rPh sb="2" eb="3">
      <t>ス</t>
    </rPh>
    <rPh sb="5" eb="7">
      <t>トウロク</t>
    </rPh>
    <rPh sb="11" eb="13">
      <t>リユウ</t>
    </rPh>
    <phoneticPr fontId="3"/>
  </si>
  <si>
    <t>）</t>
    <phoneticPr fontId="3"/>
  </si>
  <si>
    <t>(</t>
    <phoneticPr fontId="3"/>
  </si>
  <si>
    <t>【資産登録】</t>
    <rPh sb="1" eb="3">
      <t>シサン</t>
    </rPh>
    <rPh sb="3" eb="5">
      <t>トウロク</t>
    </rPh>
    <phoneticPr fontId="3"/>
  </si>
  <si>
    <t>【支出財源】</t>
    <rPh sb="1" eb="3">
      <t>シシュツ</t>
    </rPh>
    <rPh sb="3" eb="5">
      <t>ザイゲン</t>
    </rPh>
    <phoneticPr fontId="3"/>
  </si>
  <si>
    <t>【仕訳】</t>
    <rPh sb="1" eb="3">
      <t>シワケ</t>
    </rPh>
    <phoneticPr fontId="3"/>
  </si>
  <si>
    <t>【内容】</t>
    <rPh sb="1" eb="3">
      <t>ナイヨウ</t>
    </rPh>
    <phoneticPr fontId="3"/>
  </si>
  <si>
    <t>年　度</t>
    <rPh sb="0" eb="1">
      <t>ネン</t>
    </rPh>
    <rPh sb="2" eb="3">
      <t>ド</t>
    </rPh>
    <phoneticPr fontId="3"/>
  </si>
  <si>
    <t>区　　　分</t>
    <rPh sb="0" eb="1">
      <t>ク</t>
    </rPh>
    <rPh sb="4" eb="5">
      <t>ブン</t>
    </rPh>
    <phoneticPr fontId="3"/>
  </si>
  <si>
    <t>支払額</t>
    <rPh sb="0" eb="2">
      <t>シハライ</t>
    </rPh>
    <rPh sb="2" eb="3">
      <t>ガク</t>
    </rPh>
    <phoneticPr fontId="3"/>
  </si>
  <si>
    <t>精算額</t>
    <rPh sb="0" eb="3">
      <t>セイサンガク</t>
    </rPh>
    <phoneticPr fontId="3"/>
  </si>
  <si>
    <t>差額</t>
    <rPh sb="0" eb="2">
      <t>サガク</t>
    </rPh>
    <phoneticPr fontId="3"/>
  </si>
  <si>
    <t>【支出計算】</t>
    <rPh sb="1" eb="3">
      <t>シシュツ</t>
    </rPh>
    <rPh sb="3" eb="5">
      <t>ケイサン</t>
    </rPh>
    <phoneticPr fontId="3"/>
  </si>
  <si>
    <t>【旅行者】</t>
    <rPh sb="1" eb="4">
      <t>リョコウシャ</t>
    </rPh>
    <phoneticPr fontId="3"/>
  </si>
  <si>
    <t>【旅行内容】</t>
    <rPh sb="1" eb="3">
      <t>リョコウ</t>
    </rPh>
    <rPh sb="3" eb="5">
      <t>ナイヨウ</t>
    </rPh>
    <phoneticPr fontId="3"/>
  </si>
  <si>
    <t>【調整】</t>
    <rPh sb="1" eb="3">
      <t>チョウセイ</t>
    </rPh>
    <phoneticPr fontId="3"/>
  </si>
  <si>
    <t>必須項目※⇒</t>
    <rPh sb="0" eb="2">
      <t>ヒッス</t>
    </rPh>
    <rPh sb="2" eb="4">
      <t>コウモク</t>
    </rPh>
    <phoneticPr fontId="3"/>
  </si>
  <si>
    <t>→</t>
    <phoneticPr fontId="3"/>
  </si>
  <si>
    <t>自　宅</t>
    <rPh sb="0" eb="1">
      <t>ジ</t>
    </rPh>
    <rPh sb="2" eb="3">
      <t>タク</t>
    </rPh>
    <phoneticPr fontId="3"/>
  </si>
  <si>
    <t>定期区間
（通勤経路）</t>
    <rPh sb="0" eb="2">
      <t>テイキ</t>
    </rPh>
    <rPh sb="2" eb="4">
      <t>クカン</t>
    </rPh>
    <rPh sb="6" eb="8">
      <t>ツウキン</t>
    </rPh>
    <rPh sb="8" eb="10">
      <t>ケイロ</t>
    </rPh>
    <phoneticPr fontId="3"/>
  </si>
  <si>
    <t>学外者の
所属先</t>
    <rPh sb="0" eb="2">
      <t>ガクガイ</t>
    </rPh>
    <rPh sb="2" eb="3">
      <t>シャ</t>
    </rPh>
    <rPh sb="5" eb="6">
      <t>ショ</t>
    </rPh>
    <rPh sb="6" eb="7">
      <t>ゾク</t>
    </rPh>
    <rPh sb="7" eb="8">
      <t>サキ</t>
    </rPh>
    <phoneticPr fontId="3"/>
  </si>
  <si>
    <t>支払日</t>
    <rPh sb="0" eb="3">
      <t>シハライビ</t>
    </rPh>
    <phoneticPr fontId="3"/>
  </si>
  <si>
    <t>伝票日付：</t>
    <rPh sb="0" eb="2">
      <t>デンピョウ</t>
    </rPh>
    <rPh sb="2" eb="3">
      <t>ニチ</t>
    </rPh>
    <rPh sb="3" eb="4">
      <t>ツ</t>
    </rPh>
    <phoneticPr fontId="3"/>
  </si>
  <si>
    <t>契約日：</t>
    <rPh sb="0" eb="2">
      <t>ケイヤク</t>
    </rPh>
    <rPh sb="2" eb="3">
      <t>ニチ</t>
    </rPh>
    <phoneticPr fontId="3"/>
  </si>
  <si>
    <t>受入期日：</t>
    <rPh sb="0" eb="2">
      <t>ウケイレ</t>
    </rPh>
    <rPh sb="2" eb="4">
      <t>キジツ</t>
    </rPh>
    <phoneticPr fontId="3"/>
  </si>
  <si>
    <t>旅行最終日</t>
    <rPh sb="0" eb="2">
      <t>リョコウ</t>
    </rPh>
    <rPh sb="2" eb="5">
      <t>サイシュウビ</t>
    </rPh>
    <phoneticPr fontId="3"/>
  </si>
  <si>
    <t>内訳</t>
    <phoneticPr fontId="3"/>
  </si>
  <si>
    <r>
      <rPr>
        <b/>
        <sz val="9"/>
        <color indexed="10"/>
        <rFont val="ＭＳ Ｐゴシック"/>
        <family val="3"/>
        <charset val="128"/>
      </rPr>
      <t>※</t>
    </r>
    <r>
      <rPr>
        <sz val="9"/>
        <rFont val="ＭＳ Ｐゴシック"/>
        <family val="3"/>
        <charset val="128"/>
      </rPr>
      <t>債主番号
(職員・学修）</t>
    </r>
    <rPh sb="1" eb="3">
      <t>サイシュ</t>
    </rPh>
    <rPh sb="3" eb="5">
      <t>バンゴウ</t>
    </rPh>
    <rPh sb="7" eb="9">
      <t>ショクイン</t>
    </rPh>
    <rPh sb="10" eb="11">
      <t>ガク</t>
    </rPh>
    <rPh sb="11" eb="12">
      <t>シュウ</t>
    </rPh>
    <phoneticPr fontId="3"/>
  </si>
  <si>
    <r>
      <rPr>
        <b/>
        <sz val="9"/>
        <color indexed="10"/>
        <rFont val="ＭＳ Ｐゴシック"/>
        <family val="3"/>
        <charset val="128"/>
      </rPr>
      <t>※</t>
    </r>
    <r>
      <rPr>
        <sz val="9"/>
        <rFont val="ＭＳ Ｐゴシック"/>
        <family val="3"/>
        <charset val="128"/>
      </rPr>
      <t>自宅
最寄駅</t>
    </r>
    <rPh sb="1" eb="3">
      <t>ジタク</t>
    </rPh>
    <rPh sb="4" eb="6">
      <t>モヨリ</t>
    </rPh>
    <rPh sb="6" eb="7">
      <t>エキ</t>
    </rPh>
    <phoneticPr fontId="3"/>
  </si>
  <si>
    <t xml:space="preserve"> </t>
    <phoneticPr fontId="3"/>
  </si>
  <si>
    <t>〔注意〕</t>
    <rPh sb="1" eb="3">
      <t>チュウイ</t>
    </rPh>
    <phoneticPr fontId="3"/>
  </si>
  <si>
    <t>＜例：単行本・全集・文庫・新書・参考図書・逐次刊行物・製本雑誌・電子的資料（DVD・CD-ROM）、ﾏｲｸﾛ資料、ﾋﾞﾃﾞｵﾃｰﾌﾟ、新聞縮刷版、ﾃﾞｰﾀﾍﾞｰｽ等＞</t>
    <rPh sb="1" eb="2">
      <t>レイ</t>
    </rPh>
    <rPh sb="3" eb="6">
      <t>タンコウボン</t>
    </rPh>
    <rPh sb="7" eb="9">
      <t>ゼンシュウ</t>
    </rPh>
    <rPh sb="10" eb="12">
      <t>ブンコ</t>
    </rPh>
    <rPh sb="13" eb="15">
      <t>シンショ</t>
    </rPh>
    <rPh sb="16" eb="18">
      <t>サンコウ</t>
    </rPh>
    <rPh sb="18" eb="20">
      <t>トショ</t>
    </rPh>
    <rPh sb="21" eb="23">
      <t>チクジ</t>
    </rPh>
    <rPh sb="23" eb="26">
      <t>カンコウブツ</t>
    </rPh>
    <rPh sb="27" eb="29">
      <t>セイホン</t>
    </rPh>
    <rPh sb="29" eb="31">
      <t>ザッシ</t>
    </rPh>
    <rPh sb="32" eb="35">
      <t>デンシテキ</t>
    </rPh>
    <rPh sb="35" eb="37">
      <t>シリョウ</t>
    </rPh>
    <rPh sb="54" eb="56">
      <t>シリョウ</t>
    </rPh>
    <rPh sb="67" eb="69">
      <t>シンブン</t>
    </rPh>
    <rPh sb="69" eb="71">
      <t>シュクサツ</t>
    </rPh>
    <rPh sb="71" eb="72">
      <t>バン</t>
    </rPh>
    <rPh sb="81" eb="82">
      <t>トウ</t>
    </rPh>
    <phoneticPr fontId="3"/>
  </si>
  <si>
    <r>
      <rPr>
        <sz val="11"/>
        <color indexed="8"/>
        <rFont val="ＭＳ 明朝"/>
        <family val="1"/>
        <charset val="128"/>
      </rPr>
      <t>〔図書を購入した場合〕</t>
    </r>
    <r>
      <rPr>
        <u/>
        <sz val="11"/>
        <color indexed="56"/>
        <rFont val="ＭＳ 明朝"/>
        <family val="1"/>
        <charset val="128"/>
      </rPr>
      <t xml:space="preserve">
</t>
    </r>
    <r>
      <rPr>
        <u/>
        <sz val="11"/>
        <color indexed="10"/>
        <rFont val="ＭＳ 明朝"/>
        <family val="1"/>
        <charset val="128"/>
      </rPr>
      <t>【重要】</t>
    </r>
    <r>
      <rPr>
        <b/>
        <u/>
        <sz val="11"/>
        <color indexed="10"/>
        <rFont val="ＭＳ 明朝"/>
        <family val="1"/>
        <charset val="128"/>
      </rPr>
      <t>教育・研究の用で供され、物理的に1年以上使用できる図書は『図書登録』が必要です。</t>
    </r>
    <rPh sb="13" eb="15">
      <t>ジュウヨウ</t>
    </rPh>
    <rPh sb="16" eb="18">
      <t>キョウイク</t>
    </rPh>
    <rPh sb="19" eb="21">
      <t>ケンキュウ</t>
    </rPh>
    <rPh sb="22" eb="23">
      <t>ヨウ</t>
    </rPh>
    <rPh sb="24" eb="25">
      <t>キョウ</t>
    </rPh>
    <rPh sb="28" eb="31">
      <t>ブツリテキ</t>
    </rPh>
    <rPh sb="33" eb="36">
      <t>ネンイジョウ</t>
    </rPh>
    <rPh sb="36" eb="38">
      <t>シヨウ</t>
    </rPh>
    <rPh sb="41" eb="43">
      <t>トショ</t>
    </rPh>
    <rPh sb="45" eb="47">
      <t>トショ</t>
    </rPh>
    <rPh sb="47" eb="49">
      <t>トウロク</t>
    </rPh>
    <rPh sb="51" eb="53">
      <t>ヒツヨウ</t>
    </rPh>
    <phoneticPr fontId="3"/>
  </si>
  <si>
    <t>※【資産登録をしない場合の理由】</t>
    <rPh sb="2" eb="4">
      <t>シサン</t>
    </rPh>
    <rPh sb="4" eb="6">
      <t>トウロク</t>
    </rPh>
    <rPh sb="13" eb="15">
      <t>リユウ</t>
    </rPh>
    <phoneticPr fontId="3"/>
  </si>
  <si>
    <t>少額資産
固定資産</t>
    <rPh sb="0" eb="2">
      <t>ショウガク</t>
    </rPh>
    <rPh sb="2" eb="4">
      <t>シサン</t>
    </rPh>
    <rPh sb="5" eb="7">
      <t>コテイ</t>
    </rPh>
    <rPh sb="7" eb="9">
      <t>シサン</t>
    </rPh>
    <phoneticPr fontId="3"/>
  </si>
  <si>
    <r>
      <t xml:space="preserve">物理的減耗により１年以上の使用が見込めないもの
</t>
    </r>
    <r>
      <rPr>
        <sz val="10"/>
        <rFont val="ＭＳ 明朝"/>
        <family val="1"/>
        <charset val="128"/>
      </rPr>
      <t>&lt;切り離し、書き込み、講義・実験で頻繁に使用、抜刷など&gt;</t>
    </r>
    <rPh sb="25" eb="26">
      <t>キ</t>
    </rPh>
    <rPh sb="27" eb="28">
      <t>ハナ</t>
    </rPh>
    <rPh sb="30" eb="31">
      <t>カ</t>
    </rPh>
    <rPh sb="32" eb="33">
      <t>コ</t>
    </rPh>
    <rPh sb="35" eb="37">
      <t>コウギ</t>
    </rPh>
    <rPh sb="38" eb="40">
      <t>ジッケン</t>
    </rPh>
    <rPh sb="41" eb="43">
      <t>ヒンパン</t>
    </rPh>
    <rPh sb="44" eb="46">
      <t>シヨウ</t>
    </rPh>
    <rPh sb="47" eb="48">
      <t>ヌ</t>
    </rPh>
    <rPh sb="48" eb="49">
      <t>ズ</t>
    </rPh>
    <phoneticPr fontId="3"/>
  </si>
  <si>
    <r>
      <t xml:space="preserve">単体では、独立した内容的価値を有さないもの
</t>
    </r>
    <r>
      <rPr>
        <sz val="10"/>
        <rFont val="ＭＳ 明朝"/>
        <family val="1"/>
        <charset val="128"/>
      </rPr>
      <t xml:space="preserve"> &lt;ｺﾝﾋﾟｭｰﾀｿﾌﾄｳｪｱ・加除式資料の追録部分など&gt;</t>
    </r>
    <rPh sb="0" eb="2">
      <t>タンタイ</t>
    </rPh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</si>
  <si>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</si>
  <si>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</si>
  <si>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</si>
  <si>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</si>
  <si>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A</t>
    <phoneticPr fontId="3"/>
  </si>
  <si>
    <t>他</t>
    <rPh sb="0" eb="1">
      <t>ホカ</t>
    </rPh>
    <phoneticPr fontId="3"/>
  </si>
  <si>
    <t>E</t>
    <phoneticPr fontId="3"/>
  </si>
  <si>
    <t>　その他の理由は下記『その他』欄に理由詳細を記載</t>
    <rPh sb="3" eb="4">
      <t>タ</t>
    </rPh>
    <rPh sb="5" eb="7">
      <t>リユウ</t>
    </rPh>
    <rPh sb="8" eb="10">
      <t>カキ</t>
    </rPh>
    <rPh sb="13" eb="14">
      <t>タ</t>
    </rPh>
    <rPh sb="15" eb="16">
      <t>ラン</t>
    </rPh>
    <rPh sb="17" eb="19">
      <t>リユウ</t>
    </rPh>
    <rPh sb="19" eb="21">
      <t>ショウサイ</t>
    </rPh>
    <rPh sb="22" eb="24">
      <t>キサイ</t>
    </rPh>
    <phoneticPr fontId="3"/>
  </si>
  <si>
    <r>
      <t>【換金性の高い物品　とは】
　　</t>
    </r>
    <r>
      <rPr>
        <b/>
        <sz val="11"/>
        <color indexed="10"/>
        <rFont val="ＭＳ Ｐゴシック"/>
        <family val="3"/>
        <charset val="128"/>
      </rPr>
      <t>☆固定資産・少額資産とならないもの</t>
    </r>
    <rPh sb="1" eb="4">
      <t>カンキンセイ</t>
    </rPh>
    <rPh sb="5" eb="6">
      <t>タカ</t>
    </rPh>
    <rPh sb="7" eb="9">
      <t>ブッピン</t>
    </rPh>
    <phoneticPr fontId="3"/>
  </si>
  <si>
    <t>　・金券類</t>
    <phoneticPr fontId="3"/>
  </si>
  <si>
    <t>換）</t>
    <rPh sb="0" eb="1">
      <t>カン</t>
    </rPh>
    <phoneticPr fontId="3"/>
  </si>
  <si>
    <t>金）</t>
    <rPh sb="0" eb="1">
      <t>キン</t>
    </rPh>
    <phoneticPr fontId="3"/>
  </si>
  <si>
    <t>納品日・
履行完了日</t>
    <phoneticPr fontId="3"/>
  </si>
  <si>
    <t>代 表 者　　　氏 名</t>
    <rPh sb="0" eb="1">
      <t>ダイ</t>
    </rPh>
    <rPh sb="2" eb="3">
      <t>オモテ</t>
    </rPh>
    <rPh sb="4" eb="5">
      <t>シャ</t>
    </rPh>
    <rPh sb="8" eb="9">
      <t>シ</t>
    </rPh>
    <rPh sb="10" eb="11">
      <t>メイ</t>
    </rPh>
    <phoneticPr fontId="3"/>
  </si>
  <si>
    <t>所属</t>
    <rPh sb="0" eb="2">
      <t>ショゾク</t>
    </rPh>
    <phoneticPr fontId="3"/>
  </si>
  <si>
    <t>※↓『予算コード』を入力すると所属・代表者氏名・予算名称・予算種別が表示されます。</t>
    <rPh sb="3" eb="5">
      <t>ヨサン</t>
    </rPh>
    <rPh sb="10" eb="12">
      <t>ニュウリョク</t>
    </rPh>
    <rPh sb="15" eb="17">
      <t>ショゾク</t>
    </rPh>
    <rPh sb="18" eb="21">
      <t>ダイヒョウシャ</t>
    </rPh>
    <rPh sb="21" eb="23">
      <t>シメイ</t>
    </rPh>
    <rPh sb="24" eb="26">
      <t>ヨサン</t>
    </rPh>
    <rPh sb="26" eb="28">
      <t>メイショウ</t>
    </rPh>
    <rPh sb="29" eb="31">
      <t>ヨサン</t>
    </rPh>
    <rPh sb="31" eb="33">
      <t>シュベツ</t>
    </rPh>
    <rPh sb="34" eb="36">
      <t>ヒョウジ</t>
    </rPh>
    <phoneticPr fontId="3"/>
  </si>
  <si>
    <t>予算名称　(執行期間）</t>
    <rPh sb="0" eb="2">
      <t>ヨサン</t>
    </rPh>
    <rPh sb="2" eb="4">
      <t>メイショウ</t>
    </rPh>
    <phoneticPr fontId="3"/>
  </si>
  <si>
    <r>
      <t>予算詳細</t>
    </r>
    <r>
      <rPr>
        <sz val="10"/>
        <rFont val="ＭＳ Ｐゴシック"/>
        <family val="3"/>
        <charset val="128"/>
      </rPr>
      <t>コード</t>
    </r>
    <rPh sb="0" eb="2">
      <t>ヨサン</t>
    </rPh>
    <rPh sb="2" eb="4">
      <t>ショウサイ</t>
    </rPh>
    <phoneticPr fontId="3"/>
  </si>
  <si>
    <t>担   当　教  員  名</t>
    <rPh sb="0" eb="1">
      <t>タン</t>
    </rPh>
    <rPh sb="4" eb="5">
      <t>トウ</t>
    </rPh>
    <rPh sb="6" eb="7">
      <t>キョウ</t>
    </rPh>
    <rPh sb="9" eb="10">
      <t>イン</t>
    </rPh>
    <rPh sb="12" eb="13">
      <t>メイ</t>
    </rPh>
    <phoneticPr fontId="3"/>
  </si>
  <si>
    <t>【図書登録】</t>
    <rPh sb="1" eb="3">
      <t>トショ</t>
    </rPh>
    <phoneticPr fontId="3"/>
  </si>
  <si>
    <t>用務地・名称</t>
    <rPh sb="0" eb="2">
      <t>ヨウム</t>
    </rPh>
    <rPh sb="2" eb="3">
      <t>チ</t>
    </rPh>
    <rPh sb="4" eb="6">
      <t>メイショウ</t>
    </rPh>
    <phoneticPr fontId="3"/>
  </si>
  <si>
    <t>旅行先最寄駅</t>
    <rPh sb="0" eb="2">
      <t>リョコウ</t>
    </rPh>
    <rPh sb="2" eb="3">
      <t>サキ</t>
    </rPh>
    <phoneticPr fontId="3"/>
  </si>
  <si>
    <t>所　在　地</t>
    <rPh sb="0" eb="1">
      <t>ショ</t>
    </rPh>
    <rPh sb="2" eb="3">
      <t>ザイ</t>
    </rPh>
    <rPh sb="4" eb="5">
      <t>チ</t>
    </rPh>
    <phoneticPr fontId="3"/>
  </si>
  <si>
    <t>出　発　地</t>
    <phoneticPr fontId="3"/>
  </si>
  <si>
    <t>↓選択下さい！</t>
    <rPh sb="1" eb="3">
      <t>センタク</t>
    </rPh>
    <rPh sb="3" eb="4">
      <t>クダ</t>
    </rPh>
    <phoneticPr fontId="3"/>
  </si>
  <si>
    <r>
      <t xml:space="preserve">目的・用務内容
</t>
    </r>
    <r>
      <rPr>
        <b/>
        <sz val="9"/>
        <color indexed="10"/>
        <rFont val="ＭＳ Ｐゴシック"/>
        <family val="3"/>
        <charset val="128"/>
      </rPr>
      <t>※目的を選択下さい⇒</t>
    </r>
    <rPh sb="0" eb="2">
      <t>モクテキ</t>
    </rPh>
    <rPh sb="3" eb="5">
      <t>ヨウム</t>
    </rPh>
    <rPh sb="5" eb="7">
      <t>ナイヨウ</t>
    </rPh>
    <rPh sb="9" eb="11">
      <t>モクテキ</t>
    </rPh>
    <rPh sb="12" eb="15">
      <t>センタククダ</t>
    </rPh>
    <phoneticPr fontId="3"/>
  </si>
  <si>
    <r>
      <t>※↓研究費で換金性の高い物品の購入時は　</t>
    </r>
    <r>
      <rPr>
        <b/>
        <sz val="12"/>
        <color indexed="56"/>
        <rFont val="ＭＳ Ｐゴシック"/>
        <family val="3"/>
        <charset val="128"/>
      </rPr>
      <t>換）</t>
    </r>
    <r>
      <rPr>
        <b/>
        <sz val="9"/>
        <color indexed="10"/>
        <rFont val="ＭＳ Ｐゴシック"/>
        <family val="3"/>
        <charset val="128"/>
      </rPr>
      <t>か</t>
    </r>
    <r>
      <rPr>
        <b/>
        <sz val="12"/>
        <color indexed="56"/>
        <rFont val="ＭＳ Ｐゴシック"/>
        <family val="3"/>
        <charset val="128"/>
      </rPr>
      <t>金）</t>
    </r>
    <r>
      <rPr>
        <b/>
        <sz val="9"/>
        <color indexed="10"/>
        <rFont val="ＭＳ Ｐゴシック"/>
        <family val="3"/>
        <charset val="128"/>
      </rPr>
      <t>　を選んでください。（右表をご参照ください）</t>
    </r>
    <rPh sb="36" eb="37">
      <t>ミギ</t>
    </rPh>
    <rPh sb="37" eb="38">
      <t>ヒョウ</t>
    </rPh>
    <rPh sb="40" eb="42">
      <t>サンショウ</t>
    </rPh>
    <phoneticPr fontId="3"/>
  </si>
  <si>
    <t>口座振替</t>
  </si>
  <si>
    <r>
      <t>↓</t>
    </r>
    <r>
      <rPr>
        <b/>
        <sz val="9"/>
        <color indexed="10"/>
        <rFont val="ＭＳ Ｐゴシック"/>
        <family val="3"/>
        <charset val="128"/>
      </rPr>
      <t>必ず選択下さい。</t>
    </r>
    <rPh sb="1" eb="2">
      <t>カナラ</t>
    </rPh>
    <rPh sb="3" eb="5">
      <t>センタク</t>
    </rPh>
    <rPh sb="5" eb="6">
      <t>クダ</t>
    </rPh>
    <phoneticPr fontId="3"/>
  </si>
  <si>
    <t>寄附講座</t>
    <rPh sb="0" eb="2">
      <t>キフ</t>
    </rPh>
    <rPh sb="2" eb="4">
      <t>コウザ</t>
    </rPh>
    <phoneticPr fontId="3"/>
  </si>
  <si>
    <t>・</t>
  </si>
  <si>
    <t>定額</t>
  </si>
  <si>
    <t>確定払(国内)</t>
  </si>
  <si>
    <t>※レート計算</t>
    <rPh sb="4" eb="6">
      <t>ケイサン</t>
    </rPh>
    <phoneticPr fontId="3"/>
  </si>
  <si>
    <t>科研費</t>
    <rPh sb="0" eb="2">
      <t>カケン</t>
    </rPh>
    <rPh sb="2" eb="3">
      <t>ヒ</t>
    </rPh>
    <phoneticPr fontId="3"/>
  </si>
  <si>
    <t>債主コード</t>
    <phoneticPr fontId="3"/>
  </si>
  <si>
    <t xml:space="preserve">謝金支払通知書 </t>
    <rPh sb="4" eb="6">
      <t>ツウチ</t>
    </rPh>
    <phoneticPr fontId="3"/>
  </si>
  <si>
    <t>旅費支払通知書</t>
    <rPh sb="0" eb="1">
      <t>リョ</t>
    </rPh>
    <rPh sb="1" eb="2">
      <t>ヒ</t>
    </rPh>
    <rPh sb="2" eb="4">
      <t>シハライ</t>
    </rPh>
    <rPh sb="4" eb="7">
      <t>ツウチショ</t>
    </rPh>
    <phoneticPr fontId="3"/>
  </si>
  <si>
    <t>日</t>
    <rPh sb="0" eb="1">
      <t>ヒ</t>
    </rPh>
    <phoneticPr fontId="3"/>
  </si>
  <si>
    <r>
      <t>↓必ず選択ください</t>
    </r>
    <r>
      <rPr>
        <b/>
        <sz val="9"/>
        <color indexed="10"/>
        <rFont val="ＭＳ Ｐゴシック"/>
        <family val="3"/>
        <charset val="128"/>
      </rPr>
      <t>。</t>
    </r>
    <rPh sb="1" eb="2">
      <t>カナラ</t>
    </rPh>
    <rPh sb="3" eb="5">
      <t>センタク</t>
    </rPh>
    <phoneticPr fontId="3"/>
  </si>
  <si>
    <t>小根山裕之</t>
  </si>
  <si>
    <t>加藤　俊吾</t>
  </si>
  <si>
    <t>稲垣　佑亮</t>
  </si>
  <si>
    <t>嶋田　哲也</t>
  </si>
  <si>
    <t>三浦　大樹</t>
  </si>
  <si>
    <t>乗富　秀富</t>
  </si>
  <si>
    <t>中山　大地</t>
  </si>
  <si>
    <t>小田　義也</t>
  </si>
  <si>
    <t>岸　　祐介</t>
  </si>
  <si>
    <t>石倉　智樹</t>
    <rPh sb="0" eb="1">
      <t>イシ</t>
    </rPh>
    <rPh sb="1" eb="2">
      <t>クラ</t>
    </rPh>
    <rPh sb="3" eb="5">
      <t>トモキ</t>
    </rPh>
    <phoneticPr fontId="5"/>
  </si>
  <si>
    <t>上野　　敦</t>
  </si>
  <si>
    <t>市古　太郎</t>
  </si>
  <si>
    <t>荒井　康裕</t>
  </si>
  <si>
    <t>横山　勝英</t>
  </si>
  <si>
    <t>宇治　公隆</t>
  </si>
  <si>
    <t>繰越寄附講座</t>
    <rPh sb="0" eb="2">
      <t>クリコシ</t>
    </rPh>
    <rPh sb="2" eb="4">
      <t>キフ</t>
    </rPh>
    <rPh sb="4" eb="6">
      <t>コウザ</t>
    </rPh>
    <phoneticPr fontId="3"/>
  </si>
  <si>
    <t>受託研究費等間接経費</t>
    <rPh sb="0" eb="2">
      <t>ジュタク</t>
    </rPh>
    <rPh sb="2" eb="5">
      <t>ケンキュウヒ</t>
    </rPh>
    <rPh sb="5" eb="6">
      <t>ナド</t>
    </rPh>
    <rPh sb="6" eb="8">
      <t>カンセツ</t>
    </rPh>
    <rPh sb="8" eb="10">
      <t>ケイヒ</t>
    </rPh>
    <phoneticPr fontId="3"/>
  </si>
  <si>
    <t>朝山章一郎</t>
  </si>
  <si>
    <t>鳥海　基樹</t>
  </si>
  <si>
    <t>若林　芳樹</t>
  </si>
  <si>
    <t>新谷　哲也</t>
  </si>
  <si>
    <t>竹宮　健司</t>
  </si>
  <si>
    <t>清水　哲夫</t>
  </si>
  <si>
    <t>菊地　俊夫</t>
  </si>
  <si>
    <t>多幾山　法子</t>
  </si>
  <si>
    <t>北山　和宏</t>
  </si>
  <si>
    <t>伊藤　史子</t>
    <rPh sb="0" eb="2">
      <t>イトウ</t>
    </rPh>
    <rPh sb="3" eb="5">
      <t>フミコ</t>
    </rPh>
    <phoneticPr fontId="3"/>
  </si>
  <si>
    <t>内山　一美</t>
  </si>
  <si>
    <t>高橋日出男</t>
    <rPh sb="0" eb="1">
      <t>タカ</t>
    </rPh>
    <rPh sb="1" eb="2">
      <t>ハシ</t>
    </rPh>
    <rPh sb="2" eb="5">
      <t>ヒデオ</t>
    </rPh>
    <phoneticPr fontId="5"/>
  </si>
  <si>
    <t>橘髙　義典</t>
  </si>
  <si>
    <t>玉川　英則</t>
  </si>
  <si>
    <t>金村　聖志</t>
  </si>
  <si>
    <t>B</t>
    <phoneticPr fontId="3"/>
  </si>
  <si>
    <t>松本　　淳</t>
    <rPh sb="0" eb="1">
      <t>マツ</t>
    </rPh>
    <rPh sb="1" eb="2">
      <t>モト</t>
    </rPh>
    <rPh sb="4" eb="5">
      <t>ジュン</t>
    </rPh>
    <phoneticPr fontId="5"/>
  </si>
  <si>
    <t>小泉　雅生</t>
  </si>
  <si>
    <t>饗庭　  伸</t>
  </si>
  <si>
    <t>川上　浩良</t>
  </si>
  <si>
    <t>C</t>
    <phoneticPr fontId="3"/>
  </si>
  <si>
    <t>松山　　洋</t>
  </si>
  <si>
    <t>川原　　晋</t>
    <rPh sb="0" eb="2">
      <t>カワハラ</t>
    </rPh>
    <rPh sb="4" eb="5">
      <t>ススム</t>
    </rPh>
    <phoneticPr fontId="5"/>
  </si>
  <si>
    <t>久保　由治</t>
    <rPh sb="0" eb="2">
      <t>クボ</t>
    </rPh>
    <rPh sb="3" eb="4">
      <t>ユウ</t>
    </rPh>
    <rPh sb="4" eb="5">
      <t>ジ</t>
    </rPh>
    <phoneticPr fontId="5"/>
  </si>
  <si>
    <t>D</t>
    <phoneticPr fontId="3"/>
  </si>
  <si>
    <t>倉田　陽平</t>
    <rPh sb="0" eb="2">
      <t>クラタ</t>
    </rPh>
    <rPh sb="3" eb="5">
      <t>ヨウヘイ</t>
    </rPh>
    <phoneticPr fontId="5"/>
  </si>
  <si>
    <t>河村　　明</t>
  </si>
  <si>
    <t>長野　基</t>
    <rPh sb="0" eb="2">
      <t>ナガノ</t>
    </rPh>
    <rPh sb="3" eb="4">
      <t>キ</t>
    </rPh>
    <phoneticPr fontId="3"/>
  </si>
  <si>
    <t>宍戸　哲也</t>
  </si>
  <si>
    <t>E</t>
    <phoneticPr fontId="3"/>
  </si>
  <si>
    <t>渡邊眞紀子</t>
    <rPh sb="0" eb="2">
      <t>ワタナベ</t>
    </rPh>
    <rPh sb="2" eb="3">
      <t>マ</t>
    </rPh>
    <rPh sb="3" eb="4">
      <t>キ</t>
    </rPh>
    <rPh sb="4" eb="5">
      <t>コ</t>
    </rPh>
    <phoneticPr fontId="5"/>
  </si>
  <si>
    <t>直井　岳人</t>
    <rPh sb="0" eb="2">
      <t>ナオイ</t>
    </rPh>
    <rPh sb="3" eb="4">
      <t>タケ</t>
    </rPh>
    <rPh sb="4" eb="5">
      <t>ヒト</t>
    </rPh>
    <phoneticPr fontId="5"/>
  </si>
  <si>
    <t>村越　潤</t>
    <rPh sb="0" eb="2">
      <t>ムラコシ</t>
    </rPh>
    <rPh sb="3" eb="4">
      <t>ジュン</t>
    </rPh>
    <phoneticPr fontId="5"/>
  </si>
  <si>
    <t>山本　薫子</t>
  </si>
  <si>
    <t>髙木　慎介</t>
  </si>
  <si>
    <t>川東　正幸</t>
    <rPh sb="0" eb="2">
      <t>カワヒガシ</t>
    </rPh>
    <rPh sb="3" eb="5">
      <t>マサユキ</t>
    </rPh>
    <phoneticPr fontId="5"/>
  </si>
  <si>
    <t>沼田　真也</t>
    <rPh sb="0" eb="2">
      <t>ヌマタ</t>
    </rPh>
    <rPh sb="3" eb="5">
      <t>シンヤ</t>
    </rPh>
    <phoneticPr fontId="5"/>
  </si>
  <si>
    <t>角田　　誠</t>
  </si>
  <si>
    <t>杉原　陽子</t>
    <rPh sb="0" eb="2">
      <t>スギハラ</t>
    </rPh>
    <rPh sb="3" eb="5">
      <t>ヨウコ</t>
    </rPh>
    <phoneticPr fontId="5"/>
  </si>
  <si>
    <t>白井　正明</t>
    <rPh sb="0" eb="2">
      <t>シライ</t>
    </rPh>
    <rPh sb="3" eb="5">
      <t>マサアキ</t>
    </rPh>
    <phoneticPr fontId="5"/>
  </si>
  <si>
    <t>岡村　　祐</t>
    <rPh sb="0" eb="2">
      <t>オカムラ</t>
    </rPh>
    <rPh sb="4" eb="5">
      <t>ユウ</t>
    </rPh>
    <phoneticPr fontId="5"/>
  </si>
  <si>
    <t>永田　明寛</t>
  </si>
  <si>
    <t>滝波　章弘</t>
    <rPh sb="0" eb="2">
      <t>タキナミ</t>
    </rPh>
    <rPh sb="3" eb="5">
      <t>アキヒロ</t>
    </rPh>
    <phoneticPr fontId="5"/>
  </si>
  <si>
    <t>矢部　直人</t>
    <rPh sb="0" eb="2">
      <t>ヤベ</t>
    </rPh>
    <rPh sb="3" eb="5">
      <t>ナオト</t>
    </rPh>
    <phoneticPr fontId="5"/>
  </si>
  <si>
    <t>吉川　　徹</t>
  </si>
  <si>
    <t>石村　大輔</t>
    <rPh sb="0" eb="2">
      <t>イシムラ</t>
    </rPh>
    <rPh sb="3" eb="5">
      <t>ダイスケ</t>
    </rPh>
    <phoneticPr fontId="5"/>
  </si>
  <si>
    <t>髙木　悦郎</t>
    <rPh sb="0" eb="2">
      <t>タカギ</t>
    </rPh>
    <rPh sb="3" eb="5">
      <t>エツロウ</t>
    </rPh>
    <phoneticPr fontId="5"/>
  </si>
  <si>
    <t>中村　一史</t>
  </si>
  <si>
    <t>一ノ瀬雅之</t>
    <rPh sb="3" eb="5">
      <t>マサユキ</t>
    </rPh>
    <phoneticPr fontId="4"/>
  </si>
  <si>
    <t>梶原　浩一</t>
    <rPh sb="0" eb="1">
      <t>カジ</t>
    </rPh>
    <rPh sb="1" eb="2">
      <t>ハラ</t>
    </rPh>
    <rPh sb="3" eb="4">
      <t>ヒロシ</t>
    </rPh>
    <rPh sb="4" eb="5">
      <t>イチ</t>
    </rPh>
    <phoneticPr fontId="5"/>
  </si>
  <si>
    <t>泉　　岳樹</t>
  </si>
  <si>
    <t>壁谷澤　寿一</t>
    <rPh sb="0" eb="3">
      <t>カベヤザワ</t>
    </rPh>
    <rPh sb="4" eb="6">
      <t>ヒサカズ</t>
    </rPh>
    <phoneticPr fontId="5"/>
  </si>
  <si>
    <t>産学共同研究費</t>
    <rPh sb="0" eb="2">
      <t>サンガク</t>
    </rPh>
    <rPh sb="2" eb="4">
      <t>キョウドウ</t>
    </rPh>
    <rPh sb="4" eb="7">
      <t>ケンキュウヒ</t>
    </rPh>
    <phoneticPr fontId="3"/>
  </si>
  <si>
    <t>共</t>
    <rPh sb="0" eb="1">
      <t>キョウ</t>
    </rPh>
    <phoneticPr fontId="3"/>
  </si>
  <si>
    <t>高橋　　洋</t>
    <rPh sb="0" eb="2">
      <t>タカハシ</t>
    </rPh>
    <rPh sb="4" eb="5">
      <t>ヒロシ</t>
    </rPh>
    <phoneticPr fontId="5"/>
  </si>
  <si>
    <t>吉嶺　充俊</t>
  </si>
  <si>
    <t>佐藤　　潔</t>
  </si>
  <si>
    <t>坪本　裕之</t>
  </si>
  <si>
    <t>天口　英雄</t>
  </si>
  <si>
    <t>高木　次郎</t>
    <rPh sb="0" eb="2">
      <t>タカギ</t>
    </rPh>
    <rPh sb="3" eb="5">
      <t>ジロウ</t>
    </rPh>
    <phoneticPr fontId="5"/>
  </si>
  <si>
    <t>瀨髙　　渉</t>
  </si>
  <si>
    <t>大野健太郎</t>
    <rPh sb="0" eb="2">
      <t>オオノ</t>
    </rPh>
    <rPh sb="2" eb="5">
      <t>ケンタロウ</t>
    </rPh>
    <phoneticPr fontId="5"/>
  </si>
  <si>
    <t>武井　　孝</t>
  </si>
  <si>
    <t>中嶋　　秀</t>
    <rPh sb="0" eb="2">
      <t>ナカジマ</t>
    </rPh>
    <rPh sb="4" eb="5">
      <t>シュウ</t>
    </rPh>
    <phoneticPr fontId="5"/>
  </si>
  <si>
    <t>猪熊　　純</t>
    <rPh sb="0" eb="2">
      <t>イノクマ</t>
    </rPh>
    <rPh sb="4" eb="5">
      <t>ジュン</t>
    </rPh>
    <phoneticPr fontId="5"/>
  </si>
  <si>
    <t>柳下　　崇</t>
    <rPh sb="0" eb="2">
      <t>ヤナギシタ</t>
    </rPh>
    <rPh sb="4" eb="5">
      <t>タカシ</t>
    </rPh>
    <phoneticPr fontId="5"/>
  </si>
  <si>
    <t>先導的創造科学技術開発費補助金</t>
    <rPh sb="0" eb="3">
      <t>センドウテキ</t>
    </rPh>
    <rPh sb="3" eb="5">
      <t>ソウゾウ</t>
    </rPh>
    <rPh sb="5" eb="7">
      <t>カガク</t>
    </rPh>
    <rPh sb="7" eb="9">
      <t>ギジュツ</t>
    </rPh>
    <rPh sb="9" eb="11">
      <t>カイハツ</t>
    </rPh>
    <rPh sb="11" eb="12">
      <t>ヒ</t>
    </rPh>
    <rPh sb="12" eb="15">
      <t>ホジョキン</t>
    </rPh>
    <phoneticPr fontId="3"/>
  </si>
  <si>
    <t>木下　　央</t>
  </si>
  <si>
    <t>山登　正文</t>
  </si>
  <si>
    <t>柳原　正実</t>
    <rPh sb="0" eb="2">
      <t>ヤナギハラ</t>
    </rPh>
    <rPh sb="3" eb="4">
      <t>タダ</t>
    </rPh>
    <rPh sb="4" eb="5">
      <t>ミノル</t>
    </rPh>
    <phoneticPr fontId="5"/>
  </si>
  <si>
    <t>讃岐　　亮</t>
  </si>
  <si>
    <t>松本　真澄</t>
  </si>
  <si>
    <t>山村　一繁</t>
  </si>
  <si>
    <t>國枝　陽一郎</t>
    <rPh sb="0" eb="2">
      <t>クニエダ</t>
    </rPh>
    <rPh sb="3" eb="6">
      <t>ヨウイチロウ</t>
    </rPh>
    <phoneticPr fontId="3"/>
  </si>
  <si>
    <t>田中　　学</t>
    <rPh sb="0" eb="2">
      <t>タナカ</t>
    </rPh>
    <rPh sb="4" eb="5">
      <t>マナ</t>
    </rPh>
    <phoneticPr fontId="5"/>
  </si>
  <si>
    <t>西藪　隆平</t>
    <rPh sb="0" eb="1">
      <t>ニシ</t>
    </rPh>
    <rPh sb="1" eb="2">
      <t>ヤブ</t>
    </rPh>
    <rPh sb="3" eb="5">
      <t>リュウヘイ</t>
    </rPh>
    <phoneticPr fontId="5"/>
  </si>
  <si>
    <t>繰越産学共同研究費</t>
    <rPh sb="0" eb="2">
      <t>クリコシ</t>
    </rPh>
    <rPh sb="2" eb="4">
      <t>サンガク</t>
    </rPh>
    <rPh sb="4" eb="6">
      <t>キョウドウ</t>
    </rPh>
    <rPh sb="6" eb="8">
      <t>ケンキュウ</t>
    </rPh>
    <rPh sb="8" eb="9">
      <t>ヒ</t>
    </rPh>
    <phoneticPr fontId="3"/>
  </si>
  <si>
    <t>繰越教育機器更新費</t>
    <rPh sb="0" eb="2">
      <t>クリコシ</t>
    </rPh>
    <rPh sb="2" eb="4">
      <t>キョウイク</t>
    </rPh>
    <rPh sb="4" eb="6">
      <t>キキ</t>
    </rPh>
    <rPh sb="6" eb="9">
      <t>コウシンヒ</t>
    </rPh>
    <phoneticPr fontId="3"/>
  </si>
  <si>
    <t>繰教</t>
    <rPh sb="0" eb="1">
      <t>ク</t>
    </rPh>
    <rPh sb="1" eb="2">
      <t>キョウ</t>
    </rPh>
    <phoneticPr fontId="3"/>
  </si>
  <si>
    <t>棟方　裕一</t>
    <rPh sb="0" eb="2">
      <t>ムナカタ</t>
    </rPh>
    <rPh sb="3" eb="5">
      <t>ヒロカズ</t>
    </rPh>
    <phoneticPr fontId="5"/>
  </si>
  <si>
    <t>間EV</t>
    <rPh sb="0" eb="1">
      <t>カン</t>
    </rPh>
    <phoneticPr fontId="3"/>
  </si>
  <si>
    <t>間EW</t>
    <rPh sb="0" eb="1">
      <t>カン</t>
    </rPh>
    <phoneticPr fontId="3"/>
  </si>
  <si>
    <t>その他外部資金</t>
  </si>
  <si>
    <t>補助金財源費</t>
    <rPh sb="0" eb="3">
      <t>ホジョキン</t>
    </rPh>
    <rPh sb="3" eb="5">
      <t>ザイゲン</t>
    </rPh>
    <rPh sb="5" eb="6">
      <t>ヒ</t>
    </rPh>
    <phoneticPr fontId="3"/>
  </si>
  <si>
    <t>建物維持管理費</t>
    <rPh sb="0" eb="2">
      <t>タテモノ</t>
    </rPh>
    <rPh sb="2" eb="4">
      <t>イジ</t>
    </rPh>
    <rPh sb="4" eb="7">
      <t>カンリヒ</t>
    </rPh>
    <phoneticPr fontId="3"/>
  </si>
  <si>
    <t>建</t>
    <rPh sb="0" eb="1">
      <t>ケン</t>
    </rPh>
    <phoneticPr fontId="3"/>
  </si>
  <si>
    <t>科</t>
    <rPh sb="0" eb="1">
      <t>カ</t>
    </rPh>
    <phoneticPr fontId="3"/>
  </si>
  <si>
    <t>講</t>
    <rPh sb="0" eb="1">
      <t>コウ</t>
    </rPh>
    <phoneticPr fontId="3"/>
  </si>
  <si>
    <t>繰講</t>
    <rPh sb="0" eb="1">
      <t>クリ</t>
    </rPh>
    <rPh sb="1" eb="2">
      <t>コウ</t>
    </rPh>
    <phoneticPr fontId="3"/>
  </si>
  <si>
    <t>補助金間接経費</t>
    <rPh sb="0" eb="3">
      <t>ホジョキン</t>
    </rPh>
    <rPh sb="3" eb="5">
      <t>カンセツ</t>
    </rPh>
    <rPh sb="5" eb="7">
      <t>ケイヒ</t>
    </rPh>
    <phoneticPr fontId="3"/>
  </si>
  <si>
    <t>間補</t>
    <rPh sb="0" eb="1">
      <t>カン</t>
    </rPh>
    <rPh sb="1" eb="2">
      <t>ホ</t>
    </rPh>
    <phoneticPr fontId="3"/>
  </si>
  <si>
    <t>登録をしない理由⇒</t>
    <rPh sb="0" eb="2">
      <t>トウロク</t>
    </rPh>
    <rPh sb="6" eb="8">
      <t>リユウ</t>
    </rPh>
    <phoneticPr fontId="3"/>
  </si>
  <si>
    <t>野田　満</t>
    <rPh sb="0" eb="2">
      <t>ノダ</t>
    </rPh>
    <rPh sb="3" eb="4">
      <t>ミツル</t>
    </rPh>
    <phoneticPr fontId="5"/>
  </si>
  <si>
    <t>酒井　宏治</t>
    <rPh sb="0" eb="2">
      <t>サカイ</t>
    </rPh>
    <rPh sb="3" eb="4">
      <t>ヒロシ</t>
    </rPh>
    <rPh sb="4" eb="5">
      <t>オサ</t>
    </rPh>
    <phoneticPr fontId="3"/>
  </si>
  <si>
    <t>□ 会計管理課完了</t>
    <rPh sb="2" eb="4">
      <t>カイケイ</t>
    </rPh>
    <rPh sb="4" eb="7">
      <t>カンリカ</t>
    </rPh>
    <rPh sb="7" eb="9">
      <t>カンリョウ</t>
    </rPh>
    <phoneticPr fontId="3"/>
  </si>
  <si>
    <t>その他</t>
  </si>
  <si>
    <t>有</t>
    <rPh sb="0" eb="1">
      <t>ア</t>
    </rPh>
    <phoneticPr fontId="3"/>
  </si>
  <si>
    <t xml:space="preserve"> 受入備考</t>
    <rPh sb="1" eb="3">
      <t>ウケイ</t>
    </rPh>
    <rPh sb="3" eb="5">
      <t>ビコウ</t>
    </rPh>
    <phoneticPr fontId="3"/>
  </si>
  <si>
    <t>ダミー予算</t>
    <rPh sb="3" eb="5">
      <t>ヨサン</t>
    </rPh>
    <phoneticPr fontId="3"/>
  </si>
  <si>
    <t>ﾀﾞﾐｰ</t>
    <phoneticPr fontId="3"/>
  </si>
  <si>
    <t>繰越学術相談経費</t>
    <rPh sb="0" eb="2">
      <t>クリコシ</t>
    </rPh>
    <rPh sb="2" eb="4">
      <t>ガクジュツ</t>
    </rPh>
    <rPh sb="4" eb="6">
      <t>ソウダン</t>
    </rPh>
    <rPh sb="6" eb="8">
      <t>ケイヒ</t>
    </rPh>
    <phoneticPr fontId="3"/>
  </si>
  <si>
    <t>繰学</t>
    <rPh sb="0" eb="1">
      <t>クリ</t>
    </rPh>
    <rPh sb="1" eb="2">
      <t>ガク</t>
    </rPh>
    <phoneticPr fontId="3"/>
  </si>
  <si>
    <t>地理環境学科</t>
    <rPh sb="0" eb="2">
      <t>チリ</t>
    </rPh>
    <rPh sb="2" eb="4">
      <t>カンキョウ</t>
    </rPh>
    <rPh sb="4" eb="6">
      <t>ガッカ</t>
    </rPh>
    <phoneticPr fontId="3"/>
  </si>
  <si>
    <t>都市基盤環境学科</t>
    <rPh sb="0" eb="2">
      <t>トシ</t>
    </rPh>
    <rPh sb="2" eb="4">
      <t>キバン</t>
    </rPh>
    <rPh sb="4" eb="6">
      <t>カンキョウ</t>
    </rPh>
    <rPh sb="6" eb="8">
      <t>ガッカ</t>
    </rPh>
    <phoneticPr fontId="3"/>
  </si>
  <si>
    <t>建築学科</t>
    <rPh sb="2" eb="4">
      <t>ガッカ</t>
    </rPh>
    <phoneticPr fontId="3"/>
  </si>
  <si>
    <t>環境応用化学科</t>
    <rPh sb="0" eb="2">
      <t>カンキョウ</t>
    </rPh>
    <rPh sb="6" eb="7">
      <t>カ</t>
    </rPh>
    <phoneticPr fontId="3"/>
  </si>
  <si>
    <t>観光科学科</t>
    <rPh sb="0" eb="2">
      <t>カンコウ</t>
    </rPh>
    <rPh sb="2" eb="4">
      <t>カガク</t>
    </rPh>
    <rPh sb="4" eb="5">
      <t>カ</t>
    </rPh>
    <phoneticPr fontId="3"/>
  </si>
  <si>
    <t>都市政策科学科</t>
    <rPh sb="0" eb="2">
      <t>トシ</t>
    </rPh>
    <rPh sb="2" eb="4">
      <t>セイサク</t>
    </rPh>
    <rPh sb="4" eb="6">
      <t>カガク</t>
    </rPh>
    <rPh sb="6" eb="7">
      <t>カ</t>
    </rPh>
    <phoneticPr fontId="3"/>
  </si>
  <si>
    <t>砂金　伸治</t>
    <rPh sb="0" eb="2">
      <t>イサゴ</t>
    </rPh>
    <rPh sb="3" eb="5">
      <t>ノブハル</t>
    </rPh>
    <phoneticPr fontId="3"/>
  </si>
  <si>
    <t>首藤　登志夫</t>
    <rPh sb="0" eb="2">
      <t>シュドウ</t>
    </rPh>
    <rPh sb="3" eb="6">
      <t>トシオ</t>
    </rPh>
    <phoneticPr fontId="3"/>
  </si>
  <si>
    <t>石田　玉青</t>
    <rPh sb="0" eb="2">
      <t>イシダ</t>
    </rPh>
    <rPh sb="3" eb="5">
      <t>タマオ</t>
    </rPh>
    <phoneticPr fontId="3"/>
  </si>
  <si>
    <t>大澤　剛士</t>
    <rPh sb="0" eb="2">
      <t>オオサワ</t>
    </rPh>
    <rPh sb="3" eb="5">
      <t>ツヨシ</t>
    </rPh>
    <phoneticPr fontId="3"/>
  </si>
  <si>
    <t>日原　勝也</t>
    <rPh sb="0" eb="2">
      <t>ヒハラ</t>
    </rPh>
    <rPh sb="3" eb="5">
      <t>カツヤ</t>
    </rPh>
    <phoneticPr fontId="3"/>
  </si>
  <si>
    <t>小笠原　悠</t>
    <rPh sb="0" eb="3">
      <t>オガサワラ</t>
    </rPh>
    <rPh sb="4" eb="5">
      <t>ユウ</t>
    </rPh>
    <phoneticPr fontId="3"/>
  </si>
  <si>
    <t>朝日　ちさと</t>
    <rPh sb="0" eb="2">
      <t>アサヒ</t>
    </rPh>
    <phoneticPr fontId="3"/>
  </si>
  <si>
    <t>奥　真美</t>
    <rPh sb="0" eb="1">
      <t>オク</t>
    </rPh>
    <rPh sb="2" eb="4">
      <t>マサミ</t>
    </rPh>
    <phoneticPr fontId="3"/>
  </si>
  <si>
    <t>白石　賢</t>
    <rPh sb="0" eb="2">
      <t>シライシ</t>
    </rPh>
    <rPh sb="3" eb="4">
      <t>ケン</t>
    </rPh>
    <phoneticPr fontId="3"/>
  </si>
  <si>
    <t>松井　望</t>
    <rPh sb="0" eb="2">
      <t>マツイ</t>
    </rPh>
    <rPh sb="3" eb="4">
      <t>ノゾ</t>
    </rPh>
    <phoneticPr fontId="3"/>
  </si>
  <si>
    <t>和田　清美</t>
    <rPh sb="0" eb="2">
      <t>ワダ</t>
    </rPh>
    <rPh sb="3" eb="5">
      <t>キヨミ</t>
    </rPh>
    <phoneticPr fontId="3"/>
  </si>
  <si>
    <t>金子　憲</t>
    <rPh sb="0" eb="2">
      <t>カネコ</t>
    </rPh>
    <rPh sb="3" eb="4">
      <t>ケン</t>
    </rPh>
    <phoneticPr fontId="3"/>
  </si>
  <si>
    <t>高道　昌志</t>
    <rPh sb="0" eb="2">
      <t>タカミチ</t>
    </rPh>
    <rPh sb="3" eb="5">
      <t>マサシ</t>
    </rPh>
    <phoneticPr fontId="3"/>
  </si>
  <si>
    <r>
      <t>↓宿泊の場合</t>
    </r>
    <r>
      <rPr>
        <b/>
        <sz val="9"/>
        <color indexed="10"/>
        <rFont val="ＭＳ Ｐゴシック"/>
        <family val="3"/>
        <charset val="128"/>
      </rPr>
      <t>「～」　日帰りの場合「・」</t>
    </r>
    <rPh sb="1" eb="3">
      <t>シュクハク</t>
    </rPh>
    <rPh sb="4" eb="6">
      <t>バアイ</t>
    </rPh>
    <rPh sb="10" eb="12">
      <t>ヒガエ</t>
    </rPh>
    <rPh sb="14" eb="16">
      <t>バアイ</t>
    </rPh>
    <phoneticPr fontId="3"/>
  </si>
  <si>
    <t>事案決定日</t>
    <rPh sb="0" eb="2">
      <t>ジアン</t>
    </rPh>
    <rPh sb="2" eb="4">
      <t>ケッテイ</t>
    </rPh>
    <rPh sb="4" eb="5">
      <t>ビ</t>
    </rPh>
    <phoneticPr fontId="3"/>
  </si>
  <si>
    <t>※　↓　物品の場合、税込単価10万円未満は資産登録が不要ですので、ブランクでご提出ください。</t>
    <rPh sb="4" eb="6">
      <t>ブッピン</t>
    </rPh>
    <rPh sb="7" eb="9">
      <t>バアイ</t>
    </rPh>
    <rPh sb="10" eb="12">
      <t>ゼイコミ</t>
    </rPh>
    <rPh sb="12" eb="14">
      <t>タンカ</t>
    </rPh>
    <rPh sb="16" eb="18">
      <t>マンエン</t>
    </rPh>
    <rPh sb="18" eb="20">
      <t>ミマン</t>
    </rPh>
    <rPh sb="21" eb="23">
      <t>シサン</t>
    </rPh>
    <rPh sb="23" eb="25">
      <t>トウロク</t>
    </rPh>
    <rPh sb="26" eb="28">
      <t>フヨウ</t>
    </rPh>
    <rPh sb="39" eb="41">
      <t>テイシュツ</t>
    </rPh>
    <phoneticPr fontId="3"/>
  </si>
  <si>
    <t>□ 学科へ送付</t>
    <rPh sb="2" eb="4">
      <t>ガッカ</t>
    </rPh>
    <rPh sb="5" eb="7">
      <t>ソウフ</t>
    </rPh>
    <phoneticPr fontId="3"/>
  </si>
  <si>
    <t>単価が税込１０万円以上で、１年以上の使用が見込めないもの</t>
    <rPh sb="0" eb="2">
      <t>タンカ</t>
    </rPh>
    <rPh sb="3" eb="5">
      <t>ゼイコミ</t>
    </rPh>
    <rPh sb="7" eb="9">
      <t>マンエン</t>
    </rPh>
    <rPh sb="9" eb="11">
      <t>イジョウ</t>
    </rPh>
    <rPh sb="14" eb="17">
      <t>ネンイジョウ</t>
    </rPh>
    <rPh sb="18" eb="20">
      <t>シヨウ</t>
    </rPh>
    <rPh sb="21" eb="23">
      <t>ミコ</t>
    </rPh>
    <phoneticPr fontId="3"/>
  </si>
  <si>
    <t>一般寄付金</t>
    <rPh sb="0" eb="2">
      <t>イッパン</t>
    </rPh>
    <rPh sb="2" eb="5">
      <t>キフキン</t>
    </rPh>
    <phoneticPr fontId="3"/>
  </si>
  <si>
    <t>一寄</t>
    <rPh sb="0" eb="1">
      <t>イチ</t>
    </rPh>
    <rPh sb="1" eb="2">
      <t>キ</t>
    </rPh>
    <phoneticPr fontId="3"/>
  </si>
  <si>
    <t>鈴木　毅彦</t>
    <phoneticPr fontId="3"/>
  </si>
  <si>
    <t>環境応用化学科</t>
    <phoneticPr fontId="3"/>
  </si>
  <si>
    <t>観光科学科</t>
    <phoneticPr fontId="3"/>
  </si>
  <si>
    <t>都市政策科学科</t>
    <phoneticPr fontId="3"/>
  </si>
  <si>
    <t>都市環境学部</t>
    <rPh sb="0" eb="2">
      <t>トシ</t>
    </rPh>
    <rPh sb="2" eb="4">
      <t>カンキョウ</t>
    </rPh>
    <rPh sb="4" eb="6">
      <t>ガクブ</t>
    </rPh>
    <phoneticPr fontId="3"/>
  </si>
  <si>
    <t>村山　徹</t>
    <rPh sb="0" eb="2">
      <t>ムラヤマ</t>
    </rPh>
    <rPh sb="3" eb="4">
      <t>トオル</t>
    </rPh>
    <phoneticPr fontId="3"/>
  </si>
  <si>
    <t>立花　宏</t>
    <rPh sb="0" eb="2">
      <t>タチバナ</t>
    </rPh>
    <rPh sb="3" eb="4">
      <t>ヒロシ</t>
    </rPh>
    <phoneticPr fontId="3"/>
  </si>
  <si>
    <t>所属名</t>
    <rPh sb="0" eb="2">
      <t>ショゾク</t>
    </rPh>
    <rPh sb="2" eb="3">
      <t>メイ</t>
    </rPh>
    <phoneticPr fontId="3"/>
  </si>
  <si>
    <t>都市基盤環境学科</t>
    <phoneticPr fontId="3"/>
  </si>
  <si>
    <t>建築学科</t>
    <phoneticPr fontId="3"/>
  </si>
  <si>
    <t>研究費特例　/　購入依頼・部局　/　購入依頼・本部</t>
    <rPh sb="0" eb="3">
      <t>ケンキュウヒ</t>
    </rPh>
    <rPh sb="3" eb="5">
      <t>トクレイ</t>
    </rPh>
    <rPh sb="8" eb="10">
      <t>コウニュウ</t>
    </rPh>
    <rPh sb="10" eb="12">
      <t>イライ</t>
    </rPh>
    <rPh sb="13" eb="15">
      <t>ブキョク</t>
    </rPh>
    <rPh sb="18" eb="20">
      <t>コウニュウ</t>
    </rPh>
    <rPh sb="20" eb="22">
      <t>イライ</t>
    </rPh>
    <rPh sb="23" eb="25">
      <t>ホンブ</t>
    </rPh>
    <phoneticPr fontId="3"/>
  </si>
  <si>
    <t>≪行１≫</t>
    <rPh sb="1" eb="2">
      <t>ギョウ</t>
    </rPh>
    <phoneticPr fontId="3"/>
  </si>
  <si>
    <t>勘定科目</t>
    <rPh sb="0" eb="2">
      <t>カンジョウ</t>
    </rPh>
    <rPh sb="2" eb="4">
      <t>カモク</t>
    </rPh>
    <phoneticPr fontId="3"/>
  </si>
  <si>
    <t>税区分</t>
    <rPh sb="0" eb="3">
      <t>ゼイクブン</t>
    </rPh>
    <phoneticPr fontId="3"/>
  </si>
  <si>
    <t>名称</t>
    <rPh sb="0" eb="2">
      <t>メイショウ</t>
    </rPh>
    <phoneticPr fontId="3"/>
  </si>
  <si>
    <t>≪行２≫</t>
    <rPh sb="1" eb="2">
      <t>ギョウ</t>
    </rPh>
    <phoneticPr fontId="3"/>
  </si>
  <si>
    <t>財源</t>
    <rPh sb="0" eb="2">
      <t>ザイゲン</t>
    </rPh>
    <phoneticPr fontId="3"/>
  </si>
  <si>
    <t>一般財源</t>
    <rPh sb="0" eb="2">
      <t>イッパン</t>
    </rPh>
    <rPh sb="2" eb="4">
      <t>ザイゲン</t>
    </rPh>
    <phoneticPr fontId="3"/>
  </si>
  <si>
    <t>プロジェクトコード（科研費／外部資金の場合）</t>
    <phoneticPr fontId="3"/>
  </si>
  <si>
    <t>共同研究費等</t>
    <rPh sb="0" eb="2">
      <t>キョウドウ</t>
    </rPh>
    <rPh sb="2" eb="4">
      <t>ケンキュウ</t>
    </rPh>
    <rPh sb="4" eb="5">
      <t>ヒ</t>
    </rPh>
    <rPh sb="5" eb="6">
      <t>トウ</t>
    </rPh>
    <phoneticPr fontId="4"/>
  </si>
  <si>
    <t>受託事業費等</t>
    <rPh sb="0" eb="2">
      <t>ジュタク</t>
    </rPh>
    <rPh sb="2" eb="4">
      <t>ジギョウ</t>
    </rPh>
    <rPh sb="4" eb="5">
      <t>ヒ</t>
    </rPh>
    <rPh sb="5" eb="6">
      <t>トウ</t>
    </rPh>
    <phoneticPr fontId="4"/>
  </si>
  <si>
    <t>寄附金財源費</t>
    <rPh sb="0" eb="3">
      <t>キフキン</t>
    </rPh>
    <rPh sb="3" eb="5">
      <t>ザイゲン</t>
    </rPh>
    <rPh sb="5" eb="6">
      <t>ヒ</t>
    </rPh>
    <phoneticPr fontId="4"/>
  </si>
  <si>
    <t>補助金財源費</t>
    <rPh sb="0" eb="3">
      <t>ホジョキン</t>
    </rPh>
    <rPh sb="3" eb="5">
      <t>ザイゲン</t>
    </rPh>
    <rPh sb="5" eb="6">
      <t>ヒ</t>
    </rPh>
    <phoneticPr fontId="4"/>
  </si>
  <si>
    <t>予算科目（目的別）</t>
    <rPh sb="0" eb="2">
      <t>ヨサン</t>
    </rPh>
    <rPh sb="2" eb="4">
      <t>カモク</t>
    </rPh>
    <rPh sb="5" eb="7">
      <t>モクテキ</t>
    </rPh>
    <rPh sb="7" eb="8">
      <t>ベツ</t>
    </rPh>
    <phoneticPr fontId="3"/>
  </si>
  <si>
    <t>請求書番号</t>
    <rPh sb="0" eb="5">
      <t>セイキュウショバンゴウ</t>
    </rPh>
    <phoneticPr fontId="3"/>
  </si>
  <si>
    <t>年</t>
    <rPh sb="0" eb="1">
      <t>ネン</t>
    </rPh>
    <phoneticPr fontId="3"/>
  </si>
  <si>
    <t>　・パソコン（本体、ディスプレイ、増設メモリ、外付ＨＤＤ、外付SSD）
　・プリンタ、スキャナ（複合機含）
　・タブレット型コンピュータ
　・携帯電話、スマートフォン
　・カメラ（フィルムカメラ、デジタルカメラ、ビデオカメラ、交換レンズ）
　・テレビ
　・録画機器、録音機器</t>
    <rPh sb="7" eb="9">
      <t>ホンタイ</t>
    </rPh>
    <rPh sb="17" eb="19">
      <t>ゾウセツ</t>
    </rPh>
    <rPh sb="23" eb="24">
      <t>ソト</t>
    </rPh>
    <rPh sb="24" eb="25">
      <t>ヅ</t>
    </rPh>
    <rPh sb="29" eb="30">
      <t>ソト</t>
    </rPh>
    <rPh sb="30" eb="31">
      <t>ヅ</t>
    </rPh>
    <rPh sb="48" eb="51">
      <t>フクゴウキ</t>
    </rPh>
    <rPh sb="51" eb="52">
      <t>フク</t>
    </rPh>
    <rPh sb="61" eb="62">
      <t>ガタ</t>
    </rPh>
    <rPh sb="71" eb="73">
      <t>ケイタイ</t>
    </rPh>
    <rPh sb="73" eb="75">
      <t>デンワ</t>
    </rPh>
    <rPh sb="113" eb="115">
      <t>コウカン</t>
    </rPh>
    <rPh sb="128" eb="130">
      <t>ロクガ</t>
    </rPh>
    <rPh sb="130" eb="132">
      <t>キキ</t>
    </rPh>
    <rPh sb="133" eb="135">
      <t>ロクオン</t>
    </rPh>
    <rPh sb="135" eb="137">
      <t>キキ</t>
    </rPh>
    <phoneticPr fontId="3"/>
  </si>
  <si>
    <t>【会計係記入欄】</t>
    <rPh sb="1" eb="3">
      <t>カイケイ</t>
    </rPh>
    <rPh sb="3" eb="4">
      <t>カカリ</t>
    </rPh>
    <rPh sb="4" eb="6">
      <t>キニュウ</t>
    </rPh>
    <rPh sb="6" eb="7">
      <t>ラン</t>
    </rPh>
    <phoneticPr fontId="3"/>
  </si>
  <si>
    <t>契約内容</t>
    <rPh sb="0" eb="2">
      <t>ケイヤク</t>
    </rPh>
    <rPh sb="2" eb="4">
      <t>ナイヨウ</t>
    </rPh>
    <phoneticPr fontId="3"/>
  </si>
  <si>
    <t>状況区分</t>
    <phoneticPr fontId="3"/>
  </si>
  <si>
    <t>1.物品調達　　/　　2.工事　　/　　3.役務　　/　　4.図書購入</t>
    <rPh sb="2" eb="4">
      <t>ブッピン</t>
    </rPh>
    <rPh sb="4" eb="6">
      <t>チョウタツ</t>
    </rPh>
    <rPh sb="13" eb="15">
      <t>コウジ</t>
    </rPh>
    <rPh sb="22" eb="24">
      <t>エキム</t>
    </rPh>
    <rPh sb="31" eb="33">
      <t>トショ</t>
    </rPh>
    <rPh sb="33" eb="35">
      <t>コウニュウ</t>
    </rPh>
    <phoneticPr fontId="3"/>
  </si>
  <si>
    <t>資産管理区分</t>
    <rPh sb="0" eb="2">
      <t>シサン</t>
    </rPh>
    <rPh sb="2" eb="4">
      <t>カンリ</t>
    </rPh>
    <rPh sb="4" eb="6">
      <t>クブン</t>
    </rPh>
    <phoneticPr fontId="3"/>
  </si>
  <si>
    <r>
      <t xml:space="preserve">検収日
</t>
    </r>
    <r>
      <rPr>
        <sz val="9"/>
        <rFont val="ＭＳ Ｐゴシック"/>
        <family val="3"/>
        <charset val="128"/>
      </rPr>
      <t>（＝債務計上日）</t>
    </r>
    <rPh sb="0" eb="2">
      <t>ケンシュウ</t>
    </rPh>
    <rPh sb="2" eb="3">
      <t>ビ</t>
    </rPh>
    <rPh sb="6" eb="8">
      <t>サイム</t>
    </rPh>
    <rPh sb="8" eb="11">
      <t>ケイジョウビ</t>
    </rPh>
    <phoneticPr fontId="3"/>
  </si>
  <si>
    <t>会計係担当者</t>
    <rPh sb="0" eb="2">
      <t>カイケイ</t>
    </rPh>
    <rPh sb="2" eb="3">
      <t>カカリ</t>
    </rPh>
    <rPh sb="3" eb="6">
      <t>タントウシャ</t>
    </rPh>
    <phoneticPr fontId="3"/>
  </si>
  <si>
    <t>資産登録</t>
    <rPh sb="0" eb="2">
      <t>シサン</t>
    </rPh>
    <rPh sb="2" eb="4">
      <t>トウロク</t>
    </rPh>
    <phoneticPr fontId="3"/>
  </si>
  <si>
    <t>内容的に一時的な利用価値のみを有するもの
 &lt;ﾏﾆｭｱﾙ本・未製本雑誌・速報雑報類、広告宣伝物など&gt;</t>
    <phoneticPr fontId="3"/>
  </si>
  <si>
    <t>　一管　　/　　教　　/　　教支　　/　研</t>
    <rPh sb="1" eb="2">
      <t>イチ</t>
    </rPh>
    <rPh sb="2" eb="3">
      <t>カン</t>
    </rPh>
    <rPh sb="8" eb="9">
      <t>キョウ</t>
    </rPh>
    <rPh sb="14" eb="15">
      <t>キョウ</t>
    </rPh>
    <rPh sb="15" eb="16">
      <t>シ</t>
    </rPh>
    <rPh sb="20" eb="21">
      <t>ケン</t>
    </rPh>
    <phoneticPr fontId="3"/>
  </si>
  <si>
    <t>伝票No.</t>
    <rPh sb="0" eb="2">
      <t>デンピョウ</t>
    </rPh>
    <phoneticPr fontId="3"/>
  </si>
  <si>
    <t>↓プルダウンから選択してください。</t>
    <rPh sb="8" eb="10">
      <t>センタク</t>
    </rPh>
    <phoneticPr fontId="3"/>
  </si>
  <si>
    <t>プロジェクトコード（科研費／外部資金の場合）</t>
    <rPh sb="10" eb="13">
      <t>カケンヒ</t>
    </rPh>
    <rPh sb="14" eb="16">
      <t>ガイブ</t>
    </rPh>
    <rPh sb="16" eb="18">
      <t>シキン</t>
    </rPh>
    <rPh sb="19" eb="21">
      <t>バアイ</t>
    </rPh>
    <phoneticPr fontId="3"/>
  </si>
  <si>
    <t>伊藤　喜彦</t>
    <rPh sb="0" eb="2">
      <t>イトウ</t>
    </rPh>
    <rPh sb="3" eb="4">
      <t>ヨシ</t>
    </rPh>
    <rPh sb="4" eb="5">
      <t>ヒコ</t>
    </rPh>
    <phoneticPr fontId="3"/>
  </si>
  <si>
    <t>尾方　壮行</t>
    <rPh sb="0" eb="2">
      <t>オガタ</t>
    </rPh>
    <rPh sb="3" eb="4">
      <t>ソウ</t>
    </rPh>
    <rPh sb="4" eb="5">
      <t>イ</t>
    </rPh>
    <phoneticPr fontId="3"/>
  </si>
  <si>
    <t>Mao Sifeng</t>
    <phoneticPr fontId="3"/>
  </si>
  <si>
    <t>Wu Lingling</t>
    <phoneticPr fontId="3"/>
  </si>
  <si>
    <t>物理的減耗により１年以上の使用が見込めないもの
&lt;切り離し、書き込み、講義・実験で頻繁に使用、抜刷など&gt;</t>
    <phoneticPr fontId="3"/>
  </si>
  <si>
    <t>単体では、独立した内容的価値を有さないもの
 &lt;ｺﾝﾋﾟｭｰﾀｿﾌﾄｳｪｱ・加除式資料の追録部分など&gt;</t>
    <phoneticPr fontId="3"/>
  </si>
  <si>
    <t>)</t>
    <phoneticPr fontId="3"/>
  </si>
  <si>
    <t>【その他】下記に理由を記入してください。</t>
    <rPh sb="3" eb="4">
      <t>タ</t>
    </rPh>
    <rPh sb="5" eb="7">
      <t>カキ</t>
    </rPh>
    <rPh sb="8" eb="10">
      <t>リユウ</t>
    </rPh>
    <rPh sb="11" eb="13">
      <t>キニュウ</t>
    </rPh>
    <phoneticPr fontId="3"/>
  </si>
  <si>
    <t>10％税込　　　/　　　不課税仕入　　　/　　　　　特定課税仕入</t>
    <rPh sb="3" eb="5">
      <t>ゼイコミ</t>
    </rPh>
    <rPh sb="12" eb="15">
      <t>フカゼイ</t>
    </rPh>
    <rPh sb="15" eb="17">
      <t>シイ</t>
    </rPh>
    <rPh sb="26" eb="28">
      <t>トクテイ</t>
    </rPh>
    <rPh sb="28" eb="30">
      <t>カゼイ</t>
    </rPh>
    <rPh sb="30" eb="32">
      <t>シイ</t>
    </rPh>
    <phoneticPr fontId="3"/>
  </si>
  <si>
    <r>
      <rPr>
        <sz val="10"/>
        <rFont val="ＭＳ 明朝"/>
        <family val="1"/>
        <charset val="128"/>
      </rPr>
      <t>形態別科目</t>
    </r>
    <r>
      <rPr>
        <sz val="6"/>
        <rFont val="ＭＳ 明朝"/>
        <family val="1"/>
        <charset val="128"/>
      </rPr>
      <t>（※科研費の場合）</t>
    </r>
    <rPh sb="0" eb="3">
      <t>ケイタイベツ</t>
    </rPh>
    <rPh sb="3" eb="5">
      <t>カモク</t>
    </rPh>
    <rPh sb="7" eb="9">
      <t>カケン</t>
    </rPh>
    <rPh sb="9" eb="10">
      <t>ヒ</t>
    </rPh>
    <rPh sb="11" eb="13">
      <t>バアイ</t>
    </rPh>
    <phoneticPr fontId="3"/>
  </si>
  <si>
    <t>　物品費　/　旅費　/　人件費・謝金　/　その他　/　左記以外（　   　　　　　）</t>
    <phoneticPr fontId="3"/>
  </si>
  <si>
    <t>【換金性の高い物品】とは・・・、</t>
    <rPh sb="1" eb="4">
      <t>カンキンセイ</t>
    </rPh>
    <rPh sb="5" eb="6">
      <t>タカ</t>
    </rPh>
    <rPh sb="7" eb="9">
      <t>ブッピン</t>
    </rPh>
    <phoneticPr fontId="3"/>
  </si>
  <si>
    <t>　・パソコン（本体、ディスプレイ、増設メモリ、外付ＨＤＤ、外付SSD）
　・プリンタ、スキャナ（複合機含）
　・タブレット型コンピュータ
　・携帯電話、スマートフォン
　・カメラ（フィルムカメラ、デジタルカメラ、ビデオカメラ、交換レンズ）
　・テレビ
　・録画機器、録音機器</t>
    <phoneticPr fontId="3"/>
  </si>
  <si>
    <t>・金券類</t>
    <rPh sb="1" eb="3">
      <t>キンケン</t>
    </rPh>
    <rPh sb="3" eb="4">
      <t>ルイ</t>
    </rPh>
    <phoneticPr fontId="3"/>
  </si>
  <si>
    <t>換金性の高い物品</t>
    <rPh sb="0" eb="3">
      <t>カンキンセイ</t>
    </rPh>
    <rPh sb="4" eb="5">
      <t>タカ</t>
    </rPh>
    <rPh sb="6" eb="8">
      <t>ブッピン</t>
    </rPh>
    <phoneticPr fontId="3"/>
  </si>
  <si>
    <t>図書登録をしない場合の理由</t>
    <rPh sb="0" eb="2">
      <t>トショ</t>
    </rPh>
    <rPh sb="2" eb="4">
      <t>トウロク</t>
    </rPh>
    <rPh sb="8" eb="10">
      <t>バアイ</t>
    </rPh>
    <rPh sb="11" eb="13">
      <t>リユウ</t>
    </rPh>
    <phoneticPr fontId="3"/>
  </si>
  <si>
    <t>◆　図書を購入した場合</t>
    <rPh sb="2" eb="4">
      <t>トショ</t>
    </rPh>
    <rPh sb="5" eb="7">
      <t>コウニュウ</t>
    </rPh>
    <rPh sb="9" eb="11">
      <t>バアイ</t>
    </rPh>
    <phoneticPr fontId="3"/>
  </si>
  <si>
    <t>＜例＞
単行本・全集・文庫・新書・参考図書・逐次刊行物・製本雑誌・電子的資料（DVD・CD-ROM）、ﾏｲｸﾛ資料、ﾋﾞﾃﾞｵﾃｰﾌﾟ、新聞縮刷版、ﾃﾞｰﾀﾍﾞｰｽ等＞</t>
    <phoneticPr fontId="3"/>
  </si>
  <si>
    <r>
      <rPr>
        <b/>
        <sz val="11"/>
        <color rgb="FFFF0000"/>
        <rFont val="ＭＳ Ｐゴシック"/>
        <family val="3"/>
        <charset val="128"/>
        <scheme val="minor"/>
      </rPr>
      <t>【重要</t>
    </r>
    <r>
      <rPr>
        <b/>
        <sz val="11"/>
        <color theme="1"/>
        <rFont val="ＭＳ Ｐゴシック"/>
        <family val="3"/>
        <charset val="128"/>
        <scheme val="minor"/>
      </rPr>
      <t>】教育・研究の用で供され、物理的に1年以上使用できる図書は、『図書登録』が必要です。</t>
    </r>
    <phoneticPr fontId="3"/>
  </si>
  <si>
    <t>形態別科目（※科研費の場合）</t>
    <phoneticPr fontId="3"/>
  </si>
  <si>
    <t>物品費　/　その他　/　左記以外（　   　　　　　　　　　　　　　　　）</t>
    <phoneticPr fontId="3"/>
  </si>
  <si>
    <t>勘定科目</t>
    <rPh sb="0" eb="4">
      <t>カンジョウカモク</t>
    </rPh>
    <phoneticPr fontId="3"/>
  </si>
  <si>
    <t>区分</t>
    <rPh sb="0" eb="1">
      <t>ク</t>
    </rPh>
    <rPh sb="1" eb="2">
      <t>ブン</t>
    </rPh>
    <phoneticPr fontId="3"/>
  </si>
  <si>
    <t>↓プルダウンから選択してください。</t>
    <phoneticPr fontId="3"/>
  </si>
  <si>
    <t>源泉徴収税区分</t>
  </si>
  <si>
    <t>租税条約</t>
  </si>
  <si>
    <t>有　/　無</t>
  </si>
  <si>
    <t>経費区分</t>
    <rPh sb="0" eb="2">
      <t>ケイヒ</t>
    </rPh>
    <rPh sb="2" eb="4">
      <t>クブン</t>
    </rPh>
    <phoneticPr fontId="3"/>
  </si>
  <si>
    <t>謝金　/　給与</t>
  </si>
  <si>
    <t>形態別科目（科研費の場合のみ）</t>
    <rPh sb="0" eb="3">
      <t>ケイタイベツ</t>
    </rPh>
    <rPh sb="3" eb="5">
      <t>カモク</t>
    </rPh>
    <rPh sb="6" eb="9">
      <t>カケンヒ</t>
    </rPh>
    <rPh sb="10" eb="12">
      <t>バアイ</t>
    </rPh>
    <phoneticPr fontId="3"/>
  </si>
  <si>
    <t>教育経費－謝金（41117100）　研究経費－謝金（41217100）　現金（前渡金）（1121090）　</t>
    <phoneticPr fontId="3"/>
  </si>
  <si>
    <t>課税　　/　　非・不課税</t>
    <rPh sb="0" eb="2">
      <t>カゼイ</t>
    </rPh>
    <rPh sb="7" eb="8">
      <t>ヒ</t>
    </rPh>
    <rPh sb="9" eb="12">
      <t>フカゼイ</t>
    </rPh>
    <phoneticPr fontId="3"/>
  </si>
  <si>
    <t>令和</t>
    <rPh sb="0" eb="2">
      <t>レイワ</t>
    </rPh>
    <phoneticPr fontId="3"/>
  </si>
  <si>
    <t>月</t>
    <rPh sb="0" eb="1">
      <t>ガツ</t>
    </rPh>
    <phoneticPr fontId="3"/>
  </si>
  <si>
    <t>人件費・謝金　/　左記以外（　　　　　　　　　　　　　　　　　　）</t>
    <rPh sb="0" eb="3">
      <t>ジンケンヒ</t>
    </rPh>
    <rPh sb="4" eb="6">
      <t>シャキン</t>
    </rPh>
    <rPh sb="9" eb="11">
      <t>サキ</t>
    </rPh>
    <rPh sb="11" eb="13">
      <t>イガイ</t>
    </rPh>
    <phoneticPr fontId="3"/>
  </si>
  <si>
    <t>杉浦　芳夫</t>
    <phoneticPr fontId="3"/>
  </si>
  <si>
    <t>三上　岳彦</t>
    <phoneticPr fontId="3"/>
  </si>
  <si>
    <t>科研費
間接経費</t>
    <rPh sb="0" eb="2">
      <t>カケン</t>
    </rPh>
    <rPh sb="2" eb="3">
      <t>ヒ</t>
    </rPh>
    <rPh sb="4" eb="6">
      <t>カンセツ</t>
    </rPh>
    <rPh sb="6" eb="8">
      <t>ケイヒ</t>
    </rPh>
    <phoneticPr fontId="4"/>
  </si>
  <si>
    <t>補助金
間接経費</t>
    <phoneticPr fontId="4"/>
  </si>
  <si>
    <t>受託研究費等
間接経費</t>
    <rPh sb="0" eb="2">
      <t>ジュタク</t>
    </rPh>
    <rPh sb="2" eb="4">
      <t>ケンキュウ</t>
    </rPh>
    <rPh sb="4" eb="5">
      <t>ヒ</t>
    </rPh>
    <rPh sb="5" eb="6">
      <t>トウ</t>
    </rPh>
    <rPh sb="7" eb="9">
      <t>カンセツ</t>
    </rPh>
    <rPh sb="9" eb="11">
      <t>ケイヒ</t>
    </rPh>
    <phoneticPr fontId="4"/>
  </si>
  <si>
    <t>受託研究費</t>
    <rPh sb="0" eb="2">
      <t>ジュタク</t>
    </rPh>
    <rPh sb="2" eb="5">
      <t>ケンキュウヒ</t>
    </rPh>
    <phoneticPr fontId="3"/>
  </si>
  <si>
    <t>受託事業費</t>
    <rPh sb="0" eb="2">
      <t>ジュタク</t>
    </rPh>
    <rPh sb="2" eb="4">
      <t>ジギョウ</t>
    </rPh>
    <rPh sb="4" eb="5">
      <t>ヒ</t>
    </rPh>
    <phoneticPr fontId="3"/>
  </si>
  <si>
    <t>補助金</t>
    <rPh sb="0" eb="3">
      <t>ホジョキン</t>
    </rPh>
    <phoneticPr fontId="3"/>
  </si>
  <si>
    <t>寄附金</t>
    <rPh sb="0" eb="3">
      <t>キフキン</t>
    </rPh>
    <phoneticPr fontId="3"/>
  </si>
  <si>
    <t>受託研究費等
間接経費</t>
    <rPh sb="0" eb="2">
      <t>ジュタク</t>
    </rPh>
    <rPh sb="2" eb="4">
      <t>ケンキュウ</t>
    </rPh>
    <rPh sb="4" eb="5">
      <t>ヒ</t>
    </rPh>
    <rPh sb="5" eb="6">
      <t>トウ</t>
    </rPh>
    <rPh sb="7" eb="9">
      <t>カンセツ</t>
    </rPh>
    <rPh sb="9" eb="11">
      <t>ケイヒ</t>
    </rPh>
    <phoneticPr fontId="3"/>
  </si>
  <si>
    <t>基本研究費（各教員名）</t>
    <rPh sb="0" eb="2">
      <t>キホン</t>
    </rPh>
    <rPh sb="2" eb="5">
      <t>ケンキュウヒ</t>
    </rPh>
    <rPh sb="6" eb="9">
      <t>カクキョウイン</t>
    </rPh>
    <rPh sb="9" eb="10">
      <t>メイ</t>
    </rPh>
    <phoneticPr fontId="3"/>
  </si>
  <si>
    <t>基本研究費（学科共通分）</t>
    <rPh sb="0" eb="2">
      <t>キホン</t>
    </rPh>
    <rPh sb="2" eb="5">
      <t>ケンキュウヒ</t>
    </rPh>
    <rPh sb="6" eb="8">
      <t>ガッカ</t>
    </rPh>
    <rPh sb="8" eb="10">
      <t>キョウツウ</t>
    </rPh>
    <rPh sb="10" eb="11">
      <t>ブン</t>
    </rPh>
    <phoneticPr fontId="3"/>
  </si>
  <si>
    <t>傾斜的研究費（全学分）</t>
    <rPh sb="0" eb="3">
      <t>ケイシャテキ</t>
    </rPh>
    <rPh sb="3" eb="6">
      <t>ケンキュウヒ</t>
    </rPh>
    <rPh sb="7" eb="9">
      <t>ゼンガク</t>
    </rPh>
    <rPh sb="9" eb="10">
      <t>ブン</t>
    </rPh>
    <phoneticPr fontId="3"/>
  </si>
  <si>
    <t>教育費（単価分）</t>
    <rPh sb="0" eb="3">
      <t>キョウイクヒ</t>
    </rPh>
    <rPh sb="4" eb="6">
      <t>タンカ</t>
    </rPh>
    <rPh sb="6" eb="7">
      <t>ブン</t>
    </rPh>
    <phoneticPr fontId="3"/>
  </si>
  <si>
    <t>教育費（その他教育費：副専攻/FD）</t>
    <rPh sb="0" eb="3">
      <t>キョウイクヒ</t>
    </rPh>
    <rPh sb="6" eb="7">
      <t>タ</t>
    </rPh>
    <rPh sb="7" eb="10">
      <t>キョウイクヒ</t>
    </rPh>
    <rPh sb="11" eb="14">
      <t>フクセンコウ</t>
    </rPh>
    <phoneticPr fontId="3"/>
  </si>
  <si>
    <t>一般管理費（一般広報費）</t>
    <rPh sb="0" eb="2">
      <t>イッパン</t>
    </rPh>
    <rPh sb="2" eb="5">
      <t>カンリヒ</t>
    </rPh>
    <rPh sb="6" eb="8">
      <t>イッパン</t>
    </rPh>
    <rPh sb="8" eb="10">
      <t>コウホウ</t>
    </rPh>
    <rPh sb="10" eb="11">
      <t>ヒ</t>
    </rPh>
    <phoneticPr fontId="3"/>
  </si>
  <si>
    <t>一般管理費（事項別）</t>
    <rPh sb="0" eb="2">
      <t>イッパン</t>
    </rPh>
    <rPh sb="2" eb="5">
      <t>カンリヒ</t>
    </rPh>
    <rPh sb="6" eb="8">
      <t>ジコウ</t>
    </rPh>
    <rPh sb="8" eb="9">
      <t>ベツ</t>
    </rPh>
    <phoneticPr fontId="3"/>
  </si>
  <si>
    <t>人件費</t>
    <rPh sb="0" eb="3">
      <t>ジンケンヒ</t>
    </rPh>
    <phoneticPr fontId="3"/>
  </si>
  <si>
    <t>研究費（管理費）</t>
    <rPh sb="0" eb="3">
      <t>ケンキュウヒ</t>
    </rPh>
    <rPh sb="4" eb="6">
      <t>カンリ</t>
    </rPh>
    <rPh sb="6" eb="7">
      <t>ヒ</t>
    </rPh>
    <phoneticPr fontId="3"/>
  </si>
  <si>
    <t>目的コード</t>
    <rPh sb="0" eb="2">
      <t>モクテキ</t>
    </rPh>
    <phoneticPr fontId="3"/>
  </si>
  <si>
    <t>入力担当者コード</t>
    <rPh sb="0" eb="2">
      <t>ニュウリョク</t>
    </rPh>
    <rPh sb="2" eb="5">
      <t>タントウシャ</t>
    </rPh>
    <phoneticPr fontId="73"/>
  </si>
  <si>
    <t>◆　経費精算入力</t>
    <rPh sb="2" eb="4">
      <t>ケイヒ</t>
    </rPh>
    <rPh sb="4" eb="6">
      <t>セイサン</t>
    </rPh>
    <rPh sb="6" eb="8">
      <t>ニュウリョク</t>
    </rPh>
    <phoneticPr fontId="3"/>
  </si>
  <si>
    <t>【支出起案の決定日（＝申請日）】</t>
    <rPh sb="1" eb="3">
      <t>シシュツ</t>
    </rPh>
    <rPh sb="3" eb="5">
      <t>キアン</t>
    </rPh>
    <rPh sb="6" eb="9">
      <t>ケッテイビ</t>
    </rPh>
    <rPh sb="11" eb="13">
      <t>シンセイ</t>
    </rPh>
    <rPh sb="13" eb="14">
      <t>ビ</t>
    </rPh>
    <phoneticPr fontId="3"/>
  </si>
  <si>
    <t>上記以外（　　　　　　　　　　　　　　　　　　　　　　 　　　　　　　）</t>
    <rPh sb="0" eb="2">
      <t>ジョウキ</t>
    </rPh>
    <rPh sb="2" eb="4">
      <t>イガイ</t>
    </rPh>
    <phoneticPr fontId="3"/>
  </si>
  <si>
    <t>〇の中</t>
    <rPh sb="2" eb="3">
      <t>ナカ</t>
    </rPh>
    <phoneticPr fontId="3"/>
  </si>
  <si>
    <t>改</t>
    <rPh sb="0" eb="1">
      <t>カイ</t>
    </rPh>
    <phoneticPr fontId="3"/>
  </si>
  <si>
    <t>企</t>
    <rPh sb="0" eb="1">
      <t>キ</t>
    </rPh>
    <phoneticPr fontId="3"/>
  </si>
  <si>
    <t>受託研究費等（学術相談含む）</t>
    <rPh sb="0" eb="2">
      <t>ジュタク</t>
    </rPh>
    <rPh sb="2" eb="4">
      <t>ケンキュウ</t>
    </rPh>
    <rPh sb="4" eb="5">
      <t>ヒ</t>
    </rPh>
    <rPh sb="5" eb="6">
      <t>トウ</t>
    </rPh>
    <rPh sb="7" eb="9">
      <t>ガクジュツ</t>
    </rPh>
    <rPh sb="9" eb="11">
      <t>ソウダン</t>
    </rPh>
    <rPh sb="11" eb="12">
      <t>フク</t>
    </rPh>
    <phoneticPr fontId="4"/>
  </si>
  <si>
    <t>受研</t>
    <rPh sb="0" eb="1">
      <t>ジュ</t>
    </rPh>
    <rPh sb="1" eb="2">
      <t>ケン</t>
    </rPh>
    <phoneticPr fontId="3"/>
  </si>
  <si>
    <t>受託研究費等（提案公募のみ）</t>
    <rPh sb="0" eb="2">
      <t>ジュタク</t>
    </rPh>
    <rPh sb="2" eb="4">
      <t>ケンキュウ</t>
    </rPh>
    <rPh sb="4" eb="5">
      <t>ヒ</t>
    </rPh>
    <rPh sb="5" eb="6">
      <t>トウ</t>
    </rPh>
    <rPh sb="7" eb="9">
      <t>テイアン</t>
    </rPh>
    <rPh sb="9" eb="11">
      <t>コウボ</t>
    </rPh>
    <phoneticPr fontId="4"/>
  </si>
  <si>
    <t>受事</t>
    <rPh sb="0" eb="1">
      <t>ジュ</t>
    </rPh>
    <rPh sb="1" eb="2">
      <t>ジ</t>
    </rPh>
    <phoneticPr fontId="3"/>
  </si>
  <si>
    <t>寄附</t>
    <rPh sb="0" eb="2">
      <t>キフ</t>
    </rPh>
    <phoneticPr fontId="3"/>
  </si>
  <si>
    <t>科間</t>
    <rPh sb="0" eb="1">
      <t>カ</t>
    </rPh>
    <rPh sb="1" eb="2">
      <t>カン</t>
    </rPh>
    <phoneticPr fontId="3"/>
  </si>
  <si>
    <t>受間</t>
    <rPh sb="0" eb="1">
      <t>ジュ</t>
    </rPh>
    <rPh sb="1" eb="2">
      <t>カン</t>
    </rPh>
    <phoneticPr fontId="3"/>
  </si>
  <si>
    <t>補間</t>
    <rPh sb="0" eb="1">
      <t>ホ</t>
    </rPh>
    <rPh sb="1" eb="2">
      <t>カン</t>
    </rPh>
    <phoneticPr fontId="3"/>
  </si>
  <si>
    <t>一管</t>
    <rPh sb="0" eb="1">
      <t>イチ</t>
    </rPh>
    <rPh sb="1" eb="2">
      <t>カン</t>
    </rPh>
    <phoneticPr fontId="3"/>
  </si>
  <si>
    <t>人</t>
    <rPh sb="0" eb="1">
      <t>ジン</t>
    </rPh>
    <phoneticPr fontId="3"/>
  </si>
  <si>
    <t>研/管</t>
    <rPh sb="0" eb="1">
      <t>ケン</t>
    </rPh>
    <rPh sb="2" eb="3">
      <t>カン</t>
    </rPh>
    <phoneticPr fontId="3"/>
  </si>
  <si>
    <t>資産管理NO</t>
    <rPh sb="0" eb="2">
      <t>シサン</t>
    </rPh>
    <rPh sb="2" eb="4">
      <t>カンリ</t>
    </rPh>
    <phoneticPr fontId="3"/>
  </si>
  <si>
    <t>0.対象外　　/　　1.有形固定資産　　/　　4.少額資産</t>
    <rPh sb="2" eb="5">
      <t>タイショウガイ</t>
    </rPh>
    <rPh sb="12" eb="14">
      <t>ユウケイ</t>
    </rPh>
    <rPh sb="14" eb="16">
      <t>コテイ</t>
    </rPh>
    <rPh sb="16" eb="18">
      <t>シサン</t>
    </rPh>
    <rPh sb="25" eb="27">
      <t>ショウガク</t>
    </rPh>
    <rPh sb="27" eb="29">
      <t>シサン</t>
    </rPh>
    <phoneticPr fontId="3"/>
  </si>
  <si>
    <t>入力
担当者コード</t>
    <rPh sb="0" eb="2">
      <t>ニュウリョク</t>
    </rPh>
    <rPh sb="3" eb="6">
      <t>タントウシャ</t>
    </rPh>
    <phoneticPr fontId="3"/>
  </si>
  <si>
    <t>999000（　　　　　　 　　　）</t>
    <phoneticPr fontId="3"/>
  </si>
  <si>
    <t>教育費（研究生等
関係費）</t>
    <rPh sb="0" eb="3">
      <t>キョウイクヒ</t>
    </rPh>
    <rPh sb="4" eb="7">
      <t>ケンキュウセイ</t>
    </rPh>
    <rPh sb="7" eb="8">
      <t>トウ</t>
    </rPh>
    <rPh sb="9" eb="12">
      <t>カンケイヒ</t>
    </rPh>
    <phoneticPr fontId="3"/>
  </si>
  <si>
    <t>↓「研究費」で換金性の高い物品の購入時は　換）か金）　を選んでください（右表参照）。</t>
    <phoneticPr fontId="3"/>
  </si>
  <si>
    <t>￥</t>
  </si>
  <si>
    <t>課税　/　非・不課税</t>
  </si>
  <si>
    <r>
      <t xml:space="preserve">見積日
</t>
    </r>
    <r>
      <rPr>
        <sz val="10"/>
        <rFont val="ＭＳ Ｐゴシック"/>
        <family val="3"/>
        <charset val="128"/>
      </rPr>
      <t>(＝契約日）</t>
    </r>
    <rPh sb="0" eb="2">
      <t>ミツモリ</t>
    </rPh>
    <rPh sb="2" eb="3">
      <t>ビ</t>
    </rPh>
    <rPh sb="6" eb="9">
      <t>ケイヤクビ</t>
    </rPh>
    <phoneticPr fontId="3"/>
  </si>
  <si>
    <t>↓目的コードを記入してください。</t>
    <rPh sb="1" eb="3">
      <t>モクテキ</t>
    </rPh>
    <rPh sb="7" eb="9">
      <t>キニュウ</t>
    </rPh>
    <phoneticPr fontId="3"/>
  </si>
  <si>
    <t>立替払　入力用シート</t>
    <rPh sb="0" eb="2">
      <t>タテカエ</t>
    </rPh>
    <rPh sb="2" eb="3">
      <t>バライ</t>
    </rPh>
    <rPh sb="4" eb="7">
      <t>ニュウリョクヨウ</t>
    </rPh>
    <phoneticPr fontId="3"/>
  </si>
  <si>
    <t>999000（　　　　　　）</t>
    <phoneticPr fontId="73"/>
  </si>
  <si>
    <t>《資産の購入の場合》　カタログ等添付</t>
    <phoneticPr fontId="3"/>
  </si>
  <si>
    <t>会計係担当者</t>
    <rPh sb="0" eb="2">
      <t>カイケイ</t>
    </rPh>
    <rPh sb="2" eb="3">
      <t>カカリ</t>
    </rPh>
    <rPh sb="3" eb="5">
      <t>タントウ</t>
    </rPh>
    <rPh sb="5" eb="6">
      <t>シャ</t>
    </rPh>
    <phoneticPr fontId="3"/>
  </si>
  <si>
    <t>学修番号
又は
債主コード</t>
    <rPh sb="0" eb="2">
      <t>ガクシュウ</t>
    </rPh>
    <rPh sb="2" eb="4">
      <t>バンゴウ</t>
    </rPh>
    <rPh sb="5" eb="6">
      <t>マタ</t>
    </rPh>
    <rPh sb="8" eb="10">
      <t>サイシュ</t>
    </rPh>
    <phoneticPr fontId="3"/>
  </si>
  <si>
    <t>うち
源泉徴収税額</t>
    <rPh sb="3" eb="5">
      <t>ゲンセン</t>
    </rPh>
    <rPh sb="5" eb="7">
      <t>チョウシュウ</t>
    </rPh>
    <rPh sb="7" eb="9">
      <t>ゼイガク</t>
    </rPh>
    <phoneticPr fontId="3"/>
  </si>
  <si>
    <t>※ 詳細については、別紙「謝金内訳書」等を参照のこと。</t>
    <phoneticPr fontId="3"/>
  </si>
  <si>
    <t>1060101</t>
    <phoneticPr fontId="3"/>
  </si>
  <si>
    <t>0100000699</t>
    <phoneticPr fontId="3"/>
  </si>
  <si>
    <t>12345678</t>
    <phoneticPr fontId="3"/>
  </si>
  <si>
    <t>ノートパソコンの購入</t>
    <rPh sb="8" eb="10">
      <t>コウニュウ</t>
    </rPh>
    <phoneticPr fontId="3"/>
  </si>
  <si>
    <t>教育機器更新費</t>
    <rPh sb="0" eb="2">
      <t>キョウイク</t>
    </rPh>
    <rPh sb="2" eb="4">
      <t>キキ</t>
    </rPh>
    <rPh sb="4" eb="7">
      <t>コウシンヒ</t>
    </rPh>
    <phoneticPr fontId="3"/>
  </si>
  <si>
    <t>寄附講座</t>
    <rPh sb="0" eb="2">
      <t>キフ</t>
    </rPh>
    <rPh sb="2" eb="4">
      <t>コウザ</t>
    </rPh>
    <phoneticPr fontId="4"/>
  </si>
  <si>
    <t>寄講</t>
    <rPh sb="0" eb="1">
      <t>ヨ</t>
    </rPh>
    <rPh sb="1" eb="2">
      <t>コウ</t>
    </rPh>
    <phoneticPr fontId="3"/>
  </si>
  <si>
    <t>繰越一般財源</t>
    <rPh sb="0" eb="2">
      <t>クリコシ</t>
    </rPh>
    <rPh sb="2" eb="4">
      <t>イッパン</t>
    </rPh>
    <rPh sb="4" eb="6">
      <t>ザイゲン</t>
    </rPh>
    <phoneticPr fontId="3"/>
  </si>
  <si>
    <t>図書登録
の有無</t>
    <rPh sb="0" eb="2">
      <t>トショ</t>
    </rPh>
    <rPh sb="2" eb="4">
      <t>トウロク</t>
    </rPh>
    <rPh sb="6" eb="8">
      <t>ウム</t>
    </rPh>
    <phoneticPr fontId="3"/>
  </si>
  <si>
    <t>有</t>
    <rPh sb="0" eb="1">
      <t>アリ</t>
    </rPh>
    <phoneticPr fontId="3"/>
  </si>
  <si>
    <t>支出契約決議書NO</t>
    <rPh sb="0" eb="2">
      <t>シシュツ</t>
    </rPh>
    <rPh sb="2" eb="4">
      <t>ケイヤク</t>
    </rPh>
    <rPh sb="4" eb="7">
      <t>ケツギショ</t>
    </rPh>
    <phoneticPr fontId="3"/>
  </si>
  <si>
    <t>理系管理課会計係（都市環境）</t>
    <rPh sb="0" eb="2">
      <t>リケイ</t>
    </rPh>
    <rPh sb="2" eb="5">
      <t>カンリカ</t>
    </rPh>
    <rPh sb="5" eb="7">
      <t>カイケイ</t>
    </rPh>
    <rPh sb="7" eb="8">
      <t>カカリ</t>
    </rPh>
    <rPh sb="9" eb="13">
      <t>トシカンキョウ</t>
    </rPh>
    <phoneticPr fontId="3"/>
  </si>
  <si>
    <t>支出予算</t>
    <rPh sb="0" eb="2">
      <t>シシュツ</t>
    </rPh>
    <rPh sb="2" eb="4">
      <t>ヨサン</t>
    </rPh>
    <phoneticPr fontId="3"/>
  </si>
  <si>
    <t>契約等の内容</t>
    <rPh sb="0" eb="2">
      <t>ケイヤク</t>
    </rPh>
    <rPh sb="2" eb="3">
      <t>トウ</t>
    </rPh>
    <rPh sb="4" eb="6">
      <t>ナイヨウ</t>
    </rPh>
    <phoneticPr fontId="3"/>
  </si>
  <si>
    <t>提出書類</t>
    <rPh sb="0" eb="2">
      <t>テイシュツ</t>
    </rPh>
    <rPh sb="2" eb="4">
      <t>ショルイ</t>
    </rPh>
    <phoneticPr fontId="3"/>
  </si>
  <si>
    <t>備考</t>
    <rPh sb="0" eb="2">
      <t>ビコウ</t>
    </rPh>
    <phoneticPr fontId="3"/>
  </si>
  <si>
    <t>◆　研究費（高度研究（都市外交）等の一般財源研究費に準ずる研究費、科研費、外部資金研究費を含む）</t>
    <rPh sb="6" eb="8">
      <t>コウド</t>
    </rPh>
    <rPh sb="8" eb="10">
      <t>ケンキュウ</t>
    </rPh>
    <rPh sb="11" eb="13">
      <t>トシ</t>
    </rPh>
    <rPh sb="13" eb="15">
      <t>ガイコウ</t>
    </rPh>
    <rPh sb="16" eb="17">
      <t>トウ</t>
    </rPh>
    <rPh sb="18" eb="20">
      <t>イッパン</t>
    </rPh>
    <rPh sb="20" eb="22">
      <t>ザイゲン</t>
    </rPh>
    <rPh sb="22" eb="24">
      <t>ケンキュウ</t>
    </rPh>
    <rPh sb="24" eb="25">
      <t>ヒ</t>
    </rPh>
    <rPh sb="26" eb="27">
      <t>ジュン</t>
    </rPh>
    <rPh sb="29" eb="32">
      <t>ケンキュウヒ</t>
    </rPh>
    <phoneticPr fontId="3"/>
  </si>
  <si>
    <t>50万円未満の物品購入・委託等</t>
    <rPh sb="2" eb="4">
      <t>マンエン</t>
    </rPh>
    <rPh sb="4" eb="6">
      <t>ミマン</t>
    </rPh>
    <rPh sb="7" eb="9">
      <t>ブッピン</t>
    </rPh>
    <rPh sb="9" eb="11">
      <t>コウニュウ</t>
    </rPh>
    <rPh sb="12" eb="14">
      <t>イタク</t>
    </rPh>
    <rPh sb="14" eb="15">
      <t>トウ</t>
    </rPh>
    <phoneticPr fontId="3"/>
  </si>
  <si>
    <r>
      <rPr>
        <u/>
        <sz val="11"/>
        <rFont val="ＭＳ Ｐゴシック"/>
        <family val="3"/>
        <charset val="128"/>
      </rPr>
      <t>・購入依頼書（1次）（Web財務会計システム）</t>
    </r>
    <r>
      <rPr>
        <sz val="11"/>
        <rFont val="ＭＳ Ｐゴシック"/>
        <family val="3"/>
        <charset val="128"/>
      </rPr>
      <t xml:space="preserve">
・物品購入等支払通知書（Excel）
・見積書
・納品書もしくは各種完了届
・請求書
　　　　　　ほか</t>
    </r>
    <rPh sb="1" eb="3">
      <t>コウニュウ</t>
    </rPh>
    <rPh sb="3" eb="5">
      <t>イライ</t>
    </rPh>
    <rPh sb="5" eb="6">
      <t>ショ</t>
    </rPh>
    <rPh sb="8" eb="9">
      <t>ジ</t>
    </rPh>
    <rPh sb="14" eb="16">
      <t>ザイム</t>
    </rPh>
    <rPh sb="16" eb="18">
      <t>カイケイ</t>
    </rPh>
    <rPh sb="25" eb="27">
      <t>ブッピン</t>
    </rPh>
    <rPh sb="27" eb="29">
      <t>コウニュウ</t>
    </rPh>
    <rPh sb="29" eb="30">
      <t>トウ</t>
    </rPh>
    <rPh sb="30" eb="32">
      <t>シハライ</t>
    </rPh>
    <rPh sb="32" eb="35">
      <t>ツウチショ</t>
    </rPh>
    <rPh sb="44" eb="47">
      <t>ミツモリショ</t>
    </rPh>
    <rPh sb="49" eb="52">
      <t>ノウヒンショ</t>
    </rPh>
    <rPh sb="56" eb="58">
      <t>カクシュ</t>
    </rPh>
    <rPh sb="58" eb="60">
      <t>カンリョウ</t>
    </rPh>
    <rPh sb="60" eb="61">
      <t>トドケ</t>
    </rPh>
    <rPh sb="63" eb="66">
      <t>セイキュウショ</t>
    </rPh>
    <phoneticPr fontId="3"/>
  </si>
  <si>
    <t>Web財務会計システム入力あり</t>
    <rPh sb="3" eb="5">
      <t>ザイム</t>
    </rPh>
    <rPh sb="5" eb="7">
      <t>カイケイ</t>
    </rPh>
    <rPh sb="11" eb="13">
      <t>ニュウリョク</t>
    </rPh>
    <phoneticPr fontId="3"/>
  </si>
  <si>
    <t>立替払いの場合</t>
    <rPh sb="0" eb="2">
      <t>タテカエ</t>
    </rPh>
    <rPh sb="2" eb="3">
      <t>バラ</t>
    </rPh>
    <rPh sb="5" eb="7">
      <t>バアイ</t>
    </rPh>
    <phoneticPr fontId="3"/>
  </si>
  <si>
    <r>
      <rPr>
        <u/>
        <sz val="11"/>
        <rFont val="ＭＳ Ｐゴシック"/>
        <family val="3"/>
        <charset val="128"/>
      </rPr>
      <t>・立替払通知書（Web財務会計システム）</t>
    </r>
    <r>
      <rPr>
        <sz val="11"/>
        <rFont val="ＭＳ Ｐゴシック"/>
        <family val="3"/>
        <charset val="128"/>
      </rPr>
      <t xml:space="preserve">
・立替払入力シート（Excel）
・領収書、カード利用明細（確定版）、金額の根拠等書類</t>
    </r>
    <rPh sb="1" eb="3">
      <t>タテカエ</t>
    </rPh>
    <rPh sb="3" eb="4">
      <t>バライ</t>
    </rPh>
    <rPh sb="4" eb="7">
      <t>ツウチショ</t>
    </rPh>
    <rPh sb="11" eb="13">
      <t>ザイム</t>
    </rPh>
    <rPh sb="13" eb="15">
      <t>カイケイ</t>
    </rPh>
    <rPh sb="22" eb="24">
      <t>タテカエ</t>
    </rPh>
    <rPh sb="24" eb="25">
      <t>バライ</t>
    </rPh>
    <rPh sb="25" eb="27">
      <t>ニュウリョク</t>
    </rPh>
    <rPh sb="39" eb="42">
      <t>リョウシュウショ</t>
    </rPh>
    <rPh sb="46" eb="48">
      <t>リヨウ</t>
    </rPh>
    <rPh sb="48" eb="50">
      <t>メイサイ</t>
    </rPh>
    <rPh sb="51" eb="53">
      <t>カクテイ</t>
    </rPh>
    <rPh sb="53" eb="54">
      <t>バン</t>
    </rPh>
    <rPh sb="56" eb="58">
      <t>キンガク</t>
    </rPh>
    <rPh sb="59" eb="61">
      <t>コンキョ</t>
    </rPh>
    <rPh sb="61" eb="62">
      <t>トウ</t>
    </rPh>
    <rPh sb="62" eb="64">
      <t>ショルイ</t>
    </rPh>
    <phoneticPr fontId="3"/>
  </si>
  <si>
    <t>謝金の支払の場合</t>
    <rPh sb="0" eb="2">
      <t>シャキン</t>
    </rPh>
    <rPh sb="3" eb="5">
      <t>シハライ</t>
    </rPh>
    <rPh sb="6" eb="8">
      <t>バアイ</t>
    </rPh>
    <phoneticPr fontId="3"/>
  </si>
  <si>
    <t>・謝金支払通知書（Excel）
・依頼書、承諾書、講演の概要等</t>
    <rPh sb="1" eb="3">
      <t>シャキン</t>
    </rPh>
    <rPh sb="3" eb="5">
      <t>シハライ</t>
    </rPh>
    <rPh sb="5" eb="8">
      <t>ツウチショ</t>
    </rPh>
    <rPh sb="17" eb="20">
      <t>イライショ</t>
    </rPh>
    <rPh sb="21" eb="24">
      <t>ショウダクショ</t>
    </rPh>
    <rPh sb="25" eb="27">
      <t>コウエン</t>
    </rPh>
    <rPh sb="28" eb="30">
      <t>ガイヨウ</t>
    </rPh>
    <rPh sb="30" eb="31">
      <t>トウ</t>
    </rPh>
    <phoneticPr fontId="3"/>
  </si>
  <si>
    <r>
      <t>50万円</t>
    </r>
    <r>
      <rPr>
        <u/>
        <sz val="12"/>
        <rFont val="ＭＳ Ｐゴシック"/>
        <family val="3"/>
        <charset val="128"/>
      </rPr>
      <t>以上</t>
    </r>
    <r>
      <rPr>
        <sz val="11"/>
        <rFont val="ＭＳ Ｐゴシック"/>
        <family val="3"/>
        <charset val="128"/>
      </rPr>
      <t>の物品購入・委託等</t>
    </r>
    <rPh sb="2" eb="6">
      <t>マンエンイジョウ</t>
    </rPh>
    <rPh sb="7" eb="9">
      <t>ブッピン</t>
    </rPh>
    <rPh sb="9" eb="11">
      <t>コウニュウ</t>
    </rPh>
    <rPh sb="12" eb="14">
      <t>イタク</t>
    </rPh>
    <rPh sb="14" eb="15">
      <t>トウ</t>
    </rPh>
    <phoneticPr fontId="3"/>
  </si>
  <si>
    <r>
      <rPr>
        <u/>
        <sz val="11"/>
        <rFont val="ＭＳ Ｐゴシック"/>
        <family val="3"/>
        <charset val="128"/>
      </rPr>
      <t>・購入依頼書（1次）（Web財務会計システム）</t>
    </r>
    <r>
      <rPr>
        <sz val="11"/>
        <rFont val="ＭＳ Ｐゴシック"/>
        <family val="3"/>
        <charset val="128"/>
      </rPr>
      <t xml:space="preserve">
・物品購入等支払通知書（Excel）
・仕様書
・（製品を指定する場合）製品指定理由書
・（業者を特命にする場合）特命理由書
・カタログ
　　　　　ほか</t>
    </r>
    <rPh sb="1" eb="3">
      <t>コウニュウ</t>
    </rPh>
    <rPh sb="3" eb="5">
      <t>イライ</t>
    </rPh>
    <rPh sb="5" eb="6">
      <t>ショ</t>
    </rPh>
    <rPh sb="8" eb="9">
      <t>ジ</t>
    </rPh>
    <rPh sb="14" eb="16">
      <t>ザイム</t>
    </rPh>
    <rPh sb="16" eb="18">
      <t>カイケイ</t>
    </rPh>
    <rPh sb="25" eb="27">
      <t>ブッピン</t>
    </rPh>
    <rPh sb="27" eb="29">
      <t>コウニュウ</t>
    </rPh>
    <rPh sb="29" eb="30">
      <t>トウ</t>
    </rPh>
    <rPh sb="30" eb="32">
      <t>シハライ</t>
    </rPh>
    <rPh sb="32" eb="35">
      <t>ツウチショ</t>
    </rPh>
    <rPh sb="44" eb="47">
      <t>シヨウショ</t>
    </rPh>
    <rPh sb="50" eb="52">
      <t>セイヒン</t>
    </rPh>
    <rPh sb="53" eb="55">
      <t>シテイ</t>
    </rPh>
    <rPh sb="57" eb="59">
      <t>バアイ</t>
    </rPh>
    <rPh sb="60" eb="62">
      <t>セイヒン</t>
    </rPh>
    <rPh sb="62" eb="64">
      <t>シテイ</t>
    </rPh>
    <rPh sb="64" eb="67">
      <t>リユウショ</t>
    </rPh>
    <rPh sb="70" eb="72">
      <t>ギョウシャ</t>
    </rPh>
    <rPh sb="73" eb="75">
      <t>トクメイ</t>
    </rPh>
    <rPh sb="78" eb="80">
      <t>バアイ</t>
    </rPh>
    <rPh sb="81" eb="83">
      <t>トクメイ</t>
    </rPh>
    <rPh sb="83" eb="86">
      <t>リユウショ</t>
    </rPh>
    <phoneticPr fontId="3"/>
  </si>
  <si>
    <t>◆　教育費、間接経費等</t>
    <phoneticPr fontId="3"/>
  </si>
  <si>
    <t>全て</t>
    <rPh sb="0" eb="1">
      <t>スベ</t>
    </rPh>
    <phoneticPr fontId="3"/>
  </si>
  <si>
    <t>・物品購入等支払通知書（Excel）
・見積書
・納品書もしくは各種完了届
・請求書</t>
    <rPh sb="1" eb="3">
      <t>ブッピン</t>
    </rPh>
    <rPh sb="3" eb="5">
      <t>コウニュウ</t>
    </rPh>
    <rPh sb="5" eb="6">
      <t>トウ</t>
    </rPh>
    <rPh sb="6" eb="8">
      <t>シハライ</t>
    </rPh>
    <rPh sb="8" eb="11">
      <t>ツウチショ</t>
    </rPh>
    <rPh sb="20" eb="23">
      <t>ミツモリショ</t>
    </rPh>
    <rPh sb="25" eb="28">
      <t>ノウヒンショ</t>
    </rPh>
    <rPh sb="32" eb="34">
      <t>カクシュ</t>
    </rPh>
    <rPh sb="34" eb="36">
      <t>カンリョウ</t>
    </rPh>
    <rPh sb="36" eb="37">
      <t>トドケ</t>
    </rPh>
    <rPh sb="39" eb="42">
      <t>セイキュウショ</t>
    </rPh>
    <phoneticPr fontId="3"/>
  </si>
  <si>
    <t>●旅費については、「必要書類一覧」に基づき書類をご用意いただき、理系管理課庶務係へご提出ください。</t>
    <rPh sb="1" eb="3">
      <t>リョヒ</t>
    </rPh>
    <rPh sb="10" eb="12">
      <t>ヒツヨウ</t>
    </rPh>
    <rPh sb="12" eb="14">
      <t>ショルイ</t>
    </rPh>
    <rPh sb="14" eb="16">
      <t>イチラン</t>
    </rPh>
    <rPh sb="18" eb="19">
      <t>モト</t>
    </rPh>
    <rPh sb="21" eb="23">
      <t>ショルイ</t>
    </rPh>
    <rPh sb="25" eb="27">
      <t>ヨウイ</t>
    </rPh>
    <rPh sb="32" eb="34">
      <t>リケイ</t>
    </rPh>
    <rPh sb="34" eb="36">
      <t>カンリ</t>
    </rPh>
    <rPh sb="36" eb="37">
      <t>カ</t>
    </rPh>
    <rPh sb="37" eb="39">
      <t>ショム</t>
    </rPh>
    <rPh sb="39" eb="40">
      <t>カカリ</t>
    </rPh>
    <rPh sb="42" eb="44">
      <t>テイシュツ</t>
    </rPh>
    <phoneticPr fontId="3"/>
  </si>
  <si>
    <t>999000（　　　　　 　　　）</t>
    <phoneticPr fontId="3"/>
  </si>
  <si>
    <t>支払金額</t>
    <rPh sb="0" eb="2">
      <t>シハライ</t>
    </rPh>
    <rPh sb="2" eb="4">
      <t>キンガク</t>
    </rPh>
    <phoneticPr fontId="3"/>
  </si>
  <si>
    <t>＠　　　　　　　　円　×　　　　　　　　　時間　＝　　　　　　　　　　円</t>
    <rPh sb="9" eb="10">
      <t>エン</t>
    </rPh>
    <rPh sb="21" eb="23">
      <t>ジカン</t>
    </rPh>
    <rPh sb="35" eb="36">
      <t>エン</t>
    </rPh>
    <phoneticPr fontId="3"/>
  </si>
  <si>
    <t>源泉徴収税額</t>
    <rPh sb="0" eb="2">
      <t>ゲンセン</t>
    </rPh>
    <rPh sb="2" eb="4">
      <t>チョウシュウ</t>
    </rPh>
    <rPh sb="4" eb="5">
      <t>ゼイ</t>
    </rPh>
    <rPh sb="5" eb="6">
      <t>ガク</t>
    </rPh>
    <phoneticPr fontId="3"/>
  </si>
  <si>
    <t>本人支払額</t>
    <rPh sb="0" eb="1">
      <t>ホン</t>
    </rPh>
    <rPh sb="1" eb="2">
      <t>ニン</t>
    </rPh>
    <rPh sb="2" eb="4">
      <t>シハライ</t>
    </rPh>
    <rPh sb="4" eb="5">
      <t>ガク</t>
    </rPh>
    <phoneticPr fontId="3"/>
  </si>
  <si>
    <t>　　　　　　　　　円</t>
    <rPh sb="9" eb="10">
      <t>エン</t>
    </rPh>
    <phoneticPr fontId="3"/>
  </si>
  <si>
    <t>（旅費が発生する場合）</t>
    <phoneticPr fontId="3"/>
  </si>
  <si>
    <t>　　　　　　　　　　　　円</t>
    <rPh sb="12" eb="13">
      <t>エン</t>
    </rPh>
    <phoneticPr fontId="3"/>
  </si>
  <si>
    <t>入力担当者コード</t>
    <rPh sb="0" eb="2">
      <t>ニュウリョク</t>
    </rPh>
    <rPh sb="2" eb="5">
      <t>タントウシャ</t>
    </rPh>
    <phoneticPr fontId="3"/>
  </si>
  <si>
    <t>石川　和樹</t>
    <phoneticPr fontId="3"/>
  </si>
  <si>
    <t>BETTAIEB BOCHRA</t>
    <phoneticPr fontId="3"/>
  </si>
  <si>
    <t>鈴木　愛</t>
    <phoneticPr fontId="3"/>
  </si>
  <si>
    <t>林　峻</t>
    <phoneticPr fontId="3"/>
  </si>
  <si>
    <t>佐野　奎斗</t>
    <phoneticPr fontId="3"/>
  </si>
  <si>
    <t>相原　健司</t>
    <phoneticPr fontId="3"/>
  </si>
  <si>
    <t>星　旦二</t>
    <rPh sb="0" eb="1">
      <t>ホシ</t>
    </rPh>
    <rPh sb="2" eb="4">
      <t>タンジ</t>
    </rPh>
    <phoneticPr fontId="3"/>
  </si>
  <si>
    <t>小泉　明</t>
    <rPh sb="0" eb="2">
      <t>コイズミ</t>
    </rPh>
    <rPh sb="3" eb="4">
      <t>アキラ</t>
    </rPh>
    <phoneticPr fontId="3"/>
  </si>
  <si>
    <t>國實　誉治</t>
    <rPh sb="0" eb="2">
      <t>クニザネ</t>
    </rPh>
    <rPh sb="3" eb="4">
      <t>ホマレ</t>
    </rPh>
    <rPh sb="4" eb="5">
      <t>オサ</t>
    </rPh>
    <phoneticPr fontId="3"/>
  </si>
  <si>
    <t>佐藤　臨</t>
    <rPh sb="0" eb="2">
      <t>サトウ</t>
    </rPh>
    <rPh sb="3" eb="4">
      <t>ノゾ</t>
    </rPh>
    <phoneticPr fontId="3"/>
  </si>
  <si>
    <t>西尾　尚子</t>
    <rPh sb="0" eb="2">
      <t>ニシオ</t>
    </rPh>
    <rPh sb="3" eb="5">
      <t>ナオコ</t>
    </rPh>
    <phoneticPr fontId="3"/>
  </si>
  <si>
    <t>角野　渉</t>
    <rPh sb="0" eb="2">
      <t>カドノ</t>
    </rPh>
    <rPh sb="3" eb="4">
      <t>ワタル</t>
    </rPh>
    <phoneticPr fontId="3"/>
  </si>
  <si>
    <t>神澤　望</t>
    <rPh sb="0" eb="2">
      <t>カミサワ</t>
    </rPh>
    <rPh sb="3" eb="4">
      <t>ノゾム</t>
    </rPh>
    <phoneticPr fontId="3"/>
  </si>
  <si>
    <t>西垣　潤一</t>
    <rPh sb="0" eb="2">
      <t>ニシガキ</t>
    </rPh>
    <rPh sb="3" eb="5">
      <t>ジュンイチ</t>
    </rPh>
    <phoneticPr fontId="3"/>
  </si>
  <si>
    <t>瀬戸　芳一</t>
    <rPh sb="0" eb="2">
      <t>セト</t>
    </rPh>
    <rPh sb="3" eb="4">
      <t>ヨシ</t>
    </rPh>
    <rPh sb="4" eb="5">
      <t>イチ</t>
    </rPh>
    <phoneticPr fontId="3"/>
  </si>
  <si>
    <t>猪股　雄介</t>
    <rPh sb="0" eb="2">
      <t>イノマタ</t>
    </rPh>
    <rPh sb="3" eb="5">
      <t>ユウスケ</t>
    </rPh>
    <phoneticPr fontId="3"/>
  </si>
  <si>
    <t>平田　徳恵</t>
    <rPh sb="0" eb="2">
      <t>ヒラタ</t>
    </rPh>
    <rPh sb="3" eb="4">
      <t>トク</t>
    </rPh>
    <rPh sb="4" eb="5">
      <t>メグミ</t>
    </rPh>
    <phoneticPr fontId="3"/>
  </si>
  <si>
    <t>林　明月</t>
    <rPh sb="2" eb="4">
      <t>メイゲツ</t>
    </rPh>
    <phoneticPr fontId="3"/>
  </si>
  <si>
    <t>R3（2021）年度</t>
    <rPh sb="8" eb="10">
      <t>ネンド</t>
    </rPh>
    <phoneticPr fontId="3"/>
  </si>
  <si>
    <t>一般財源等（11）</t>
    <rPh sb="0" eb="2">
      <t>イッパン</t>
    </rPh>
    <rPh sb="2" eb="4">
      <t>ザイゲン</t>
    </rPh>
    <rPh sb="4" eb="5">
      <t>トウ</t>
    </rPh>
    <phoneticPr fontId="3"/>
  </si>
  <si>
    <t>科研費（2101）</t>
    <rPh sb="0" eb="2">
      <t>カケン</t>
    </rPh>
    <rPh sb="2" eb="3">
      <t>ヒ</t>
    </rPh>
    <phoneticPr fontId="3"/>
  </si>
  <si>
    <t>受託研究費等収入（1301）</t>
    <rPh sb="0" eb="2">
      <t>ジュタク</t>
    </rPh>
    <rPh sb="2" eb="5">
      <t>ケンキュウヒ</t>
    </rPh>
    <rPh sb="5" eb="8">
      <t>トウシュウニュウ</t>
    </rPh>
    <phoneticPr fontId="3"/>
  </si>
  <si>
    <t>共同研究費等収入（1302）</t>
    <rPh sb="0" eb="2">
      <t>キョウドウ</t>
    </rPh>
    <rPh sb="2" eb="4">
      <t>ケンキュウ</t>
    </rPh>
    <rPh sb="4" eb="5">
      <t>ヒ</t>
    </rPh>
    <rPh sb="5" eb="6">
      <t>トウ</t>
    </rPh>
    <rPh sb="6" eb="8">
      <t>シュウニュウ</t>
    </rPh>
    <phoneticPr fontId="3"/>
  </si>
  <si>
    <t>受託事業費等収入（1303）</t>
    <rPh sb="0" eb="2">
      <t>ジュタク</t>
    </rPh>
    <rPh sb="2" eb="4">
      <t>ジギョウ</t>
    </rPh>
    <rPh sb="4" eb="5">
      <t>ヒ</t>
    </rPh>
    <rPh sb="5" eb="6">
      <t>トウ</t>
    </rPh>
    <rPh sb="6" eb="8">
      <t>シュウニュウ</t>
    </rPh>
    <phoneticPr fontId="3"/>
  </si>
  <si>
    <t>寄付金収入（1304）</t>
    <rPh sb="0" eb="3">
      <t>キフキン</t>
    </rPh>
    <rPh sb="3" eb="5">
      <t>シュウニュウ</t>
    </rPh>
    <phoneticPr fontId="3"/>
  </si>
  <si>
    <t>補助金収入（1305）</t>
    <rPh sb="0" eb="3">
      <t>ホジョキン</t>
    </rPh>
    <rPh sb="3" eb="5">
      <t>シュウニュウ</t>
    </rPh>
    <phoneticPr fontId="3"/>
  </si>
  <si>
    <t>科研費間接経費収入（1306）</t>
    <rPh sb="0" eb="2">
      <t>カケン</t>
    </rPh>
    <rPh sb="2" eb="3">
      <t>ヒ</t>
    </rPh>
    <rPh sb="3" eb="5">
      <t>カンセツ</t>
    </rPh>
    <rPh sb="5" eb="7">
      <t>ケイヒ</t>
    </rPh>
    <rPh sb="7" eb="9">
      <t>シュウニュウ</t>
    </rPh>
    <phoneticPr fontId="3"/>
  </si>
  <si>
    <t>受託研究費等間接経費収入（1307）</t>
    <rPh sb="0" eb="2">
      <t>ジュタク</t>
    </rPh>
    <rPh sb="2" eb="4">
      <t>ケンキュウ</t>
    </rPh>
    <rPh sb="4" eb="5">
      <t>ヒ</t>
    </rPh>
    <rPh sb="5" eb="6">
      <t>トウ</t>
    </rPh>
    <rPh sb="6" eb="8">
      <t>カンセツ</t>
    </rPh>
    <rPh sb="8" eb="10">
      <t>ケイヒ</t>
    </rPh>
    <rPh sb="10" eb="12">
      <t>シュウニュウ</t>
    </rPh>
    <phoneticPr fontId="3"/>
  </si>
  <si>
    <t>補助金間接経費収入（1308）</t>
    <rPh sb="0" eb="3">
      <t>ホジョキン</t>
    </rPh>
    <rPh sb="3" eb="5">
      <t>カンセツ</t>
    </rPh>
    <rPh sb="5" eb="7">
      <t>ケイヒ</t>
    </rPh>
    <rPh sb="7" eb="9">
      <t>シュウニュウ</t>
    </rPh>
    <phoneticPr fontId="3"/>
  </si>
  <si>
    <t>繰越一般財源（14）</t>
    <rPh sb="0" eb="6">
      <t>クリコシイッパンザイゲン</t>
    </rPh>
    <phoneticPr fontId="3"/>
  </si>
  <si>
    <t>　S211E</t>
    <phoneticPr fontId="3"/>
  </si>
  <si>
    <t>↓目的コードを記入してください。</t>
    <phoneticPr fontId="3"/>
  </si>
  <si>
    <t>傾斜的研究費（部局分）共通</t>
    <rPh sb="0" eb="3">
      <t>ケイシャテキ</t>
    </rPh>
    <rPh sb="3" eb="6">
      <t>ケンキュウヒ</t>
    </rPh>
    <rPh sb="7" eb="9">
      <t>ブキョク</t>
    </rPh>
    <rPh sb="9" eb="10">
      <t>ブン</t>
    </rPh>
    <rPh sb="11" eb="13">
      <t>キョウツウ</t>
    </rPh>
    <phoneticPr fontId="3"/>
  </si>
  <si>
    <t>受託研究費等</t>
    <rPh sb="0" eb="2">
      <t>ジュタク</t>
    </rPh>
    <rPh sb="2" eb="4">
      <t>ケンキュウ</t>
    </rPh>
    <rPh sb="4" eb="5">
      <t>ヒ</t>
    </rPh>
    <rPh sb="5" eb="6">
      <t>トウ</t>
    </rPh>
    <phoneticPr fontId="4"/>
  </si>
  <si>
    <t>寄附金</t>
    <rPh sb="0" eb="3">
      <t>キフキン</t>
    </rPh>
    <phoneticPr fontId="4"/>
  </si>
  <si>
    <t>補助金</t>
    <rPh sb="0" eb="3">
      <t>ホジョキン</t>
    </rPh>
    <phoneticPr fontId="4"/>
  </si>
  <si>
    <t>目的</t>
    <rPh sb="0" eb="2">
      <t>モクテキ</t>
    </rPh>
    <phoneticPr fontId="3"/>
  </si>
  <si>
    <t>担当教員名（記入してください）</t>
    <rPh sb="0" eb="5">
      <t>タントウキョウインメイ</t>
    </rPh>
    <rPh sb="6" eb="8">
      <t>キニュウ</t>
    </rPh>
    <phoneticPr fontId="3"/>
  </si>
  <si>
    <t>東　まさる</t>
    <rPh sb="0" eb="1">
      <t>アズマ</t>
    </rPh>
    <phoneticPr fontId="3"/>
  </si>
  <si>
    <t>東京都立大学生活協同組合</t>
    <rPh sb="0" eb="6">
      <t>トウキョウトリツダイガク</t>
    </rPh>
    <rPh sb="6" eb="8">
      <t>セイカツ</t>
    </rPh>
    <rPh sb="8" eb="10">
      <t>キョウドウ</t>
    </rPh>
    <rPh sb="10" eb="12">
      <t>クミアイ</t>
    </rPh>
    <phoneticPr fontId="3"/>
  </si>
  <si>
    <t>1E20***</t>
    <phoneticPr fontId="3"/>
  </si>
  <si>
    <t>換）</t>
  </si>
  <si>
    <t>学科名</t>
    <rPh sb="0" eb="3">
      <t>ガッカメイ</t>
    </rPh>
    <phoneticPr fontId="3"/>
  </si>
  <si>
    <t>傾斜的研究費部局分共通(1060301)</t>
    <rPh sb="0" eb="3">
      <t>ケイシャテキ</t>
    </rPh>
    <rPh sb="3" eb="6">
      <t>ケンキュウヒ</t>
    </rPh>
    <rPh sb="6" eb="8">
      <t>ブキョク</t>
    </rPh>
    <rPh sb="8" eb="9">
      <t>ブン</t>
    </rPh>
    <rPh sb="9" eb="11">
      <t>キョウツウ</t>
    </rPh>
    <phoneticPr fontId="3"/>
  </si>
  <si>
    <t>教育費（単価分）(1010101)</t>
    <rPh sb="0" eb="3">
      <t>キョウイクヒ</t>
    </rPh>
    <rPh sb="4" eb="6">
      <t>タンカ</t>
    </rPh>
    <rPh sb="6" eb="7">
      <t>ブン</t>
    </rPh>
    <phoneticPr fontId="3"/>
  </si>
  <si>
    <t>教育費（研究生等
関係費）(1011601)</t>
    <rPh sb="0" eb="3">
      <t>キョウイクヒ</t>
    </rPh>
    <rPh sb="4" eb="7">
      <t>ケンキュウセイ</t>
    </rPh>
    <rPh sb="7" eb="8">
      <t>トウ</t>
    </rPh>
    <rPh sb="9" eb="12">
      <t>カンケイヒ</t>
    </rPh>
    <phoneticPr fontId="3"/>
  </si>
  <si>
    <t>基本研究費（学科共通分）(1060101)</t>
    <rPh sb="0" eb="2">
      <t>キホン</t>
    </rPh>
    <rPh sb="2" eb="5">
      <t>ケンキュウヒ</t>
    </rPh>
    <rPh sb="6" eb="8">
      <t>ガッカ</t>
    </rPh>
    <rPh sb="8" eb="10">
      <t>キョウツウ</t>
    </rPh>
    <rPh sb="10" eb="11">
      <t>ブン</t>
    </rPh>
    <phoneticPr fontId="3"/>
  </si>
  <si>
    <t>基本研究費（各教員・グループ分）(1060101)</t>
    <rPh sb="0" eb="2">
      <t>キホン</t>
    </rPh>
    <rPh sb="2" eb="5">
      <t>ケンキュウヒ</t>
    </rPh>
    <rPh sb="6" eb="9">
      <t>カクキョウイン</t>
    </rPh>
    <rPh sb="14" eb="15">
      <t>ブン</t>
    </rPh>
    <phoneticPr fontId="3"/>
  </si>
  <si>
    <r>
      <t>所管コード（</t>
    </r>
    <r>
      <rPr>
        <b/>
        <sz val="12"/>
        <color rgb="FFFF0000"/>
        <rFont val="ＭＳ Ｐゴシック"/>
        <family val="3"/>
        <charset val="128"/>
      </rPr>
      <t>↓必ず記入してください</t>
    </r>
    <r>
      <rPr>
        <sz val="12"/>
        <rFont val="ＭＳ Ｐゴシック"/>
        <family val="3"/>
        <charset val="128"/>
      </rPr>
      <t>）</t>
    </r>
    <rPh sb="0" eb="2">
      <t>ショカン</t>
    </rPh>
    <rPh sb="7" eb="8">
      <t>カナラ</t>
    </rPh>
    <rPh sb="9" eb="11">
      <t>キニュウ</t>
    </rPh>
    <phoneticPr fontId="3"/>
  </si>
  <si>
    <t>件　　　　　名</t>
    <rPh sb="0" eb="1">
      <t>ケン</t>
    </rPh>
    <rPh sb="6" eb="7">
      <t>メイ</t>
    </rPh>
    <phoneticPr fontId="3"/>
  </si>
  <si>
    <t>R3（2021）年度</t>
    <phoneticPr fontId="3"/>
  </si>
  <si>
    <t>職員番号・
債主コード等</t>
    <rPh sb="2" eb="4">
      <t>バンゴウ</t>
    </rPh>
    <rPh sb="11" eb="12">
      <t>トウ</t>
    </rPh>
    <phoneticPr fontId="3"/>
  </si>
  <si>
    <t>都市基盤環境学科</t>
  </si>
  <si>
    <t>都立　仁</t>
    <rPh sb="0" eb="2">
      <t>ミヤコダ</t>
    </rPh>
    <rPh sb="3" eb="4">
      <t>マサル</t>
    </rPh>
    <phoneticPr fontId="3"/>
  </si>
  <si>
    <t>１E20***</t>
    <phoneticPr fontId="3"/>
  </si>
  <si>
    <t>20K****</t>
    <phoneticPr fontId="3"/>
  </si>
  <si>
    <t>科研費
間接経費（1360101）</t>
    <rPh sb="0" eb="2">
      <t>カケン</t>
    </rPh>
    <rPh sb="2" eb="3">
      <t>ヒ</t>
    </rPh>
    <rPh sb="4" eb="6">
      <t>カンセツ</t>
    </rPh>
    <rPh sb="6" eb="8">
      <t>ケイヒ</t>
    </rPh>
    <phoneticPr fontId="4"/>
  </si>
  <si>
    <t>受託研究費等
間接経費（1370101）</t>
    <rPh sb="0" eb="2">
      <t>ジュタク</t>
    </rPh>
    <rPh sb="2" eb="4">
      <t>ケンキュウ</t>
    </rPh>
    <rPh sb="4" eb="5">
      <t>ヒ</t>
    </rPh>
    <rPh sb="5" eb="6">
      <t>トウ</t>
    </rPh>
    <rPh sb="7" eb="9">
      <t>カンセツ</t>
    </rPh>
    <rPh sb="9" eb="11">
      <t>ケイヒ</t>
    </rPh>
    <phoneticPr fontId="4"/>
  </si>
  <si>
    <t>補助金
間接経費（1380101）</t>
    <phoneticPr fontId="3"/>
  </si>
  <si>
    <t>教育機器更新費（1090101）</t>
    <rPh sb="0" eb="2">
      <t>キョウイク</t>
    </rPh>
    <rPh sb="2" eb="4">
      <t>キキ</t>
    </rPh>
    <rPh sb="4" eb="7">
      <t>コウシンヒ</t>
    </rPh>
    <phoneticPr fontId="3"/>
  </si>
  <si>
    <t>一般管理費（一般広報費）（1030501）</t>
    <rPh sb="0" eb="2">
      <t>イッパン</t>
    </rPh>
    <rPh sb="2" eb="5">
      <t>カンリヒ</t>
    </rPh>
    <rPh sb="6" eb="8">
      <t>イッパン</t>
    </rPh>
    <rPh sb="8" eb="10">
      <t>コウホウ</t>
    </rPh>
    <rPh sb="10" eb="11">
      <t>ヒ</t>
    </rPh>
    <phoneticPr fontId="3"/>
  </si>
  <si>
    <t>研究費（管理事務経費）（1060605）</t>
    <rPh sb="0" eb="3">
      <t>ケンキュウヒ</t>
    </rPh>
    <rPh sb="4" eb="6">
      <t>カンリ</t>
    </rPh>
    <rPh sb="6" eb="10">
      <t>ジムケイヒ</t>
    </rPh>
    <phoneticPr fontId="3"/>
  </si>
  <si>
    <t>建物維持管理費（1040701）</t>
    <rPh sb="0" eb="2">
      <t>タテモノ</t>
    </rPh>
    <rPh sb="2" eb="4">
      <t>イジ</t>
    </rPh>
    <rPh sb="4" eb="7">
      <t>カンリヒ</t>
    </rPh>
    <phoneticPr fontId="3"/>
  </si>
  <si>
    <t>傾斜的研究費（部局分）
若手奨励経費(1060302)</t>
    <rPh sb="12" eb="18">
      <t>ワカテショウレイケイヒ</t>
    </rPh>
    <phoneticPr fontId="3"/>
  </si>
  <si>
    <t>傾斜的研究費（部局分）
部局長裁量経費(1060303)</t>
    <rPh sb="7" eb="10">
      <t>ブキョクブン</t>
    </rPh>
    <rPh sb="12" eb="19">
      <t>ブキョクチョウサイリョウケイヒ</t>
    </rPh>
    <phoneticPr fontId="3"/>
  </si>
  <si>
    <t>外付けSSDの購入</t>
    <rPh sb="0" eb="2">
      <t>ソトヅ</t>
    </rPh>
    <rPh sb="7" eb="9">
      <t>コウニュウ</t>
    </rPh>
    <phoneticPr fontId="3"/>
  </si>
  <si>
    <t>都立　仁</t>
    <rPh sb="0" eb="2">
      <t>トリツ</t>
    </rPh>
    <rPh sb="3" eb="4">
      <t>ジン</t>
    </rPh>
    <phoneticPr fontId="3"/>
  </si>
  <si>
    <t>担当教員名（記入してください）</t>
    <rPh sb="0" eb="1">
      <t>タン</t>
    </rPh>
    <rPh sb="1" eb="2">
      <t>トウ</t>
    </rPh>
    <rPh sb="2" eb="3">
      <t>キョウ</t>
    </rPh>
    <rPh sb="3" eb="4">
      <t>イン</t>
    </rPh>
    <rPh sb="4" eb="5">
      <t>メイ</t>
    </rPh>
    <rPh sb="6" eb="8">
      <t>キニュウ</t>
    </rPh>
    <phoneticPr fontId="3"/>
  </si>
  <si>
    <t>目的</t>
    <rPh sb="0" eb="2">
      <t>モクテキカモク</t>
    </rPh>
    <phoneticPr fontId="3"/>
  </si>
  <si>
    <t>担当教員名（記入してください）</t>
    <rPh sb="6" eb="8">
      <t>キニュウ</t>
    </rPh>
    <phoneticPr fontId="3"/>
  </si>
  <si>
    <t>都立　大</t>
    <rPh sb="0" eb="2">
      <t>トリツ</t>
    </rPh>
    <rPh sb="3" eb="4">
      <t>ダイ</t>
    </rPh>
    <phoneticPr fontId="3"/>
  </si>
  <si>
    <t>３：講師・講演・教授料等（居住者）　　　４：翻訳：通訳・校正料等（居住者）
１２：講師･講演･教授料等(内国法人)　　１３：翻訳･通訳･校正料等(内国法人)
１６：人的役務提供事業（非居住者等）　２０：法定調書対象外
２１：租税条約適用（謝金）　　　　　　２２：教職員（月額乙） 
２５：日額丙（アルバイト等）　上記以外（　　　　　　　　　　　　　　　　）</t>
    <rPh sb="2" eb="4">
      <t>コウシ</t>
    </rPh>
    <rPh sb="5" eb="7">
      <t>コウエン</t>
    </rPh>
    <rPh sb="8" eb="10">
      <t>キョウジュ</t>
    </rPh>
    <rPh sb="10" eb="11">
      <t>リョウ</t>
    </rPh>
    <rPh sb="11" eb="12">
      <t>トウ</t>
    </rPh>
    <rPh sb="13" eb="16">
      <t>キョジュウシャ</t>
    </rPh>
    <rPh sb="22" eb="24">
      <t>ホンヤク</t>
    </rPh>
    <rPh sb="25" eb="27">
      <t>ツウヤク</t>
    </rPh>
    <rPh sb="28" eb="30">
      <t>コウセイ</t>
    </rPh>
    <rPh sb="30" eb="31">
      <t>リョウ</t>
    </rPh>
    <rPh sb="31" eb="32">
      <t>トウ</t>
    </rPh>
    <rPh sb="33" eb="36">
      <t>キョジュウシャ</t>
    </rPh>
    <rPh sb="41" eb="43">
      <t>コウシ</t>
    </rPh>
    <rPh sb="44" eb="46">
      <t>コウエン</t>
    </rPh>
    <rPh sb="47" eb="49">
      <t>キョウジュ</t>
    </rPh>
    <rPh sb="49" eb="50">
      <t>リョウ</t>
    </rPh>
    <rPh sb="50" eb="51">
      <t>トウ</t>
    </rPh>
    <rPh sb="52" eb="54">
      <t>ナイコク</t>
    </rPh>
    <rPh sb="54" eb="56">
      <t>ホウジン</t>
    </rPh>
    <rPh sb="62" eb="64">
      <t>ホンヤク</t>
    </rPh>
    <rPh sb="65" eb="67">
      <t>ツウヤク</t>
    </rPh>
    <rPh sb="68" eb="70">
      <t>コウセイ</t>
    </rPh>
    <rPh sb="70" eb="71">
      <t>リョウ</t>
    </rPh>
    <rPh sb="71" eb="72">
      <t>トウ</t>
    </rPh>
    <rPh sb="73" eb="75">
      <t>ナイコク</t>
    </rPh>
    <rPh sb="75" eb="77">
      <t>ホウジン</t>
    </rPh>
    <rPh sb="82" eb="84">
      <t>ジンテキ</t>
    </rPh>
    <rPh sb="84" eb="86">
      <t>エキム</t>
    </rPh>
    <rPh sb="86" eb="88">
      <t>テイキョウ</t>
    </rPh>
    <rPh sb="88" eb="90">
      <t>ジギョウ</t>
    </rPh>
    <rPh sb="91" eb="95">
      <t>ヒキョジュウシャ</t>
    </rPh>
    <rPh sb="95" eb="96">
      <t>トウ</t>
    </rPh>
    <rPh sb="101" eb="103">
      <t>ホウテイ</t>
    </rPh>
    <rPh sb="103" eb="105">
      <t>チョウショ</t>
    </rPh>
    <rPh sb="105" eb="107">
      <t>タイショウ</t>
    </rPh>
    <rPh sb="107" eb="108">
      <t>ガイ</t>
    </rPh>
    <rPh sb="111" eb="113">
      <t>ソゼイ</t>
    </rPh>
    <rPh sb="113" eb="115">
      <t>ジョウヤク</t>
    </rPh>
    <rPh sb="115" eb="117">
      <t>テキヨウ</t>
    </rPh>
    <rPh sb="118" eb="120">
      <t>シャキン</t>
    </rPh>
    <rPh sb="129" eb="132">
      <t>キョウショクイン</t>
    </rPh>
    <rPh sb="133" eb="135">
      <t>ゲツガク</t>
    </rPh>
    <rPh sb="135" eb="136">
      <t>オツ</t>
    </rPh>
    <rPh sb="142" eb="144">
      <t>ニチガク</t>
    </rPh>
    <rPh sb="144" eb="145">
      <t>ヘイ</t>
    </rPh>
    <rPh sb="151" eb="152">
      <t>トウ</t>
    </rPh>
    <rPh sb="156" eb="158">
      <t>イガイ</t>
    </rPh>
    <rPh sb="158" eb="160">
      <t>イガイ</t>
    </rPh>
    <phoneticPr fontId="3"/>
  </si>
  <si>
    <t>差引支払額
（本人分）</t>
    <rPh sb="0" eb="2">
      <t>サシヒキ</t>
    </rPh>
    <rPh sb="2" eb="4">
      <t>シハライ</t>
    </rPh>
    <rPh sb="4" eb="5">
      <t>ガク</t>
    </rPh>
    <rPh sb="7" eb="10">
      <t>ホンニンブン</t>
    </rPh>
    <phoneticPr fontId="3"/>
  </si>
  <si>
    <t>0000123456</t>
    <phoneticPr fontId="3"/>
  </si>
  <si>
    <t>理系管理課会計係への提出書類について</t>
    <rPh sb="0" eb="2">
      <t>リケイ</t>
    </rPh>
    <rPh sb="2" eb="5">
      <t>カンリカ</t>
    </rPh>
    <rPh sb="5" eb="7">
      <t>カイケイ</t>
    </rPh>
    <rPh sb="7" eb="8">
      <t>カカリ</t>
    </rPh>
    <rPh sb="10" eb="12">
      <t>テイシュツ</t>
    </rPh>
    <rPh sb="12" eb="14">
      <t>ショルイ</t>
    </rPh>
    <phoneticPr fontId="3"/>
  </si>
  <si>
    <t>申請日</t>
    <phoneticPr fontId="3"/>
  </si>
  <si>
    <t>経費精算日</t>
    <rPh sb="0" eb="5">
      <t>ケイヒセイサンビ</t>
    </rPh>
    <phoneticPr fontId="3"/>
  </si>
  <si>
    <r>
      <rPr>
        <sz val="12"/>
        <rFont val="ＭＳ Ｐゴシック"/>
        <family val="3"/>
        <charset val="128"/>
      </rPr>
      <t>立替払日</t>
    </r>
    <r>
      <rPr>
        <sz val="11"/>
        <rFont val="ＭＳ Ｐゴシック"/>
        <family val="3"/>
        <charset val="128"/>
      </rPr>
      <t xml:space="preserve">
</t>
    </r>
    <r>
      <rPr>
        <sz val="8.5"/>
        <color rgb="FFFF0000"/>
        <rFont val="ＭＳ Ｐゴシック"/>
        <family val="3"/>
        <charset val="128"/>
      </rPr>
      <t>(立替日/ｶｰﾄﾞ利用日)</t>
    </r>
    <rPh sb="0" eb="2">
      <t>タテカエ</t>
    </rPh>
    <rPh sb="2" eb="3">
      <t>バライ</t>
    </rPh>
    <rPh sb="3" eb="4">
      <t>ヒ</t>
    </rPh>
    <rPh sb="6" eb="9">
      <t>タテカエビ</t>
    </rPh>
    <rPh sb="14" eb="17">
      <t>リヨウビ</t>
    </rPh>
    <phoneticPr fontId="3"/>
  </si>
  <si>
    <r>
      <t>研）消耗品費（41201000）　　   　研）出版物費（41224000）　　　　　　  図書－図書（11106100）　　　　　 
研）諸会費（41215000）           研）支払手数料（41217200）            研）委託費（41217400）　
研）通信運搬費国内（41206100） 　研）通信運搬費国外（41206200） 　　　 研）賃借料（41207000）
【科研費】預り科研費補助金等（22060100）              　
その他（　　　　　　　　　　　　　　　　　　　　　　　　　　　　　　　　　　　　　　　　　　）</t>
    </r>
    <r>
      <rPr>
        <u/>
        <sz val="11"/>
        <rFont val="ＭＳ 明朝"/>
        <family val="1"/>
        <charset val="128"/>
      </rPr>
      <t>　　　　　　　　　　　　　　　　　　　　　　　　　　　　　　　　　　　　　　　　　　　　　　</t>
    </r>
    <r>
      <rPr>
        <sz val="11"/>
        <rFont val="ＭＳ 明朝"/>
        <family val="1"/>
        <charset val="128"/>
      </rPr>
      <t>　　　　　　　　　　　　　</t>
    </r>
    <rPh sb="0" eb="1">
      <t>ケン</t>
    </rPh>
    <rPh sb="2" eb="5">
      <t>ショウモウヒン</t>
    </rPh>
    <rPh sb="5" eb="6">
      <t>ヒ</t>
    </rPh>
    <rPh sb="22" eb="23">
      <t>ケン</t>
    </rPh>
    <rPh sb="24" eb="27">
      <t>シュッパンブツ</t>
    </rPh>
    <rPh sb="27" eb="28">
      <t>ヒ</t>
    </rPh>
    <rPh sb="46" eb="48">
      <t>トショ</t>
    </rPh>
    <rPh sb="49" eb="51">
      <t>トショ</t>
    </rPh>
    <rPh sb="68" eb="69">
      <t>ケン</t>
    </rPh>
    <rPh sb="70" eb="73">
      <t>ショカイヒ</t>
    </rPh>
    <rPh sb="94" eb="95">
      <t>ケン</t>
    </rPh>
    <rPh sb="96" eb="98">
      <t>シハライ</t>
    </rPh>
    <rPh sb="98" eb="101">
      <t>テスウリョウ</t>
    </rPh>
    <rPh sb="161" eb="162">
      <t>ケン</t>
    </rPh>
    <rPh sb="163" eb="165">
      <t>ツウシン</t>
    </rPh>
    <rPh sb="165" eb="167">
      <t>ウンパン</t>
    </rPh>
    <rPh sb="167" eb="168">
      <t>ヒ</t>
    </rPh>
    <rPh sb="168" eb="170">
      <t>コクガイ</t>
    </rPh>
    <rPh sb="185" eb="186">
      <t>ケン</t>
    </rPh>
    <rPh sb="187" eb="190">
      <t>チンシャクリョウ</t>
    </rPh>
    <rPh sb="242" eb="243">
      <t>タ</t>
    </rPh>
    <phoneticPr fontId="3"/>
  </si>
  <si>
    <t>　</t>
    <phoneticPr fontId="3"/>
  </si>
  <si>
    <t>1501</t>
    <phoneticPr fontId="3"/>
  </si>
  <si>
    <t>●●●デンキ</t>
    <phoneticPr fontId="3"/>
  </si>
  <si>
    <t>「●●講演」に係る講師謝金の支払い</t>
    <rPh sb="3" eb="5">
      <t>コウエン</t>
    </rPh>
    <rPh sb="7" eb="8">
      <t>カカ</t>
    </rPh>
    <rPh sb="9" eb="13">
      <t>コウシシャキン</t>
    </rPh>
    <rPh sb="14" eb="16">
      <t>シハラ</t>
    </rPh>
    <phoneticPr fontId="3"/>
  </si>
  <si>
    <t>東　みや子</t>
    <rPh sb="0" eb="1">
      <t>アズマ</t>
    </rPh>
    <rPh sb="4" eb="5">
      <t>コ</t>
    </rPh>
    <phoneticPr fontId="3"/>
  </si>
  <si>
    <t>2199999999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</si>
</sst>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176" formatCode="&quot;¥&quot;#,##0;[Red]&quot;¥&quot;#,##0"/>
    <numFmt numFmtId="177" formatCode="m&quot;月&quot;d&quot;日&quot;;@"/>
    <numFmt numFmtId="178" formatCode="m&quot;月&quot;d&quot;日(&quot;aaa&quot;)&quot;"/>
    <numFmt numFmtId="179" formatCode="0;\-0;;@"/>
    <numFmt numFmtId="180" formatCode="m/d;@"/>
  </numFmts>
  <fonts count="9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.5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  <font>
      <sz val="28"/>
      <name val="ＭＳ Ｐゴシック"/>
      <family val="3"/>
      <charset val="128"/>
    </font>
    <font>
      <sz val="26"/>
      <name val="ＭＳ Ｐゴシック"/>
      <family val="3"/>
      <charset val="128"/>
    </font>
    <font>
      <b/>
      <sz val="26"/>
      <name val="ＭＳ Ｐゴシック"/>
      <family val="3"/>
      <charset val="128"/>
    </font>
    <font>
      <sz val="11"/>
      <name val="ＭＳ 明朝"/>
      <family val="1"/>
      <charset val="128"/>
    </font>
    <font>
      <sz val="11"/>
      <name val="ＭＳ Ｐ明朝"/>
      <family val="1"/>
      <charset val="128"/>
    </font>
    <font>
      <b/>
      <sz val="20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6"/>
      <name val="ＭＳ Ｐゴシック"/>
      <family val="3"/>
      <charset val="128"/>
    </font>
    <font>
      <sz val="18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9"/>
      <color indexed="10"/>
      <name val="ＭＳ Ｐゴシック"/>
      <family val="3"/>
      <charset val="128"/>
    </font>
    <font>
      <u/>
      <sz val="11"/>
      <color indexed="10"/>
      <name val="ＭＳ 明朝"/>
      <family val="1"/>
      <charset val="128"/>
    </font>
    <font>
      <b/>
      <u/>
      <sz val="11"/>
      <color indexed="10"/>
      <name val="ＭＳ 明朝"/>
      <family val="1"/>
      <charset val="128"/>
    </font>
    <font>
      <sz val="10"/>
      <name val="ＭＳ 明朝"/>
      <family val="1"/>
      <charset val="128"/>
    </font>
    <font>
      <u/>
      <sz val="11"/>
      <color indexed="56"/>
      <name val="ＭＳ 明朝"/>
      <family val="1"/>
      <charset val="128"/>
    </font>
    <font>
      <sz val="11"/>
      <color indexed="8"/>
      <name val="ＭＳ 明朝"/>
      <family val="1"/>
      <charset val="128"/>
    </font>
    <font>
      <b/>
      <sz val="11"/>
      <color indexed="10"/>
      <name val="ＭＳ Ｐゴシック"/>
      <family val="3"/>
      <charset val="128"/>
    </font>
    <font>
      <b/>
      <sz val="12"/>
      <name val="HGP教科書体"/>
      <family val="1"/>
      <charset val="128"/>
    </font>
    <font>
      <b/>
      <sz val="12"/>
      <color indexed="56"/>
      <name val="ＭＳ Ｐゴシック"/>
      <family val="3"/>
      <charset val="128"/>
    </font>
    <font>
      <sz val="11"/>
      <name val="HGP創英ﾌﾟﾚｾﾞﾝｽEB"/>
      <family val="1"/>
      <charset val="128"/>
    </font>
    <font>
      <b/>
      <sz val="18"/>
      <name val="HGS明朝E"/>
      <family val="1"/>
      <charset val="128"/>
    </font>
    <font>
      <b/>
      <sz val="20"/>
      <name val="HGS明朝E"/>
      <family val="1"/>
      <charset val="128"/>
    </font>
    <font>
      <b/>
      <sz val="14"/>
      <name val="HGS明朝E"/>
      <family val="1"/>
      <charset val="128"/>
    </font>
    <font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color rgb="FFFF0000"/>
      <name val="ＭＳ Ｐゴシック"/>
      <family val="3"/>
      <charset val="128"/>
    </font>
    <font>
      <b/>
      <u/>
      <sz val="11"/>
      <color rgb="FFC00000"/>
      <name val="ＭＳ 明朝"/>
      <family val="1"/>
      <charset val="128"/>
    </font>
    <font>
      <b/>
      <sz val="9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222222"/>
      <name val="Arial"/>
      <family val="2"/>
    </font>
    <font>
      <sz val="22"/>
      <color rgb="FF002060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12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sz val="16"/>
      <color theme="0"/>
      <name val="HGS明朝B"/>
      <family val="1"/>
      <charset val="128"/>
    </font>
    <font>
      <sz val="18"/>
      <color theme="0"/>
      <name val="ＭＳ Ｐゴシック"/>
      <family val="3"/>
      <charset val="128"/>
    </font>
    <font>
      <u/>
      <sz val="11"/>
      <color rgb="FFFF0000"/>
      <name val="ＭＳ 明朝"/>
      <family val="1"/>
      <charset val="128"/>
    </font>
    <font>
      <sz val="16"/>
      <color theme="1"/>
      <name val="ＭＳ Ｐゴシック"/>
      <family val="3"/>
      <charset val="128"/>
      <scheme val="minor"/>
    </font>
    <font>
      <sz val="18"/>
      <color theme="0"/>
      <name val="HGS明朝B"/>
      <family val="1"/>
      <charset val="128"/>
    </font>
    <font>
      <sz val="14"/>
      <color theme="1"/>
      <name val="ＭＳ Ｐゴシック"/>
      <family val="3"/>
      <charset val="128"/>
      <scheme val="minor"/>
    </font>
    <font>
      <b/>
      <sz val="9"/>
      <color rgb="FF00206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2"/>
      <name val="ＭＳ Ｐ明朝"/>
      <family val="1"/>
      <charset val="128"/>
    </font>
    <font>
      <sz val="6"/>
      <name val="ＭＳ 明朝"/>
      <family val="1"/>
      <charset val="128"/>
    </font>
    <font>
      <sz val="10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b/>
      <sz val="15"/>
      <color rgb="FF0070C0"/>
      <name val="ＭＳ Ｐゴシック"/>
      <family val="3"/>
      <charset val="128"/>
      <scheme val="minor"/>
    </font>
    <font>
      <u/>
      <sz val="11"/>
      <name val="ＭＳ 明朝"/>
      <family val="1"/>
      <charset val="128"/>
    </font>
    <font>
      <b/>
      <sz val="11"/>
      <name val="ＭＳ 明朝"/>
      <family val="1"/>
      <charset val="128"/>
    </font>
    <font>
      <sz val="12"/>
      <name val="ＭＳ 明朝"/>
      <family val="1"/>
      <charset val="128"/>
    </font>
    <font>
      <sz val="28"/>
      <name val="ＭＳ 明朝"/>
      <family val="1"/>
      <charset val="128"/>
    </font>
    <font>
      <sz val="8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20"/>
      <name val="ＭＳ Ｐゴシック"/>
      <family val="3"/>
      <charset val="128"/>
    </font>
    <font>
      <b/>
      <sz val="14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9"/>
      <color rgb="FFFF0000"/>
      <name val="ＭＳ Ｐゴシック"/>
      <family val="3"/>
      <charset val="128"/>
    </font>
    <font>
      <sz val="16"/>
      <color theme="0"/>
      <name val="ＭＳ Ｐゴシック"/>
      <family val="3"/>
      <charset val="128"/>
    </font>
    <font>
      <sz val="12"/>
      <color indexed="81"/>
      <name val="MS P ゴシック"/>
      <family val="3"/>
      <charset val="128"/>
    </font>
    <font>
      <b/>
      <sz val="12"/>
      <color indexed="81"/>
      <name val="MS P ゴシック"/>
      <family val="3"/>
      <charset val="128"/>
    </font>
    <font>
      <u/>
      <sz val="11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8"/>
      <name val="HG丸ｺﾞｼｯｸM-PRO"/>
      <family val="3"/>
      <charset val="128"/>
    </font>
    <font>
      <b/>
      <sz val="13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8.5"/>
      <color rgb="FFFF0000"/>
      <name val="ＭＳ Ｐゴシック"/>
      <family val="3"/>
      <charset val="128"/>
    </font>
    <font>
      <b/>
      <u val="double"/>
      <sz val="12"/>
      <color indexed="81"/>
      <name val="MS P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</fills>
  <borders count="19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/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/>
      <top style="thin">
        <color indexed="64"/>
      </top>
      <bottom style="hair">
        <color indexed="64"/>
      </bottom>
      <diagonal/>
    </border>
    <border>
      <left/>
      <right style="hair">
        <color theme="0" tint="-0.14996795556505021"/>
      </right>
      <top style="thin">
        <color indexed="64"/>
      </top>
      <bottom style="hair">
        <color indexed="64"/>
      </bottom>
      <diagonal/>
    </border>
    <border>
      <left style="hair">
        <color theme="0" tint="-0.14996795556505021"/>
      </left>
      <right/>
      <top/>
      <bottom style="medium">
        <color indexed="64"/>
      </bottom>
      <diagonal/>
    </border>
    <border>
      <left/>
      <right style="hair">
        <color theme="0" tint="-0.14996795556505021"/>
      </right>
      <top/>
      <bottom style="medium">
        <color indexed="64"/>
      </bottom>
      <diagonal/>
    </border>
    <border>
      <left style="hair">
        <color theme="0" tint="-0.14996795556505021"/>
      </left>
      <right/>
      <top/>
      <bottom style="hair">
        <color indexed="64"/>
      </bottom>
      <diagonal/>
    </border>
    <border>
      <left/>
      <right style="hair">
        <color theme="0" tint="-0.14996795556505021"/>
      </right>
      <top/>
      <bottom style="hair">
        <color indexed="64"/>
      </bottom>
      <diagonal/>
    </border>
    <border>
      <left style="hair">
        <color theme="0" tint="-0.14996795556505021"/>
      </left>
      <right/>
      <top style="thin">
        <color indexed="64"/>
      </top>
      <bottom style="thick">
        <color indexed="64"/>
      </bottom>
      <diagonal/>
    </border>
    <border>
      <left/>
      <right style="hair">
        <color theme="0" tint="-0.14996795556505021"/>
      </right>
      <top style="thin">
        <color indexed="64"/>
      </top>
      <bottom style="thick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1" fillId="0" borderId="0"/>
    <xf numFmtId="0" fontId="41" fillId="0" borderId="0">
      <alignment vertical="center"/>
    </xf>
    <xf numFmtId="0" fontId="2" fillId="0" borderId="0"/>
  </cellStyleXfs>
  <cellXfs count="136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4" fillId="2" borderId="2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alignment vertical="center"/>
      <protection locked="0"/>
    </xf>
    <xf numFmtId="0" fontId="0" fillId="0" borderId="0" xfId="0" applyFill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0" fontId="0" fillId="0" borderId="1" xfId="0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 shrinkToFit="1"/>
    </xf>
    <xf numFmtId="178" fontId="0" fillId="0" borderId="0" xfId="0" applyNumberFormat="1" applyProtection="1">
      <alignment vertical="center"/>
      <protection locked="0"/>
    </xf>
    <xf numFmtId="0" fontId="0" fillId="0" borderId="0" xfId="0" applyAlignment="1" applyProtection="1">
      <protection locked="0"/>
    </xf>
    <xf numFmtId="0" fontId="5" fillId="0" borderId="0" xfId="0" applyFont="1" applyAlignment="1" applyProtection="1">
      <alignment vertical="center"/>
    </xf>
    <xf numFmtId="0" fontId="0" fillId="0" borderId="0" xfId="0" applyProtection="1">
      <alignment vertical="center"/>
    </xf>
    <xf numFmtId="0" fontId="5" fillId="0" borderId="0" xfId="0" applyFont="1" applyBorder="1" applyAlignment="1" applyProtection="1">
      <alignment vertical="center"/>
    </xf>
    <xf numFmtId="49" fontId="0" fillId="0" borderId="0" xfId="0" applyNumberForma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 shrinkToFit="1"/>
    </xf>
    <xf numFmtId="0" fontId="0" fillId="0" borderId="0" xfId="0" applyBorder="1" applyProtection="1">
      <alignment vertical="center"/>
    </xf>
    <xf numFmtId="0" fontId="0" fillId="0" borderId="7" xfId="0" applyBorder="1" applyProtection="1">
      <alignment vertical="center"/>
    </xf>
    <xf numFmtId="0" fontId="0" fillId="0" borderId="8" xfId="0" applyBorder="1" applyProtection="1">
      <alignment vertical="center"/>
    </xf>
    <xf numFmtId="0" fontId="0" fillId="0" borderId="9" xfId="0" applyBorder="1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8" fillId="0" borderId="0" xfId="0" applyFont="1" applyBorder="1" applyProtection="1">
      <alignment vertical="center"/>
    </xf>
    <xf numFmtId="0" fontId="0" fillId="0" borderId="10" xfId="0" applyBorder="1" applyProtection="1">
      <alignment vertical="center"/>
    </xf>
    <xf numFmtId="0" fontId="0" fillId="0" borderId="11" xfId="0" applyFill="1" applyBorder="1" applyAlignment="1" applyProtection="1">
      <alignment horizontal="center" vertical="center"/>
    </xf>
    <xf numFmtId="0" fontId="0" fillId="0" borderId="12" xfId="0" applyBorder="1" applyProtection="1">
      <alignment vertical="center"/>
    </xf>
    <xf numFmtId="0" fontId="0" fillId="0" borderId="13" xfId="0" applyBorder="1" applyProtection="1">
      <alignment vertical="center"/>
    </xf>
    <xf numFmtId="0" fontId="0" fillId="0" borderId="14" xfId="0" applyBorder="1" applyProtection="1">
      <alignment vertical="center"/>
    </xf>
    <xf numFmtId="0" fontId="0" fillId="0" borderId="15" xfId="0" applyBorder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0" fillId="0" borderId="16" xfId="0" applyBorder="1" applyProtection="1">
      <alignment vertical="center"/>
    </xf>
    <xf numFmtId="0" fontId="0" fillId="0" borderId="11" xfId="0" applyBorder="1" applyProtection="1">
      <alignment vertical="center"/>
    </xf>
    <xf numFmtId="0" fontId="26" fillId="0" borderId="0" xfId="0" applyFont="1" applyBorder="1" applyAlignment="1" applyProtection="1">
      <alignment vertical="center"/>
    </xf>
    <xf numFmtId="49" fontId="0" fillId="0" borderId="9" xfId="0" applyNumberFormat="1" applyFill="1" applyBorder="1" applyAlignment="1" applyProtection="1">
      <alignment horizontal="center" vertical="center"/>
    </xf>
    <xf numFmtId="5" fontId="15" fillId="0" borderId="8" xfId="0" applyNumberFormat="1" applyFon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vertical="center"/>
    </xf>
    <xf numFmtId="0" fontId="0" fillId="0" borderId="0" xfId="0" applyFill="1" applyBorder="1" applyProtection="1">
      <alignment vertical="center"/>
    </xf>
    <xf numFmtId="0" fontId="0" fillId="0" borderId="8" xfId="0" applyBorder="1" applyAlignment="1" applyProtection="1">
      <alignment horizontal="center" vertical="center"/>
    </xf>
    <xf numFmtId="0" fontId="0" fillId="0" borderId="0" xfId="0" applyFill="1" applyProtection="1">
      <alignment vertical="center"/>
    </xf>
    <xf numFmtId="178" fontId="0" fillId="0" borderId="0" xfId="0" applyNumberFormat="1" applyFill="1" applyBorder="1" applyProtection="1">
      <alignment vertical="center"/>
      <protection locked="0"/>
    </xf>
    <xf numFmtId="0" fontId="9" fillId="0" borderId="11" xfId="0" applyFont="1" applyBorder="1" applyAlignment="1" applyProtection="1">
      <alignment vertical="center"/>
    </xf>
    <xf numFmtId="0" fontId="0" fillId="0" borderId="11" xfId="0" applyBorder="1" applyAlignment="1" applyProtection="1">
      <alignment vertical="center"/>
    </xf>
    <xf numFmtId="0" fontId="0" fillId="0" borderId="0" xfId="0" applyFill="1" applyBorder="1" applyAlignment="1" applyProtection="1">
      <alignment vertical="center" wrapText="1"/>
    </xf>
    <xf numFmtId="0" fontId="6" fillId="0" borderId="0" xfId="0" applyFont="1" applyBorder="1" applyAlignment="1" applyProtection="1">
      <alignment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5" fontId="15" fillId="0" borderId="0" xfId="0" applyNumberFormat="1" applyFont="1" applyFill="1" applyBorder="1" applyAlignment="1" applyProtection="1">
      <alignment horizontal="center" vertical="center"/>
    </xf>
    <xf numFmtId="0" fontId="0" fillId="0" borderId="4" xfId="0" applyBorder="1" applyProtection="1">
      <alignment vertical="center"/>
    </xf>
    <xf numFmtId="0" fontId="12" fillId="0" borderId="26" xfId="0" applyFont="1" applyFill="1" applyBorder="1" applyAlignment="1" applyProtection="1">
      <alignment horizontal="center" vertical="center" wrapText="1"/>
    </xf>
    <xf numFmtId="0" fontId="0" fillId="0" borderId="26" xfId="0" applyFill="1" applyBorder="1" applyAlignment="1" applyProtection="1">
      <alignment vertical="center"/>
    </xf>
    <xf numFmtId="5" fontId="15" fillId="0" borderId="26" xfId="0" applyNumberFormat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43" fillId="0" borderId="0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vertical="center"/>
    </xf>
    <xf numFmtId="0" fontId="9" fillId="0" borderId="28" xfId="0" applyFont="1" applyFill="1" applyBorder="1" applyAlignment="1" applyProtection="1">
      <alignment vertical="center"/>
    </xf>
    <xf numFmtId="0" fontId="9" fillId="0" borderId="11" xfId="0" applyFont="1" applyFill="1" applyBorder="1" applyAlignment="1" applyProtection="1">
      <alignment vertical="center"/>
    </xf>
    <xf numFmtId="0" fontId="9" fillId="0" borderId="29" xfId="0" applyFont="1" applyFill="1" applyBorder="1" applyAlignment="1" applyProtection="1">
      <alignment vertical="center"/>
    </xf>
    <xf numFmtId="0" fontId="4" fillId="0" borderId="25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13" fillId="3" borderId="30" xfId="0" applyFont="1" applyFill="1" applyBorder="1" applyAlignment="1" applyProtection="1">
      <alignment vertical="center"/>
    </xf>
    <xf numFmtId="0" fontId="0" fillId="0" borderId="31" xfId="0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 vertical="center"/>
    </xf>
    <xf numFmtId="0" fontId="8" fillId="0" borderId="33" xfId="0" applyFont="1" applyBorder="1" applyProtection="1">
      <alignment vertical="center"/>
    </xf>
    <xf numFmtId="0" fontId="8" fillId="0" borderId="34" xfId="0" applyFont="1" applyBorder="1" applyProtection="1">
      <alignment vertical="center"/>
    </xf>
    <xf numFmtId="0" fontId="8" fillId="0" borderId="35" xfId="0" applyFont="1" applyBorder="1" applyProtection="1">
      <alignment vertical="center"/>
    </xf>
    <xf numFmtId="0" fontId="8" fillId="0" borderId="0" xfId="0" applyFont="1" applyProtection="1">
      <alignment vertical="center"/>
    </xf>
    <xf numFmtId="0" fontId="8" fillId="0" borderId="0" xfId="0" applyFont="1" applyBorder="1" applyAlignment="1" applyProtection="1">
      <alignment horizontal="right" vertical="center"/>
    </xf>
    <xf numFmtId="0" fontId="8" fillId="0" borderId="0" xfId="0" applyFont="1" applyBorder="1" applyAlignment="1" applyProtection="1">
      <alignment vertical="center"/>
    </xf>
    <xf numFmtId="0" fontId="8" fillId="0" borderId="36" xfId="0" applyFont="1" applyBorder="1" applyAlignment="1" applyProtection="1">
      <alignment vertical="center"/>
    </xf>
    <xf numFmtId="0" fontId="8" fillId="0" borderId="37" xfId="0" applyFont="1" applyBorder="1" applyProtection="1">
      <alignment vertical="center"/>
    </xf>
    <xf numFmtId="0" fontId="8" fillId="0" borderId="36" xfId="0" applyFont="1" applyBorder="1" applyProtection="1">
      <alignment vertical="center"/>
    </xf>
    <xf numFmtId="0" fontId="8" fillId="0" borderId="6" xfId="0" applyFont="1" applyBorder="1" applyProtection="1">
      <alignment vertical="center"/>
    </xf>
    <xf numFmtId="0" fontId="8" fillId="0" borderId="4" xfId="0" applyFont="1" applyBorder="1" applyProtection="1">
      <alignment vertical="center"/>
    </xf>
    <xf numFmtId="0" fontId="8" fillId="0" borderId="5" xfId="0" applyFont="1" applyBorder="1" applyProtection="1">
      <alignment vertical="center"/>
    </xf>
    <xf numFmtId="0" fontId="0" fillId="0" borderId="10" xfId="0" applyFill="1" applyBorder="1" applyAlignment="1" applyProtection="1">
      <alignment horizontal="center" vertical="center"/>
    </xf>
    <xf numFmtId="0" fontId="0" fillId="0" borderId="38" xfId="0" applyBorder="1" applyProtection="1">
      <alignment vertical="center"/>
    </xf>
    <xf numFmtId="0" fontId="2" fillId="0" borderId="15" xfId="0" applyFont="1" applyBorder="1" applyAlignment="1" applyProtection="1">
      <alignment vertical="center"/>
    </xf>
    <xf numFmtId="0" fontId="2" fillId="0" borderId="39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10" xfId="0" applyFont="1" applyBorder="1" applyAlignment="1" applyProtection="1">
      <alignment vertical="center"/>
    </xf>
    <xf numFmtId="0" fontId="7" fillId="0" borderId="0" xfId="0" applyFont="1" applyBorder="1" applyProtection="1">
      <alignment vertical="center"/>
    </xf>
    <xf numFmtId="0" fontId="0" fillId="0" borderId="29" xfId="0" applyBorder="1" applyAlignment="1" applyProtection="1">
      <alignment vertical="center"/>
    </xf>
    <xf numFmtId="0" fontId="26" fillId="0" borderId="0" xfId="0" applyFont="1" applyAlignment="1" applyProtection="1">
      <alignment vertical="center"/>
    </xf>
    <xf numFmtId="0" fontId="23" fillId="0" borderId="0" xfId="0" applyFont="1" applyAlignment="1" applyProtection="1">
      <alignment vertical="center"/>
      <protection locked="0"/>
    </xf>
    <xf numFmtId="0" fontId="9" fillId="0" borderId="18" xfId="0" applyFont="1" applyFill="1" applyBorder="1" applyAlignment="1" applyProtection="1">
      <alignment vertical="center"/>
    </xf>
    <xf numFmtId="0" fontId="9" fillId="0" borderId="20" xfId="0" applyFont="1" applyFill="1" applyBorder="1" applyAlignment="1" applyProtection="1">
      <alignment vertical="center"/>
    </xf>
    <xf numFmtId="0" fontId="9" fillId="0" borderId="124" xfId="0" applyFont="1" applyFill="1" applyBorder="1" applyAlignment="1" applyProtection="1">
      <alignment vertical="center"/>
    </xf>
    <xf numFmtId="0" fontId="9" fillId="0" borderId="125" xfId="0" applyFont="1" applyFill="1" applyBorder="1" applyAlignment="1" applyProtection="1">
      <alignment vertical="center"/>
    </xf>
    <xf numFmtId="0" fontId="9" fillId="0" borderId="126" xfId="0" applyFont="1" applyFill="1" applyBorder="1" applyAlignment="1" applyProtection="1">
      <alignment vertical="center"/>
    </xf>
    <xf numFmtId="0" fontId="9" fillId="0" borderId="127" xfId="0" applyFont="1" applyFill="1" applyBorder="1" applyAlignment="1" applyProtection="1">
      <alignment vertical="center"/>
    </xf>
    <xf numFmtId="0" fontId="9" fillId="0" borderId="128" xfId="0" applyFont="1" applyFill="1" applyBorder="1" applyAlignment="1" applyProtection="1">
      <alignment vertical="center"/>
    </xf>
    <xf numFmtId="0" fontId="9" fillId="0" borderId="129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top"/>
    </xf>
    <xf numFmtId="0" fontId="0" fillId="0" borderId="26" xfId="0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 wrapText="1"/>
    </xf>
    <xf numFmtId="0" fontId="0" fillId="0" borderId="0" xfId="0" applyAlignment="1" applyProtection="1"/>
    <xf numFmtId="0" fontId="0" fillId="0" borderId="2" xfId="0" applyBorder="1" applyAlignment="1" applyProtection="1">
      <alignment horizontal="center" vertical="center"/>
      <protection locked="0"/>
    </xf>
    <xf numFmtId="0" fontId="24" fillId="0" borderId="31" xfId="0" applyFont="1" applyFill="1" applyBorder="1" applyAlignment="1" applyProtection="1"/>
    <xf numFmtId="0" fontId="44" fillId="0" borderId="0" xfId="0" applyFont="1" applyBorder="1" applyAlignment="1"/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7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vertical="center"/>
    </xf>
    <xf numFmtId="0" fontId="0" fillId="0" borderId="27" xfId="0" applyFont="1" applyBorder="1" applyAlignment="1" applyProtection="1">
      <alignment horizontal="left" vertical="center"/>
    </xf>
    <xf numFmtId="0" fontId="0" fillId="0" borderId="28" xfId="0" applyFont="1" applyBorder="1" applyAlignment="1" applyProtection="1">
      <alignment horizontal="left" vertical="center"/>
    </xf>
    <xf numFmtId="179" fontId="22" fillId="0" borderId="0" xfId="0" applyNumberFormat="1" applyFont="1" applyFill="1" applyBorder="1" applyAlignment="1" applyProtection="1">
      <alignment vertical="center" shrinkToFit="1"/>
    </xf>
    <xf numFmtId="0" fontId="45" fillId="0" borderId="0" xfId="0" applyFont="1" applyBorder="1" applyAlignment="1" applyProtection="1">
      <alignment wrapText="1"/>
    </xf>
    <xf numFmtId="0" fontId="22" fillId="0" borderId="0" xfId="0" applyFont="1" applyBorder="1" applyAlignment="1" applyProtection="1">
      <alignment vertical="center" shrinkToFit="1"/>
    </xf>
    <xf numFmtId="0" fontId="45" fillId="0" borderId="0" xfId="0" applyFont="1" applyFill="1" applyBorder="1" applyAlignment="1" applyProtection="1">
      <alignment vertical="center" wrapText="1"/>
    </xf>
    <xf numFmtId="0" fontId="22" fillId="0" borderId="0" xfId="0" applyFont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  <protection locked="0"/>
    </xf>
    <xf numFmtId="0" fontId="0" fillId="0" borderId="3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vertical="center" shrinkToFit="1"/>
    </xf>
    <xf numFmtId="0" fontId="9" fillId="0" borderId="3" xfId="0" applyFont="1" applyFill="1" applyBorder="1" applyAlignment="1" applyProtection="1">
      <alignment vertical="center"/>
    </xf>
    <xf numFmtId="0" fontId="9" fillId="0" borderId="19" xfId="0" applyFont="1" applyFill="1" applyBorder="1" applyAlignment="1" applyProtection="1">
      <alignment vertical="center"/>
    </xf>
    <xf numFmtId="0" fontId="9" fillId="0" borderId="40" xfId="0" applyFont="1" applyFill="1" applyBorder="1" applyAlignment="1" applyProtection="1">
      <alignment vertical="center"/>
    </xf>
    <xf numFmtId="0" fontId="9" fillId="0" borderId="41" xfId="0" applyFont="1" applyFill="1" applyBorder="1" applyAlignment="1" applyProtection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6" fillId="0" borderId="0" xfId="0" applyFont="1" applyFill="1" applyBorder="1" applyProtection="1">
      <alignment vertical="center"/>
      <protection locked="0"/>
    </xf>
    <xf numFmtId="0" fontId="0" fillId="0" borderId="31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 shrinkToFit="1"/>
      <protection locked="0"/>
    </xf>
    <xf numFmtId="0" fontId="9" fillId="0" borderId="42" xfId="0" applyFont="1" applyFill="1" applyBorder="1" applyAlignment="1" applyProtection="1">
      <alignment vertical="center"/>
    </xf>
    <xf numFmtId="0" fontId="9" fillId="0" borderId="43" xfId="0" applyFont="1" applyFill="1" applyBorder="1" applyAlignment="1" applyProtection="1">
      <alignment vertical="center"/>
    </xf>
    <xf numFmtId="0" fontId="9" fillId="0" borderId="130" xfId="0" applyFont="1" applyFill="1" applyBorder="1" applyAlignment="1" applyProtection="1">
      <alignment vertical="center"/>
    </xf>
    <xf numFmtId="0" fontId="9" fillId="0" borderId="131" xfId="0" applyFont="1" applyFill="1" applyBorder="1" applyAlignment="1" applyProtection="1">
      <alignment vertical="center"/>
    </xf>
    <xf numFmtId="0" fontId="9" fillId="0" borderId="44" xfId="0" applyFont="1" applyFill="1" applyBorder="1" applyAlignment="1" applyProtection="1">
      <alignment vertical="center"/>
    </xf>
    <xf numFmtId="0" fontId="13" fillId="6" borderId="28" xfId="0" applyFont="1" applyFill="1" applyBorder="1" applyAlignment="1" applyProtection="1">
      <alignment vertical="center"/>
      <protection locked="0"/>
    </xf>
    <xf numFmtId="0" fontId="4" fillId="0" borderId="11" xfId="0" applyFont="1" applyFill="1" applyBorder="1" applyAlignment="1" applyProtection="1"/>
    <xf numFmtId="176" fontId="16" fillId="0" borderId="34" xfId="0" applyNumberFormat="1" applyFont="1" applyFill="1" applyBorder="1" applyAlignment="1" applyProtection="1">
      <alignment vertical="center"/>
    </xf>
    <xf numFmtId="0" fontId="13" fillId="6" borderId="27" xfId="0" applyFont="1" applyFill="1" applyBorder="1" applyAlignment="1" applyProtection="1">
      <alignment horizontal="right" vertical="center"/>
      <protection locked="0"/>
    </xf>
    <xf numFmtId="0" fontId="43" fillId="0" borderId="0" xfId="0" applyFont="1" applyFill="1" applyBorder="1" applyAlignment="1" applyProtection="1"/>
    <xf numFmtId="0" fontId="36" fillId="0" borderId="0" xfId="0" applyFont="1" applyProtection="1">
      <alignment vertical="center"/>
      <protection locked="0"/>
    </xf>
    <xf numFmtId="0" fontId="47" fillId="0" borderId="0" xfId="0" applyFont="1">
      <alignment vertical="center"/>
    </xf>
    <xf numFmtId="0" fontId="45" fillId="0" borderId="0" xfId="0" applyFont="1" applyBorder="1" applyAlignment="1" applyProtection="1"/>
    <xf numFmtId="0" fontId="0" fillId="0" borderId="27" xfId="0" applyBorder="1">
      <alignment vertical="center"/>
    </xf>
    <xf numFmtId="0" fontId="0" fillId="0" borderId="45" xfId="0" applyFill="1" applyBorder="1">
      <alignment vertical="center"/>
    </xf>
    <xf numFmtId="0" fontId="39" fillId="0" borderId="9" xfId="0" applyFont="1" applyBorder="1" applyAlignment="1" applyProtection="1">
      <alignment vertical="center"/>
    </xf>
    <xf numFmtId="0" fontId="6" fillId="0" borderId="8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 wrapText="1"/>
    </xf>
    <xf numFmtId="0" fontId="0" fillId="0" borderId="11" xfId="0" applyFont="1" applyFill="1" applyBorder="1" applyAlignment="1" applyProtection="1">
      <alignment vertical="center" wrapText="1"/>
    </xf>
    <xf numFmtId="49" fontId="2" fillId="8" borderId="47" xfId="5" applyNumberFormat="1" applyFont="1" applyFill="1" applyBorder="1" applyAlignment="1">
      <alignment vertical="center" shrinkToFit="1"/>
    </xf>
    <xf numFmtId="0" fontId="0" fillId="0" borderId="2" xfId="0" applyFill="1" applyBorder="1" applyAlignment="1">
      <alignment vertical="center" shrinkToFit="1"/>
    </xf>
    <xf numFmtId="0" fontId="10" fillId="0" borderId="11" xfId="0" applyNumberFormat="1" applyFont="1" applyBorder="1" applyAlignment="1" applyProtection="1">
      <alignment horizontal="center" vertical="center"/>
    </xf>
    <xf numFmtId="0" fontId="0" fillId="8" borderId="47" xfId="0" applyFill="1" applyBorder="1" applyAlignment="1">
      <alignment vertical="center" shrinkToFit="1"/>
    </xf>
    <xf numFmtId="0" fontId="0" fillId="0" borderId="51" xfId="0" applyBorder="1">
      <alignment vertical="center"/>
    </xf>
    <xf numFmtId="0" fontId="0" fillId="0" borderId="33" xfId="0" applyFill="1" applyBorder="1">
      <alignment vertical="center"/>
    </xf>
    <xf numFmtId="0" fontId="0" fillId="0" borderId="45" xfId="7" applyFont="1" applyFill="1" applyBorder="1" applyAlignment="1">
      <alignment vertical="center"/>
    </xf>
    <xf numFmtId="0" fontId="0" fillId="0" borderId="10" xfId="0" applyFont="1" applyFill="1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9" fillId="0" borderId="54" xfId="0" applyFont="1" applyFill="1" applyBorder="1" applyAlignment="1" applyProtection="1">
      <alignment horizontal="center" vertical="center"/>
    </xf>
    <xf numFmtId="0" fontId="9" fillId="0" borderId="55" xfId="0" applyFont="1" applyFill="1" applyBorder="1" applyAlignment="1" applyProtection="1">
      <alignment horizontal="center" vertical="center"/>
    </xf>
    <xf numFmtId="0" fontId="9" fillId="0" borderId="132" xfId="0" applyFont="1" applyFill="1" applyBorder="1" applyAlignment="1" applyProtection="1">
      <alignment horizontal="center" vertical="center"/>
    </xf>
    <xf numFmtId="0" fontId="9" fillId="0" borderId="133" xfId="0" applyFont="1" applyFill="1" applyBorder="1" applyAlignment="1" applyProtection="1">
      <alignment horizontal="center" vertical="center"/>
    </xf>
    <xf numFmtId="0" fontId="9" fillId="0" borderId="56" xfId="0" applyFont="1" applyFill="1" applyBorder="1" applyAlignment="1" applyProtection="1">
      <alignment horizontal="center" vertical="center"/>
    </xf>
    <xf numFmtId="0" fontId="49" fillId="0" borderId="0" xfId="0" applyFont="1" applyProtection="1">
      <alignment vertical="center"/>
    </xf>
    <xf numFmtId="0" fontId="49" fillId="0" borderId="0" xfId="0" applyFont="1" applyFill="1" applyProtection="1">
      <alignment vertical="center"/>
    </xf>
    <xf numFmtId="0" fontId="49" fillId="0" borderId="0" xfId="0" applyFont="1" applyBorder="1" applyProtection="1">
      <alignment vertical="center"/>
    </xf>
    <xf numFmtId="0" fontId="49" fillId="0" borderId="0" xfId="0" applyFont="1" applyFill="1" applyBorder="1" applyProtection="1">
      <alignment vertical="center"/>
    </xf>
    <xf numFmtId="0" fontId="49" fillId="0" borderId="0" xfId="0" applyFont="1" applyBorder="1" applyAlignment="1" applyProtection="1">
      <alignment vertical="center"/>
    </xf>
    <xf numFmtId="0" fontId="23" fillId="0" borderId="0" xfId="0" applyFont="1" applyBorder="1" applyAlignment="1" applyProtection="1">
      <alignment vertical="center"/>
    </xf>
    <xf numFmtId="0" fontId="20" fillId="0" borderId="11" xfId="0" applyFont="1" applyBorder="1" applyAlignment="1" applyProtection="1">
      <alignment vertical="center"/>
    </xf>
    <xf numFmtId="0" fontId="49" fillId="0" borderId="8" xfId="0" applyFont="1" applyBorder="1" applyProtection="1">
      <alignment vertical="center"/>
    </xf>
    <xf numFmtId="0" fontId="49" fillId="0" borderId="10" xfId="0" applyFont="1" applyBorder="1" applyProtection="1">
      <alignment vertical="center"/>
    </xf>
    <xf numFmtId="0" fontId="49" fillId="0" borderId="11" xfId="0" applyFont="1" applyBorder="1" applyProtection="1">
      <alignment vertical="center"/>
    </xf>
    <xf numFmtId="0" fontId="49" fillId="0" borderId="29" xfId="0" applyFont="1" applyBorder="1" applyProtection="1">
      <alignment vertical="center"/>
    </xf>
    <xf numFmtId="0" fontId="18" fillId="0" borderId="0" xfId="0" applyFont="1" applyFill="1" applyBorder="1" applyAlignment="1" applyProtection="1">
      <alignment vertical="center" wrapText="1"/>
    </xf>
    <xf numFmtId="0" fontId="0" fillId="0" borderId="0" xfId="0" applyAlignment="1" applyProtection="1">
      <alignment vertical="center"/>
    </xf>
    <xf numFmtId="0" fontId="22" fillId="0" borderId="11" xfId="0" applyFont="1" applyFill="1" applyBorder="1" applyAlignment="1" applyProtection="1">
      <alignment vertical="center"/>
    </xf>
    <xf numFmtId="0" fontId="30" fillId="0" borderId="0" xfId="0" applyFont="1" applyFill="1" applyBorder="1" applyAlignment="1">
      <alignment horizontal="left" vertical="center" wrapText="1"/>
    </xf>
    <xf numFmtId="0" fontId="0" fillId="0" borderId="68" xfId="0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9" borderId="2" xfId="0" applyFill="1" applyBorder="1">
      <alignment vertical="center"/>
    </xf>
    <xf numFmtId="0" fontId="8" fillId="0" borderId="0" xfId="0" applyFont="1" applyFill="1" applyBorder="1" applyProtection="1">
      <alignment vertical="center"/>
    </xf>
    <xf numFmtId="0" fontId="18" fillId="0" borderId="68" xfId="0" applyFont="1" applyBorder="1">
      <alignment vertical="center"/>
    </xf>
    <xf numFmtId="0" fontId="18" fillId="0" borderId="71" xfId="0" applyFont="1" applyBorder="1">
      <alignment vertical="center"/>
    </xf>
    <xf numFmtId="49" fontId="4" fillId="0" borderId="25" xfId="0" applyNumberFormat="1" applyFont="1" applyFill="1" applyBorder="1" applyAlignment="1" applyProtection="1">
      <alignment horizontal="center" vertical="center"/>
      <protection locked="0"/>
    </xf>
    <xf numFmtId="0" fontId="53" fillId="0" borderId="11" xfId="0" applyFont="1" applyFill="1" applyBorder="1" applyAlignment="1" applyProtection="1">
      <alignment shrinkToFit="1"/>
      <protection locked="0"/>
    </xf>
    <xf numFmtId="0" fontId="0" fillId="0" borderId="0" xfId="0" applyFont="1" applyFill="1" applyBorder="1" applyAlignment="1" applyProtection="1"/>
    <xf numFmtId="0" fontId="0" fillId="0" borderId="11" xfId="0" applyFont="1" applyFill="1" applyBorder="1" applyAlignment="1" applyProtection="1"/>
    <xf numFmtId="0" fontId="0" fillId="0" borderId="0" xfId="0" applyFont="1" applyProtection="1">
      <alignment vertical="center"/>
      <protection locked="0"/>
    </xf>
    <xf numFmtId="0" fontId="0" fillId="0" borderId="0" xfId="0" applyFill="1" applyBorder="1" applyAlignment="1">
      <alignment vertical="center" wrapText="1"/>
    </xf>
    <xf numFmtId="0" fontId="0" fillId="0" borderId="8" xfId="0" applyBorder="1" applyAlignment="1" applyProtection="1">
      <alignment vertical="center"/>
    </xf>
    <xf numFmtId="0" fontId="18" fillId="0" borderId="68" xfId="0" applyFont="1" applyBorder="1" applyAlignment="1">
      <alignment vertical="center" wrapText="1"/>
    </xf>
    <xf numFmtId="0" fontId="20" fillId="0" borderId="73" xfId="0" applyFont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alignment vertical="center" wrapText="1"/>
    </xf>
    <xf numFmtId="0" fontId="0" fillId="0" borderId="134" xfId="0" applyFont="1" applyFill="1" applyBorder="1" applyAlignment="1" applyProtection="1">
      <alignment vertical="center"/>
    </xf>
    <xf numFmtId="0" fontId="0" fillId="0" borderId="134" xfId="0" applyFont="1" applyFill="1" applyBorder="1" applyAlignment="1" applyProtection="1">
      <alignment vertical="center" wrapText="1"/>
    </xf>
    <xf numFmtId="0" fontId="48" fillId="0" borderId="134" xfId="0" applyFont="1" applyFill="1" applyBorder="1" applyAlignment="1" applyProtection="1">
      <alignment vertical="center" wrapText="1"/>
    </xf>
    <xf numFmtId="0" fontId="48" fillId="0" borderId="135" xfId="0" applyFont="1" applyFill="1" applyBorder="1" applyAlignment="1" applyProtection="1">
      <alignment vertical="center" wrapText="1"/>
    </xf>
    <xf numFmtId="0" fontId="8" fillId="0" borderId="8" xfId="0" applyFont="1" applyFill="1" applyBorder="1" applyAlignment="1" applyProtection="1">
      <alignment vertical="center" wrapText="1"/>
    </xf>
    <xf numFmtId="0" fontId="11" fillId="0" borderId="8" xfId="0" applyFont="1" applyFill="1" applyBorder="1" applyAlignment="1" applyProtection="1">
      <alignment vertical="center"/>
    </xf>
    <xf numFmtId="0" fontId="5" fillId="0" borderId="8" xfId="0" applyFont="1" applyFill="1" applyBorder="1" applyAlignment="1" applyProtection="1">
      <alignment vertical="center" wrapText="1"/>
    </xf>
    <xf numFmtId="0" fontId="24" fillId="0" borderId="16" xfId="0" applyFont="1" applyFill="1" applyBorder="1" applyAlignment="1" applyProtection="1">
      <alignment vertical="center" wrapText="1"/>
    </xf>
    <xf numFmtId="0" fontId="6" fillId="0" borderId="134" xfId="0" applyFont="1" applyFill="1" applyBorder="1" applyAlignment="1" applyProtection="1"/>
    <xf numFmtId="0" fontId="11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 wrapText="1"/>
    </xf>
    <xf numFmtId="0" fontId="5" fillId="0" borderId="53" xfId="0" applyFont="1" applyFill="1" applyBorder="1" applyAlignment="1" applyProtection="1">
      <alignment vertical="center" wrapText="1"/>
    </xf>
    <xf numFmtId="0" fontId="48" fillId="0" borderId="29" xfId="0" applyFont="1" applyBorder="1" applyAlignment="1" applyProtection="1">
      <alignment horizontal="center" vertical="center" wrapText="1"/>
    </xf>
    <xf numFmtId="0" fontId="49" fillId="0" borderId="2" xfId="0" applyFont="1" applyBorder="1" applyAlignment="1" applyProtection="1">
      <alignment horizontal="center" vertical="center"/>
    </xf>
    <xf numFmtId="0" fontId="0" fillId="10" borderId="2" xfId="0" applyFill="1" applyBorder="1">
      <alignment vertical="center"/>
    </xf>
    <xf numFmtId="0" fontId="0" fillId="0" borderId="0" xfId="0" applyBorder="1" applyAlignment="1" applyProtection="1">
      <alignment horizontal="center" vertical="center"/>
    </xf>
    <xf numFmtId="0" fontId="50" fillId="0" borderId="0" xfId="0" applyFont="1" applyProtection="1">
      <alignment vertical="center"/>
    </xf>
    <xf numFmtId="0" fontId="50" fillId="0" borderId="136" xfId="0" applyFont="1" applyBorder="1" applyProtection="1">
      <alignment vertical="center"/>
    </xf>
    <xf numFmtId="0" fontId="41" fillId="0" borderId="0" xfId="0" applyFont="1" applyProtection="1">
      <alignment vertical="center"/>
    </xf>
    <xf numFmtId="0" fontId="0" fillId="0" borderId="69" xfId="0" applyFill="1" applyBorder="1">
      <alignment vertical="center"/>
    </xf>
    <xf numFmtId="0" fontId="0" fillId="0" borderId="70" xfId="0" applyFill="1" applyBorder="1">
      <alignment vertical="center"/>
    </xf>
    <xf numFmtId="0" fontId="0" fillId="10" borderId="2" xfId="0" applyFill="1" applyBorder="1" applyAlignment="1">
      <alignment vertical="center" shrinkToFit="1"/>
    </xf>
    <xf numFmtId="0" fontId="65" fillId="0" borderId="11" xfId="0" applyFont="1" applyBorder="1" applyAlignment="1" applyProtection="1">
      <alignment vertical="center"/>
    </xf>
    <xf numFmtId="0" fontId="0" fillId="0" borderId="7" xfId="0" applyFont="1" applyFill="1" applyBorder="1" applyAlignment="1" applyProtection="1"/>
    <xf numFmtId="0" fontId="0" fillId="0" borderId="9" xfId="0" applyFont="1" applyBorder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Border="1" applyProtection="1">
      <alignment vertical="center"/>
    </xf>
    <xf numFmtId="0" fontId="0" fillId="0" borderId="9" xfId="0" applyFont="1" applyFill="1" applyBorder="1" applyProtection="1">
      <alignment vertical="center"/>
    </xf>
    <xf numFmtId="0" fontId="63" fillId="0" borderId="0" xfId="0" applyFont="1" applyFill="1" applyBorder="1" applyAlignment="1">
      <alignment vertical="center" wrapText="1"/>
    </xf>
    <xf numFmtId="0" fontId="42" fillId="0" borderId="0" xfId="0" applyFont="1" applyProtection="1">
      <alignment vertical="center"/>
    </xf>
    <xf numFmtId="0" fontId="52" fillId="0" borderId="0" xfId="0" applyFont="1" applyProtection="1">
      <alignment vertical="center"/>
    </xf>
    <xf numFmtId="0" fontId="49" fillId="0" borderId="0" xfId="0" applyNumberFormat="1" applyFont="1" applyFill="1" applyBorder="1" applyProtection="1">
      <alignment vertical="center"/>
      <protection locked="0"/>
    </xf>
    <xf numFmtId="0" fontId="49" fillId="0" borderId="0" xfId="0" applyFont="1" applyFill="1" applyBorder="1" applyProtection="1">
      <alignment vertical="center"/>
      <protection locked="0"/>
    </xf>
    <xf numFmtId="0" fontId="66" fillId="0" borderId="0" xfId="0" applyFont="1" applyProtection="1">
      <alignment vertical="center"/>
    </xf>
    <xf numFmtId="0" fontId="60" fillId="0" borderId="0" xfId="0" applyFont="1" applyAlignment="1" applyProtection="1">
      <alignment vertical="center"/>
    </xf>
    <xf numFmtId="0" fontId="67" fillId="0" borderId="0" xfId="0" applyFont="1" applyAlignment="1" applyProtection="1">
      <alignment vertical="center"/>
    </xf>
    <xf numFmtId="0" fontId="18" fillId="0" borderId="0" xfId="0" applyFont="1" applyFill="1" applyBorder="1" applyAlignment="1" applyProtection="1">
      <alignment vertical="center"/>
    </xf>
    <xf numFmtId="0" fontId="0" fillId="0" borderId="16" xfId="0" applyFont="1" applyFill="1" applyBorder="1" applyProtection="1">
      <alignment vertical="center"/>
    </xf>
    <xf numFmtId="0" fontId="0" fillId="0" borderId="11" xfId="0" applyFont="1" applyFill="1" applyBorder="1" applyProtection="1">
      <alignment vertical="center"/>
    </xf>
    <xf numFmtId="0" fontId="0" fillId="0" borderId="11" xfId="0" applyFont="1" applyFill="1" applyBorder="1" applyAlignment="1" applyProtection="1">
      <alignment horizontal="center" vertical="center" textRotation="255"/>
    </xf>
    <xf numFmtId="0" fontId="0" fillId="0" borderId="0" xfId="0" applyFill="1" applyBorder="1" applyAlignment="1" applyProtection="1">
      <alignment vertical="center" wrapText="1"/>
    </xf>
    <xf numFmtId="0" fontId="18" fillId="0" borderId="8" xfId="0" applyFont="1" applyFill="1" applyBorder="1" applyAlignment="1" applyProtection="1"/>
    <xf numFmtId="0" fontId="45" fillId="0" borderId="26" xfId="0" applyFont="1" applyBorder="1" applyAlignment="1" applyProtection="1"/>
    <xf numFmtId="0" fontId="4" fillId="0" borderId="26" xfId="0" applyFont="1" applyFill="1" applyBorder="1" applyAlignment="1" applyProtection="1"/>
    <xf numFmtId="0" fontId="46" fillId="0" borderId="26" xfId="0" applyFont="1" applyFill="1" applyBorder="1" applyAlignment="1" applyProtection="1"/>
    <xf numFmtId="0" fontId="4" fillId="0" borderId="0" xfId="0" applyFont="1" applyFill="1" applyBorder="1" applyAlignment="1" applyProtection="1"/>
    <xf numFmtId="0" fontId="45" fillId="0" borderId="8" xfId="0" applyFont="1" applyBorder="1" applyAlignment="1" applyProtection="1"/>
    <xf numFmtId="0" fontId="12" fillId="0" borderId="8" xfId="0" applyFont="1" applyFill="1" applyBorder="1" applyAlignment="1" applyProtection="1">
      <protection locked="0"/>
    </xf>
    <xf numFmtId="0" fontId="8" fillId="0" borderId="34" xfId="0" applyFont="1" applyFill="1" applyBorder="1" applyAlignment="1" applyProtection="1">
      <alignment horizontal="center" vertical="center"/>
    </xf>
    <xf numFmtId="0" fontId="8" fillId="0" borderId="34" xfId="0" applyFont="1" applyFill="1" applyBorder="1" applyAlignment="1" applyProtection="1">
      <alignment vertical="center"/>
    </xf>
    <xf numFmtId="0" fontId="8" fillId="0" borderId="34" xfId="0" applyFont="1" applyFill="1" applyBorder="1" applyAlignment="1" applyProtection="1">
      <alignment horizontal="center" vertical="center" shrinkToFit="1"/>
    </xf>
    <xf numFmtId="0" fontId="8" fillId="0" borderId="46" xfId="0" applyFont="1" applyFill="1" applyBorder="1" applyAlignment="1" applyProtection="1">
      <alignment horizontal="center" vertical="center"/>
    </xf>
    <xf numFmtId="0" fontId="9" fillId="0" borderId="36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vertical="center"/>
    </xf>
    <xf numFmtId="5" fontId="17" fillId="0" borderId="0" xfId="0" applyNumberFormat="1" applyFont="1" applyFill="1" applyBorder="1" applyAlignment="1" applyProtection="1">
      <alignment vertical="center"/>
      <protection locked="0"/>
    </xf>
    <xf numFmtId="176" fontId="16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18" fillId="0" borderId="0" xfId="0" applyFont="1" applyFill="1" applyBorder="1" applyAlignment="1" applyProtection="1"/>
    <xf numFmtId="0" fontId="30" fillId="0" borderId="0" xfId="0" applyFont="1" applyBorder="1" applyAlignment="1" applyProtection="1">
      <alignment vertical="center" wrapText="1"/>
    </xf>
    <xf numFmtId="0" fontId="21" fillId="0" borderId="0" xfId="0" applyFont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 shrinkToFit="1"/>
    </xf>
    <xf numFmtId="0" fontId="18" fillId="0" borderId="134" xfId="0" applyFont="1" applyFill="1" applyBorder="1" applyAlignment="1" applyProtection="1">
      <alignment vertical="center" wrapText="1"/>
    </xf>
    <xf numFmtId="0" fontId="18" fillId="0" borderId="0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 shrinkToFit="1"/>
    </xf>
    <xf numFmtId="0" fontId="18" fillId="0" borderId="37" xfId="0" applyFont="1" applyBorder="1" applyAlignment="1">
      <alignment vertical="center" shrinkToFit="1"/>
    </xf>
    <xf numFmtId="0" fontId="18" fillId="0" borderId="37" xfId="0" applyFont="1" applyFill="1" applyBorder="1" applyAlignment="1">
      <alignment vertical="center" shrinkToFit="1"/>
    </xf>
    <xf numFmtId="0" fontId="0" fillId="0" borderId="68" xfId="0" applyFont="1" applyBorder="1" applyAlignment="1">
      <alignment vertical="center" shrinkToFit="1"/>
    </xf>
    <xf numFmtId="0" fontId="0" fillId="0" borderId="68" xfId="0" applyFont="1" applyBorder="1" applyAlignment="1">
      <alignment vertical="center" wrapText="1" shrinkToFit="1"/>
    </xf>
    <xf numFmtId="0" fontId="18" fillId="0" borderId="65" xfId="0" applyFont="1" applyFill="1" applyBorder="1" applyAlignment="1">
      <alignment vertical="center" wrapText="1"/>
    </xf>
    <xf numFmtId="0" fontId="74" fillId="0" borderId="0" xfId="0" applyNumberFormat="1" applyFont="1" applyFill="1" applyBorder="1" applyAlignment="1" applyProtection="1">
      <alignment vertical="center"/>
    </xf>
    <xf numFmtId="0" fontId="0" fillId="0" borderId="33" xfId="0" applyFill="1" applyBorder="1" applyProtection="1">
      <alignment vertical="center"/>
    </xf>
    <xf numFmtId="0" fontId="0" fillId="0" borderId="34" xfId="0" applyFill="1" applyBorder="1" applyProtection="1">
      <alignment vertical="center"/>
    </xf>
    <xf numFmtId="0" fontId="55" fillId="0" borderId="35" xfId="0" applyFont="1" applyFill="1" applyBorder="1" applyAlignment="1" applyProtection="1">
      <alignment vertical="center"/>
      <protection locked="0"/>
    </xf>
    <xf numFmtId="0" fontId="0" fillId="0" borderId="37" xfId="0" applyFill="1" applyBorder="1" applyProtection="1">
      <alignment vertical="center"/>
    </xf>
    <xf numFmtId="0" fontId="55" fillId="0" borderId="36" xfId="0" applyFont="1" applyFill="1" applyBorder="1" applyAlignment="1" applyProtection="1">
      <alignment vertical="center"/>
      <protection locked="0"/>
    </xf>
    <xf numFmtId="0" fontId="0" fillId="0" borderId="36" xfId="0" applyFill="1" applyBorder="1" applyProtection="1">
      <alignment vertical="center"/>
    </xf>
    <xf numFmtId="0" fontId="0" fillId="0" borderId="37" xfId="0" applyFill="1" applyBorder="1" applyAlignment="1" applyProtection="1">
      <alignment vertical="center"/>
    </xf>
    <xf numFmtId="0" fontId="18" fillId="0" borderId="37" xfId="0" applyFont="1" applyFill="1" applyBorder="1" applyAlignment="1" applyProtection="1">
      <alignment vertical="center"/>
    </xf>
    <xf numFmtId="0" fontId="0" fillId="0" borderId="36" xfId="0" applyFill="1" applyBorder="1" applyAlignment="1" applyProtection="1">
      <alignment horizontal="center" vertical="center"/>
    </xf>
    <xf numFmtId="0" fontId="0" fillId="0" borderId="3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0" fillId="0" borderId="6" xfId="0" applyFill="1" applyBorder="1" applyProtection="1">
      <alignment vertical="center"/>
    </xf>
    <xf numFmtId="0" fontId="0" fillId="0" borderId="4" xfId="0" applyNumberFormat="1" applyFill="1" applyBorder="1" applyAlignment="1" applyProtection="1">
      <alignment horizontal="center" vertical="center"/>
    </xf>
    <xf numFmtId="0" fontId="0" fillId="0" borderId="4" xfId="0" applyFill="1" applyBorder="1" applyProtection="1">
      <alignment vertical="center"/>
    </xf>
    <xf numFmtId="0" fontId="0" fillId="0" borderId="4" xfId="0" applyFill="1" applyBorder="1" applyAlignment="1" applyProtection="1">
      <alignment vertical="center"/>
    </xf>
    <xf numFmtId="0" fontId="0" fillId="0" borderId="5" xfId="0" applyFill="1" applyBorder="1" applyProtection="1">
      <alignment vertical="center"/>
    </xf>
    <xf numFmtId="0" fontId="74" fillId="0" borderId="33" xfId="0" applyFont="1" applyFill="1" applyBorder="1" applyAlignment="1" applyProtection="1">
      <alignment horizontal="left" vertical="center"/>
    </xf>
    <xf numFmtId="0" fontId="18" fillId="0" borderId="34" xfId="0" applyFont="1" applyFill="1" applyBorder="1" applyAlignment="1" applyProtection="1">
      <alignment horizontal="left"/>
    </xf>
    <xf numFmtId="0" fontId="69" fillId="0" borderId="34" xfId="0" applyFont="1" applyFill="1" applyBorder="1" applyAlignment="1" applyProtection="1">
      <alignment horizontal="left"/>
    </xf>
    <xf numFmtId="0" fontId="70" fillId="0" borderId="34" xfId="0" applyFont="1" applyFill="1" applyBorder="1" applyAlignment="1" applyProtection="1">
      <alignment horizontal="center" vertical="center" wrapText="1"/>
    </xf>
    <xf numFmtId="0" fontId="18" fillId="0" borderId="34" xfId="0" applyFont="1" applyFill="1" applyBorder="1" applyAlignment="1" applyProtection="1"/>
    <xf numFmtId="0" fontId="18" fillId="0" borderId="34" xfId="0" applyFont="1" applyFill="1" applyBorder="1" applyAlignment="1" applyProtection="1">
      <alignment vertical="center"/>
    </xf>
    <xf numFmtId="5" fontId="71" fillId="0" borderId="34" xfId="0" applyNumberFormat="1" applyFont="1" applyFill="1" applyBorder="1" applyAlignment="1" applyProtection="1">
      <alignment horizontal="center" vertical="center"/>
    </xf>
    <xf numFmtId="0" fontId="18" fillId="0" borderId="37" xfId="0" applyFont="1" applyBorder="1" applyProtection="1">
      <alignment vertical="center"/>
    </xf>
    <xf numFmtId="0" fontId="18" fillId="0" borderId="36" xfId="0" applyFont="1" applyFill="1" applyBorder="1" applyProtection="1">
      <alignment vertical="center"/>
    </xf>
    <xf numFmtId="0" fontId="18" fillId="0" borderId="36" xfId="0" applyFont="1" applyFill="1" applyBorder="1" applyAlignment="1" applyProtection="1">
      <alignment vertical="center"/>
    </xf>
    <xf numFmtId="0" fontId="18" fillId="0" borderId="36" xfId="0" applyFont="1" applyFill="1" applyBorder="1" applyAlignment="1" applyProtection="1">
      <alignment vertical="center" shrinkToFit="1"/>
    </xf>
    <xf numFmtId="0" fontId="0" fillId="0" borderId="6" xfId="0" applyBorder="1" applyProtection="1">
      <alignment vertical="center"/>
    </xf>
    <xf numFmtId="0" fontId="8" fillId="0" borderId="4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left" vertical="center" indent="2"/>
    </xf>
    <xf numFmtId="0" fontId="0" fillId="0" borderId="5" xfId="0" applyBorder="1" applyAlignment="1" applyProtection="1">
      <alignment horizontal="left" vertical="center" indent="2"/>
    </xf>
    <xf numFmtId="0" fontId="0" fillId="0" borderId="0" xfId="0" applyAlignment="1">
      <alignment vertical="center" wrapText="1"/>
    </xf>
    <xf numFmtId="0" fontId="21" fillId="0" borderId="0" xfId="0" applyFont="1" applyBorder="1" applyAlignment="1" applyProtection="1">
      <alignment vertical="center"/>
    </xf>
    <xf numFmtId="0" fontId="23" fillId="0" borderId="0" xfId="0" applyFont="1" applyBorder="1" applyAlignment="1" applyProtection="1">
      <alignment vertical="center" shrinkToFit="1"/>
    </xf>
    <xf numFmtId="0" fontId="10" fillId="0" borderId="0" xfId="0" applyNumberFormat="1" applyFont="1" applyBorder="1" applyAlignment="1" applyProtection="1">
      <alignment vertical="center"/>
    </xf>
    <xf numFmtId="0" fontId="50" fillId="0" borderId="0" xfId="0" applyFont="1" applyBorder="1" applyAlignment="1" applyProtection="1">
      <alignment horizontal="center" vertical="center"/>
    </xf>
    <xf numFmtId="0" fontId="53" fillId="0" borderId="11" xfId="0" applyFont="1" applyBorder="1" applyAlignment="1" applyProtection="1">
      <alignment shrinkToFit="1"/>
    </xf>
    <xf numFmtId="0" fontId="53" fillId="0" borderId="11" xfId="0" applyFont="1" applyBorder="1" applyAlignment="1" applyProtection="1"/>
    <xf numFmtId="0" fontId="0" fillId="0" borderId="9" xfId="0" applyFont="1" applyFill="1" applyBorder="1" applyAlignment="1" applyProtection="1"/>
    <xf numFmtId="0" fontId="59" fillId="0" borderId="10" xfId="0" applyFont="1" applyFill="1" applyBorder="1" applyAlignment="1" applyProtection="1">
      <alignment vertical="center" shrinkToFit="1"/>
    </xf>
    <xf numFmtId="0" fontId="18" fillId="0" borderId="8" xfId="0" applyFont="1" applyBorder="1" applyAlignment="1" applyProtection="1">
      <alignment vertical="center"/>
    </xf>
    <xf numFmtId="0" fontId="76" fillId="0" borderId="8" xfId="0" applyFont="1" applyFill="1" applyBorder="1" applyAlignment="1" applyProtection="1">
      <alignment horizontal="left" vertical="center"/>
    </xf>
    <xf numFmtId="0" fontId="77" fillId="0" borderId="8" xfId="0" applyFont="1" applyBorder="1" applyAlignment="1" applyProtection="1">
      <alignment vertical="center"/>
    </xf>
    <xf numFmtId="0" fontId="18" fillId="0" borderId="134" xfId="0" applyFont="1" applyFill="1" applyBorder="1" applyAlignment="1" applyProtection="1">
      <alignment vertical="center" textRotation="255" shrinkToFit="1"/>
    </xf>
    <xf numFmtId="0" fontId="18" fillId="0" borderId="0" xfId="0" applyFont="1" applyFill="1" applyBorder="1" applyAlignment="1" applyProtection="1">
      <alignment vertical="center" textRotation="255" shrinkToFit="1"/>
    </xf>
    <xf numFmtId="0" fontId="18" fillId="0" borderId="134" xfId="0" applyFont="1" applyFill="1" applyBorder="1" applyAlignment="1" applyProtection="1">
      <alignment vertical="center" shrinkToFit="1"/>
    </xf>
    <xf numFmtId="0" fontId="79" fillId="0" borderId="0" xfId="0" applyFont="1" applyBorder="1" applyAlignment="1" applyProtection="1"/>
    <xf numFmtId="0" fontId="79" fillId="0" borderId="0" xfId="0" applyFont="1" applyFill="1" applyBorder="1" applyAlignment="1" applyProtection="1"/>
    <xf numFmtId="49" fontId="79" fillId="0" borderId="0" xfId="0" applyNumberFormat="1" applyFont="1" applyFill="1" applyBorder="1" applyAlignment="1" applyProtection="1">
      <alignment horizontal="left"/>
    </xf>
    <xf numFmtId="0" fontId="79" fillId="0" borderId="26" xfId="0" applyFont="1" applyBorder="1" applyAlignment="1" applyProtection="1"/>
    <xf numFmtId="0" fontId="72" fillId="0" borderId="26" xfId="0" applyFont="1" applyBorder="1" applyAlignment="1" applyProtection="1"/>
    <xf numFmtId="0" fontId="78" fillId="0" borderId="8" xfId="0" applyFont="1" applyFill="1" applyBorder="1" applyAlignment="1" applyProtection="1">
      <alignment horizontal="left"/>
    </xf>
    <xf numFmtId="0" fontId="18" fillId="0" borderId="0" xfId="0" applyFont="1" applyBorder="1" applyAlignment="1" applyProtection="1">
      <alignment vertical="center"/>
    </xf>
    <xf numFmtId="0" fontId="78" fillId="0" borderId="0" xfId="0" applyFont="1" applyFill="1" applyBorder="1" applyAlignment="1" applyProtection="1">
      <alignment horizontal="left"/>
    </xf>
    <xf numFmtId="0" fontId="76" fillId="0" borderId="0" xfId="0" applyFont="1" applyFill="1" applyBorder="1" applyAlignment="1" applyProtection="1">
      <alignment horizontal="left" vertical="center"/>
    </xf>
    <xf numFmtId="0" fontId="77" fillId="0" borderId="0" xfId="0" applyFont="1" applyBorder="1" applyAlignment="1" applyProtection="1">
      <alignment vertical="center"/>
    </xf>
    <xf numFmtId="0" fontId="56" fillId="0" borderId="0" xfId="0" applyFont="1" applyFill="1" applyBorder="1" applyAlignment="1" applyProtection="1">
      <alignment horizontal="center" vertical="center" shrinkToFit="1"/>
    </xf>
    <xf numFmtId="0" fontId="56" fillId="0" borderId="10" xfId="0" applyFont="1" applyFill="1" applyBorder="1" applyAlignment="1" applyProtection="1">
      <alignment horizontal="center" vertical="center" shrinkToFit="1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vertical="top"/>
    </xf>
    <xf numFmtId="0" fontId="0" fillId="0" borderId="23" xfId="0" applyFont="1" applyFill="1" applyBorder="1" applyAlignment="1" applyProtection="1">
      <alignment vertical="center" textRotation="255" shrinkToFit="1"/>
    </xf>
    <xf numFmtId="0" fontId="0" fillId="0" borderId="24" xfId="0" applyBorder="1" applyAlignment="1" applyProtection="1">
      <alignment vertical="center"/>
    </xf>
    <xf numFmtId="0" fontId="0" fillId="0" borderId="57" xfId="0" applyBorder="1" applyAlignment="1" applyProtection="1">
      <alignment horizontal="center" vertical="center"/>
    </xf>
    <xf numFmtId="0" fontId="0" fillId="0" borderId="8" xfId="0" applyFill="1" applyBorder="1" applyAlignment="1" applyProtection="1">
      <alignment vertical="center"/>
    </xf>
    <xf numFmtId="0" fontId="0" fillId="0" borderId="79" xfId="0" applyFill="1" applyBorder="1" applyAlignment="1" applyProtection="1">
      <alignment vertical="center"/>
    </xf>
    <xf numFmtId="0" fontId="12" fillId="0" borderId="8" xfId="0" applyFont="1" applyBorder="1" applyAlignment="1" applyProtection="1"/>
    <xf numFmtId="0" fontId="12" fillId="0" borderId="0" xfId="0" applyFont="1" applyFill="1" applyBorder="1" applyAlignment="1" applyProtection="1">
      <alignment vertical="center" shrinkToFit="1"/>
    </xf>
    <xf numFmtId="0" fontId="12" fillId="0" borderId="36" xfId="0" applyFont="1" applyFill="1" applyBorder="1" applyAlignment="1" applyProtection="1">
      <alignment vertical="center" shrinkToFit="1"/>
    </xf>
    <xf numFmtId="0" fontId="8" fillId="0" borderId="8" xfId="0" applyFont="1" applyBorder="1" applyAlignment="1" applyProtection="1"/>
    <xf numFmtId="0" fontId="0" fillId="0" borderId="8" xfId="0" applyBorder="1" applyAlignment="1" applyProtection="1">
      <alignment vertical="center"/>
    </xf>
    <xf numFmtId="0" fontId="0" fillId="0" borderId="4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vertical="center"/>
    </xf>
    <xf numFmtId="0" fontId="0" fillId="0" borderId="37" xfId="0" applyBorder="1" applyAlignment="1">
      <alignment vertical="center" shrinkToFit="1"/>
    </xf>
    <xf numFmtId="0" fontId="18" fillId="0" borderId="0" xfId="0" applyFont="1" applyBorder="1">
      <alignment vertical="center"/>
    </xf>
    <xf numFmtId="0" fontId="0" fillId="0" borderId="65" xfId="0" applyFill="1" applyBorder="1">
      <alignment vertical="center"/>
    </xf>
    <xf numFmtId="0" fontId="12" fillId="0" borderId="8" xfId="0" applyFont="1" applyBorder="1" applyAlignment="1" applyProtection="1">
      <alignment vertical="center" shrinkToFit="1"/>
    </xf>
    <xf numFmtId="0" fontId="12" fillId="0" borderId="8" xfId="0" applyFont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 wrapText="1"/>
    </xf>
    <xf numFmtId="0" fontId="18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 vertical="center"/>
    </xf>
    <xf numFmtId="0" fontId="0" fillId="12" borderId="181" xfId="0" applyFill="1" applyBorder="1" applyAlignment="1">
      <alignment horizontal="left" vertical="center" wrapText="1"/>
    </xf>
    <xf numFmtId="0" fontId="0" fillId="12" borderId="182" xfId="0" applyFill="1" applyBorder="1">
      <alignment vertical="center"/>
    </xf>
    <xf numFmtId="0" fontId="0" fillId="12" borderId="183" xfId="0" applyFill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99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45" xfId="0" applyBorder="1" applyAlignment="1">
      <alignment horizontal="left" vertical="center" wrapText="1"/>
    </xf>
    <xf numFmtId="0" fontId="0" fillId="0" borderId="185" xfId="0" applyBorder="1" applyAlignment="1">
      <alignment vertical="center" wrapText="1"/>
    </xf>
    <xf numFmtId="0" fontId="0" fillId="0" borderId="106" xfId="0" applyBorder="1" applyAlignment="1">
      <alignment vertical="center" wrapText="1"/>
    </xf>
    <xf numFmtId="0" fontId="0" fillId="0" borderId="106" xfId="0" applyBorder="1" applyAlignment="1">
      <alignment horizontal="left" vertical="center" wrapText="1"/>
    </xf>
    <xf numFmtId="0" fontId="0" fillId="0" borderId="104" xfId="0" applyBorder="1" applyAlignment="1">
      <alignment vertical="center" wrapText="1"/>
    </xf>
    <xf numFmtId="0" fontId="12" fillId="0" borderId="186" xfId="0" applyFont="1" applyBorder="1" applyAlignment="1">
      <alignment horizontal="left" vertical="center" wrapText="1"/>
    </xf>
    <xf numFmtId="5" fontId="0" fillId="0" borderId="27" xfId="0" applyNumberFormat="1" applyFont="1" applyFill="1" applyBorder="1" applyAlignment="1" applyProtection="1">
      <alignment vertical="center"/>
    </xf>
    <xf numFmtId="5" fontId="0" fillId="0" borderId="3" xfId="0" applyNumberFormat="1" applyFont="1" applyFill="1" applyBorder="1" applyAlignment="1" applyProtection="1">
      <alignment vertical="center"/>
    </xf>
    <xf numFmtId="0" fontId="30" fillId="0" borderId="134" xfId="0" applyFont="1" applyBorder="1" applyAlignment="1" applyProtection="1">
      <alignment vertical="center" wrapText="1"/>
    </xf>
    <xf numFmtId="0" fontId="18" fillId="0" borderId="163" xfId="0" applyNumberFormat="1" applyFont="1" applyFill="1" applyBorder="1" applyAlignment="1" applyProtection="1">
      <alignment vertical="center" shrinkToFit="1"/>
    </xf>
    <xf numFmtId="0" fontId="18" fillId="0" borderId="0" xfId="0" applyNumberFormat="1" applyFont="1" applyFill="1" applyBorder="1" applyAlignment="1" applyProtection="1">
      <alignment horizontal="center" vertical="center"/>
    </xf>
    <xf numFmtId="5" fontId="0" fillId="0" borderId="27" xfId="0" applyNumberFormat="1" applyFont="1" applyFill="1" applyBorder="1" applyAlignment="1" applyProtection="1">
      <alignment vertical="center" shrinkToFit="1"/>
    </xf>
    <xf numFmtId="0" fontId="0" fillId="0" borderId="37" xfId="0" applyBorder="1">
      <alignment vertical="center"/>
    </xf>
    <xf numFmtId="0" fontId="0" fillId="0" borderId="37" xfId="0" applyFill="1" applyBorder="1" applyAlignment="1">
      <alignment vertical="center" wrapText="1"/>
    </xf>
    <xf numFmtId="0" fontId="0" fillId="0" borderId="0" xfId="0" applyBorder="1" applyAlignment="1">
      <alignment vertical="center" shrinkToFit="1"/>
    </xf>
    <xf numFmtId="0" fontId="18" fillId="0" borderId="0" xfId="0" applyFont="1" applyBorder="1" applyAlignment="1">
      <alignment vertical="center" shrinkToFit="1"/>
    </xf>
    <xf numFmtId="0" fontId="18" fillId="0" borderId="0" xfId="0" applyFont="1" applyFill="1" applyBorder="1" applyAlignment="1">
      <alignment vertical="center" shrinkToFit="1"/>
    </xf>
    <xf numFmtId="0" fontId="0" fillId="0" borderId="0" xfId="0" applyFont="1" applyBorder="1" applyAlignment="1">
      <alignment vertical="center" shrinkToFit="1"/>
    </xf>
    <xf numFmtId="0" fontId="0" fillId="0" borderId="0" xfId="0" applyFont="1" applyBorder="1" applyAlignment="1">
      <alignment vertical="center" wrapText="1" shrinkToFit="1"/>
    </xf>
    <xf numFmtId="0" fontId="18" fillId="0" borderId="0" xfId="0" applyFont="1" applyFill="1" applyBorder="1" applyAlignment="1">
      <alignment vertical="center" wrapText="1" shrinkToFit="1"/>
    </xf>
    <xf numFmtId="0" fontId="4" fillId="9" borderId="59" xfId="0" applyFont="1" applyFill="1" applyBorder="1" applyAlignment="1">
      <alignment horizontal="center" vertical="center"/>
    </xf>
    <xf numFmtId="0" fontId="4" fillId="9" borderId="48" xfId="0" applyFont="1" applyFill="1" applyBorder="1">
      <alignment vertical="center"/>
    </xf>
    <xf numFmtId="0" fontId="4" fillId="9" borderId="48" xfId="0" applyFont="1" applyFill="1" applyBorder="1" applyAlignment="1">
      <alignment horizontal="center" vertical="center"/>
    </xf>
    <xf numFmtId="0" fontId="4" fillId="9" borderId="49" xfId="0" applyFont="1" applyFill="1" applyBorder="1">
      <alignment vertical="center"/>
    </xf>
    <xf numFmtId="0" fontId="0" fillId="9" borderId="50" xfId="0" applyFill="1" applyBorder="1">
      <alignment vertical="center"/>
    </xf>
    <xf numFmtId="0" fontId="0" fillId="9" borderId="47" xfId="0" applyFill="1" applyBorder="1">
      <alignment vertical="center"/>
    </xf>
    <xf numFmtId="0" fontId="0" fillId="9" borderId="51" xfId="0" applyFill="1" applyBorder="1">
      <alignment vertical="center"/>
    </xf>
    <xf numFmtId="0" fontId="2" fillId="9" borderId="47" xfId="0" applyFont="1" applyFill="1" applyBorder="1" applyAlignment="1">
      <alignment vertical="center"/>
    </xf>
    <xf numFmtId="0" fontId="0" fillId="9" borderId="51" xfId="0" applyFill="1" applyBorder="1" applyAlignment="1">
      <alignment vertical="center" wrapText="1"/>
    </xf>
    <xf numFmtId="0" fontId="0" fillId="9" borderId="47" xfId="0" applyFill="1" applyBorder="1" applyAlignment="1">
      <alignment vertical="center" wrapText="1"/>
    </xf>
    <xf numFmtId="0" fontId="0" fillId="9" borderId="67" xfId="0" applyFill="1" applyBorder="1">
      <alignment vertical="center"/>
    </xf>
    <xf numFmtId="0" fontId="0" fillId="9" borderId="66" xfId="0" applyFill="1" applyBorder="1">
      <alignment vertical="center"/>
    </xf>
    <xf numFmtId="0" fontId="0" fillId="9" borderId="63" xfId="0" applyFill="1" applyBorder="1">
      <alignment vertical="center"/>
    </xf>
    <xf numFmtId="0" fontId="0" fillId="9" borderId="61" xfId="0" applyFill="1" applyBorder="1">
      <alignment vertical="center"/>
    </xf>
    <xf numFmtId="0" fontId="0" fillId="9" borderId="138" xfId="0" applyFill="1" applyBorder="1">
      <alignment vertical="center"/>
    </xf>
    <xf numFmtId="0" fontId="0" fillId="9" borderId="188" xfId="0" applyFill="1" applyBorder="1">
      <alignment vertical="center"/>
    </xf>
    <xf numFmtId="0" fontId="0" fillId="9" borderId="93" xfId="0" applyFill="1" applyBorder="1">
      <alignment vertical="center"/>
    </xf>
    <xf numFmtId="0" fontId="0" fillId="9" borderId="187" xfId="0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72" fillId="0" borderId="26" xfId="0" applyFont="1" applyBorder="1" applyAlignment="1" applyProtection="1">
      <alignment shrinkToFit="1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10" xfId="0" applyFont="1" applyFill="1" applyBorder="1" applyAlignment="1" applyProtection="1">
      <alignment horizontal="center" vertical="center"/>
    </xf>
    <xf numFmtId="0" fontId="18" fillId="10" borderId="63" xfId="0" applyFont="1" applyFill="1" applyBorder="1" applyAlignment="1" applyProtection="1">
      <alignment horizontal="center" vertical="center" shrinkToFit="1"/>
    </xf>
    <xf numFmtId="0" fontId="18" fillId="0" borderId="134" xfId="0" applyFont="1" applyFill="1" applyBorder="1" applyAlignment="1" applyProtection="1">
      <alignment horizontal="center" vertical="center" shrinkToFit="1"/>
    </xf>
    <xf numFmtId="0" fontId="18" fillId="0" borderId="140" xfId="0" applyFont="1" applyFill="1" applyBorder="1" applyAlignment="1" applyProtection="1">
      <alignment horizontal="center" vertical="center" shrinkToFit="1"/>
    </xf>
    <xf numFmtId="0" fontId="0" fillId="0" borderId="22" xfId="0" applyFont="1" applyFill="1" applyBorder="1" applyAlignment="1" applyProtection="1">
      <alignment horizontal="center" vertical="center"/>
    </xf>
    <xf numFmtId="0" fontId="0" fillId="0" borderId="193" xfId="0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/>
    </xf>
    <xf numFmtId="0" fontId="18" fillId="10" borderId="63" xfId="0" applyFont="1" applyFill="1" applyBorder="1" applyAlignment="1" applyProtection="1">
      <alignment horizontal="center" vertical="center" shrinkToFit="1"/>
    </xf>
    <xf numFmtId="0" fontId="18" fillId="0" borderId="134" xfId="0" applyFont="1" applyFill="1" applyBorder="1" applyAlignment="1" applyProtection="1">
      <alignment horizontal="center" vertical="center" shrinkToFit="1"/>
    </xf>
    <xf numFmtId="0" fontId="18" fillId="0" borderId="140" xfId="0" applyFont="1" applyFill="1" applyBorder="1" applyAlignment="1" applyProtection="1">
      <alignment horizontal="center" vertical="center" shrinkToFit="1"/>
    </xf>
    <xf numFmtId="0" fontId="0" fillId="0" borderId="8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</xf>
    <xf numFmtId="0" fontId="20" fillId="0" borderId="73" xfId="0" applyFont="1" applyBorder="1" applyAlignment="1" applyProtection="1">
      <alignment horizontal="center" vertical="center"/>
      <protection locked="0"/>
    </xf>
    <xf numFmtId="0" fontId="30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vertical="center"/>
    </xf>
    <xf numFmtId="0" fontId="0" fillId="0" borderId="11" xfId="0" applyBorder="1" applyAlignment="1" applyProtection="1">
      <alignment vertical="center"/>
    </xf>
    <xf numFmtId="0" fontId="23" fillId="0" borderId="0" xfId="0" applyFont="1" applyBorder="1" applyAlignment="1" applyProtection="1">
      <alignment horizontal="center" vertical="center" shrinkToFit="1"/>
    </xf>
    <xf numFmtId="0" fontId="0" fillId="0" borderId="0" xfId="0" applyFill="1" applyBorder="1" applyAlignment="1" applyProtection="1">
      <alignment horizontal="center" vertical="center"/>
    </xf>
    <xf numFmtId="0" fontId="0" fillId="0" borderId="22" xfId="0" applyFont="1" applyFill="1" applyBorder="1" applyAlignment="1" applyProtection="1">
      <alignment horizontal="center" vertical="center"/>
    </xf>
    <xf numFmtId="0" fontId="49" fillId="0" borderId="2" xfId="0" applyFont="1" applyBorder="1" applyAlignment="1" applyProtection="1">
      <alignment horizontal="center" vertical="center"/>
    </xf>
    <xf numFmtId="0" fontId="0" fillId="0" borderId="10" xfId="0" applyFont="1" applyFill="1" applyBorder="1" applyAlignment="1" applyProtection="1">
      <alignment horizontal="center" vertical="center"/>
    </xf>
    <xf numFmtId="0" fontId="18" fillId="0" borderId="134" xfId="0" applyFont="1" applyFill="1" applyBorder="1" applyAlignment="1" applyProtection="1">
      <alignment vertical="center" wrapText="1"/>
    </xf>
    <xf numFmtId="0" fontId="18" fillId="0" borderId="0" xfId="0" applyFont="1" applyFill="1" applyBorder="1" applyAlignment="1" applyProtection="1">
      <alignment vertical="center" wrapText="1"/>
    </xf>
    <xf numFmtId="0" fontId="18" fillId="0" borderId="0" xfId="0" applyNumberFormat="1" applyFont="1" applyFill="1" applyBorder="1" applyAlignment="1" applyProtection="1">
      <alignment vertical="center" wrapText="1"/>
    </xf>
    <xf numFmtId="0" fontId="18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Protection="1">
      <alignment vertical="center"/>
      <protection locked="0"/>
    </xf>
    <xf numFmtId="0" fontId="8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12" fillId="0" borderId="184" xfId="0" applyFont="1" applyBorder="1" applyAlignment="1">
      <alignment horizontal="left" vertical="center" wrapText="1"/>
    </xf>
    <xf numFmtId="0" fontId="12" fillId="0" borderId="186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0" xfId="0" applyNumberFormat="1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56" fillId="0" borderId="0" xfId="0" applyFont="1" applyFill="1" applyAlignment="1" applyProtection="1">
      <alignment horizontal="center" vertical="center" shrinkToFit="1"/>
      <protection locked="0"/>
    </xf>
    <xf numFmtId="0" fontId="21" fillId="0" borderId="0" xfId="0" applyFont="1" applyBorder="1" applyAlignment="1" applyProtection="1">
      <alignment horizontal="center" vertical="center"/>
    </xf>
    <xf numFmtId="0" fontId="23" fillId="0" borderId="1" xfId="0" applyFont="1" applyBorder="1" applyAlignment="1" applyProtection="1">
      <alignment horizontal="center" vertical="center" shrinkToFit="1"/>
    </xf>
    <xf numFmtId="0" fontId="23" fillId="0" borderId="27" xfId="0" applyFont="1" applyBorder="1" applyAlignment="1" applyProtection="1">
      <alignment horizontal="center" vertical="center" shrinkToFit="1"/>
    </xf>
    <xf numFmtId="0" fontId="23" fillId="0" borderId="3" xfId="0" applyFont="1" applyBorder="1" applyAlignment="1" applyProtection="1">
      <alignment horizontal="center" vertical="center" shrinkToFit="1"/>
    </xf>
    <xf numFmtId="0" fontId="0" fillId="0" borderId="77" xfId="0" applyFill="1" applyBorder="1" applyAlignment="1" applyProtection="1">
      <alignment horizontal="center" vertical="center"/>
    </xf>
    <xf numFmtId="0" fontId="0" fillId="0" borderId="78" xfId="0" applyFill="1" applyBorder="1" applyAlignment="1" applyProtection="1">
      <alignment horizontal="center" vertical="center"/>
    </xf>
    <xf numFmtId="0" fontId="0" fillId="0" borderId="157" xfId="0" applyFill="1" applyBorder="1" applyAlignment="1" applyProtection="1">
      <alignment horizontal="center" vertical="center"/>
    </xf>
    <xf numFmtId="0" fontId="21" fillId="6" borderId="26" xfId="0" applyFont="1" applyFill="1" applyBorder="1" applyAlignment="1" applyProtection="1">
      <alignment horizontal="center" vertical="center"/>
      <protection locked="0"/>
    </xf>
    <xf numFmtId="0" fontId="21" fillId="6" borderId="75" xfId="0" applyFont="1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0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/>
    </xf>
    <xf numFmtId="0" fontId="0" fillId="0" borderId="81" xfId="0" applyFill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53" xfId="0" applyFont="1" applyBorder="1" applyAlignment="1" applyProtection="1">
      <alignment horizontal="center" vertical="center"/>
    </xf>
    <xf numFmtId="0" fontId="16" fillId="0" borderId="11" xfId="0" applyFont="1" applyBorder="1" applyAlignment="1" applyProtection="1">
      <alignment horizontal="center" vertical="center"/>
    </xf>
    <xf numFmtId="0" fontId="16" fillId="0" borderId="29" xfId="0" applyFont="1" applyBorder="1" applyAlignment="1" applyProtection="1">
      <alignment horizontal="center" vertical="center"/>
    </xf>
    <xf numFmtId="0" fontId="0" fillId="0" borderId="0" xfId="0" applyAlignment="1" applyProtection="1">
      <alignment wrapText="1"/>
    </xf>
    <xf numFmtId="0" fontId="0" fillId="0" borderId="4" xfId="0" applyBorder="1" applyAlignment="1" applyProtection="1">
      <alignment wrapText="1"/>
    </xf>
    <xf numFmtId="0" fontId="4" fillId="0" borderId="11" xfId="0" applyFont="1" applyFill="1" applyBorder="1" applyAlignment="1" applyProtection="1">
      <alignment horizontal="left"/>
    </xf>
    <xf numFmtId="0" fontId="45" fillId="0" borderId="11" xfId="0" applyFont="1" applyBorder="1" applyAlignment="1" applyProtection="1">
      <alignment horizontal="center" shrinkToFit="1"/>
    </xf>
    <xf numFmtId="0" fontId="45" fillId="0" borderId="26" xfId="0" applyFont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 vertical="center"/>
    </xf>
    <xf numFmtId="0" fontId="12" fillId="0" borderId="8" xfId="0" applyFont="1" applyFill="1" applyBorder="1" applyAlignment="1" applyProtection="1">
      <alignment horizontal="center" vertical="center"/>
    </xf>
    <xf numFmtId="0" fontId="12" fillId="0" borderId="80" xfId="0" applyFont="1" applyFill="1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horizontal="center" vertical="center"/>
    </xf>
    <xf numFmtId="0" fontId="12" fillId="0" borderId="11" xfId="0" applyFont="1" applyFill="1" applyBorder="1" applyAlignment="1" applyProtection="1">
      <alignment horizontal="center" vertical="center"/>
    </xf>
    <xf numFmtId="0" fontId="12" fillId="0" borderId="81" xfId="0" applyFont="1" applyFill="1" applyBorder="1" applyAlignment="1" applyProtection="1">
      <alignment horizontal="center" vertical="center"/>
    </xf>
    <xf numFmtId="0" fontId="21" fillId="3" borderId="8" xfId="0" applyFont="1" applyFill="1" applyBorder="1" applyAlignment="1" applyProtection="1">
      <alignment horizontal="center" vertical="center" wrapText="1"/>
      <protection locked="0"/>
    </xf>
    <xf numFmtId="0" fontId="21" fillId="3" borderId="80" xfId="0" applyFont="1" applyFill="1" applyBorder="1" applyAlignment="1" applyProtection="1">
      <alignment horizontal="center" vertical="center" wrapText="1"/>
      <protection locked="0"/>
    </xf>
    <xf numFmtId="0" fontId="21" fillId="3" borderId="11" xfId="0" applyFont="1" applyFill="1" applyBorder="1" applyAlignment="1" applyProtection="1">
      <alignment horizontal="center" vertical="center" wrapText="1"/>
      <protection locked="0"/>
    </xf>
    <xf numFmtId="0" fontId="21" fillId="3" borderId="81" xfId="0" applyFont="1" applyFill="1" applyBorder="1" applyAlignment="1" applyProtection="1">
      <alignment horizontal="center" vertical="center" wrapText="1"/>
      <protection locked="0"/>
    </xf>
    <xf numFmtId="0" fontId="9" fillId="11" borderId="82" xfId="0" applyFont="1" applyFill="1" applyBorder="1" applyAlignment="1" applyProtection="1">
      <alignment vertical="center" wrapText="1"/>
      <protection locked="0"/>
    </xf>
    <xf numFmtId="0" fontId="9" fillId="11" borderId="8" xfId="0" applyFont="1" applyFill="1" applyBorder="1" applyAlignment="1" applyProtection="1">
      <alignment vertical="center" wrapText="1"/>
      <protection locked="0"/>
    </xf>
    <xf numFmtId="0" fontId="9" fillId="11" borderId="53" xfId="0" applyFont="1" applyFill="1" applyBorder="1" applyAlignment="1" applyProtection="1">
      <alignment vertical="center" wrapText="1"/>
      <protection locked="0"/>
    </xf>
    <xf numFmtId="0" fontId="9" fillId="11" borderId="83" xfId="0" applyFont="1" applyFill="1" applyBorder="1" applyAlignment="1" applyProtection="1">
      <alignment vertical="center" wrapText="1"/>
      <protection locked="0"/>
    </xf>
    <xf numFmtId="0" fontId="9" fillId="11" borderId="11" xfId="0" applyFont="1" applyFill="1" applyBorder="1" applyAlignment="1" applyProtection="1">
      <alignment vertical="center" wrapText="1"/>
      <protection locked="0"/>
    </xf>
    <xf numFmtId="0" fontId="9" fillId="11" borderId="29" xfId="0" applyFont="1" applyFill="1" applyBorder="1" applyAlignment="1" applyProtection="1">
      <alignment vertical="center" wrapText="1"/>
      <protection locked="0"/>
    </xf>
    <xf numFmtId="0" fontId="5" fillId="0" borderId="45" xfId="0" applyFont="1" applyBorder="1" applyAlignment="1" applyProtection="1">
      <alignment horizontal="center" vertical="center"/>
    </xf>
    <xf numFmtId="0" fontId="5" fillId="0" borderId="65" xfId="0" applyFont="1" applyBorder="1" applyAlignment="1" applyProtection="1">
      <alignment horizontal="center" vertical="center"/>
    </xf>
    <xf numFmtId="0" fontId="5" fillId="0" borderId="73" xfId="0" applyFont="1" applyBorder="1" applyAlignment="1" applyProtection="1">
      <alignment horizontal="center" vertical="center"/>
    </xf>
    <xf numFmtId="0" fontId="0" fillId="0" borderId="34" xfId="0" applyFill="1" applyBorder="1" applyAlignment="1" applyProtection="1">
      <alignment vertical="center" wrapText="1"/>
    </xf>
    <xf numFmtId="0" fontId="0" fillId="0" borderId="35" xfId="0" applyFill="1" applyBorder="1" applyAlignment="1" applyProtection="1">
      <alignment vertical="center" wrapText="1"/>
    </xf>
    <xf numFmtId="0" fontId="0" fillId="0" borderId="0" xfId="0" applyFill="1" applyBorder="1" applyAlignment="1" applyProtection="1">
      <alignment vertical="center" wrapText="1"/>
    </xf>
    <xf numFmtId="0" fontId="0" fillId="0" borderId="36" xfId="0" applyFill="1" applyBorder="1" applyAlignment="1" applyProtection="1">
      <alignment vertical="center" wrapText="1"/>
    </xf>
    <xf numFmtId="0" fontId="0" fillId="0" borderId="4" xfId="0" applyFill="1" applyBorder="1" applyAlignment="1" applyProtection="1">
      <alignment vertical="center" wrapText="1"/>
    </xf>
    <xf numFmtId="0" fontId="0" fillId="0" borderId="5" xfId="0" applyFill="1" applyBorder="1" applyAlignment="1" applyProtection="1">
      <alignment vertical="center" wrapText="1"/>
    </xf>
    <xf numFmtId="0" fontId="12" fillId="0" borderId="149" xfId="0" applyFont="1" applyFill="1" applyBorder="1" applyAlignment="1" applyProtection="1">
      <alignment horizontal="center" vertical="center"/>
    </xf>
    <xf numFmtId="0" fontId="12" fillId="0" borderId="146" xfId="0" applyFont="1" applyFill="1" applyBorder="1" applyAlignment="1" applyProtection="1">
      <alignment horizontal="center" vertical="center"/>
    </xf>
    <xf numFmtId="0" fontId="12" fillId="0" borderId="151" xfId="0" applyFont="1" applyFill="1" applyBorder="1" applyAlignment="1" applyProtection="1">
      <alignment horizontal="center" vertical="center"/>
    </xf>
    <xf numFmtId="0" fontId="0" fillId="0" borderId="34" xfId="0" applyFill="1" applyBorder="1" applyAlignment="1" applyProtection="1">
      <alignment horizontal="left" vertical="center"/>
    </xf>
    <xf numFmtId="0" fontId="0" fillId="0" borderId="35" xfId="0" applyFill="1" applyBorder="1" applyAlignment="1" applyProtection="1">
      <alignment horizontal="left" vertical="center"/>
    </xf>
    <xf numFmtId="0" fontId="0" fillId="0" borderId="4" xfId="0" applyFill="1" applyBorder="1" applyAlignment="1" applyProtection="1">
      <alignment horizontal="left" vertical="center"/>
    </xf>
    <xf numFmtId="0" fontId="0" fillId="0" borderId="5" xfId="0" applyFill="1" applyBorder="1" applyAlignment="1" applyProtection="1">
      <alignment horizontal="left" vertical="center"/>
    </xf>
    <xf numFmtId="0" fontId="12" fillId="0" borderId="9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12" fillId="0" borderId="172" xfId="0" applyFont="1" applyFill="1" applyBorder="1" applyAlignment="1" applyProtection="1">
      <alignment horizontal="center" vertical="center" wrapText="1"/>
    </xf>
    <xf numFmtId="0" fontId="12" fillId="0" borderId="18" xfId="0" applyFont="1" applyFill="1" applyBorder="1" applyAlignment="1" applyProtection="1">
      <alignment horizontal="center" vertical="center" wrapText="1"/>
    </xf>
    <xf numFmtId="0" fontId="12" fillId="0" borderId="33" xfId="0" applyFont="1" applyFill="1" applyBorder="1" applyAlignment="1" applyProtection="1">
      <alignment horizontal="center" vertical="center" wrapText="1"/>
    </xf>
    <xf numFmtId="0" fontId="12" fillId="0" borderId="34" xfId="0" applyFont="1" applyFill="1" applyBorder="1" applyAlignment="1" applyProtection="1">
      <alignment horizontal="center" vertical="center" wrapText="1"/>
    </xf>
    <xf numFmtId="0" fontId="12" fillId="0" borderId="46" xfId="0" applyFont="1" applyFill="1" applyBorder="1" applyAlignment="1" applyProtection="1">
      <alignment horizontal="center" vertical="center" wrapText="1"/>
    </xf>
    <xf numFmtId="179" fontId="5" fillId="6" borderId="158" xfId="0" applyNumberFormat="1" applyFont="1" applyFill="1" applyBorder="1" applyAlignment="1" applyProtection="1">
      <alignment horizontal="center" vertical="center" shrinkToFit="1"/>
    </xf>
    <xf numFmtId="179" fontId="5" fillId="6" borderId="134" xfId="0" applyNumberFormat="1" applyFont="1" applyFill="1" applyBorder="1" applyAlignment="1" applyProtection="1">
      <alignment horizontal="center" vertical="center" shrinkToFit="1"/>
    </xf>
    <xf numFmtId="179" fontId="5" fillId="6" borderId="9" xfId="0" applyNumberFormat="1" applyFont="1" applyFill="1" applyBorder="1" applyAlignment="1" applyProtection="1">
      <alignment horizontal="center" vertical="center" shrinkToFit="1"/>
    </xf>
    <xf numFmtId="179" fontId="5" fillId="6" borderId="0" xfId="0" applyNumberFormat="1" applyFont="1" applyFill="1" applyBorder="1" applyAlignment="1" applyProtection="1">
      <alignment horizontal="center" vertical="center" shrinkToFit="1"/>
    </xf>
    <xf numFmtId="179" fontId="5" fillId="6" borderId="16" xfId="0" applyNumberFormat="1" applyFont="1" applyFill="1" applyBorder="1" applyAlignment="1" applyProtection="1">
      <alignment horizontal="center" vertical="center" shrinkToFit="1"/>
    </xf>
    <xf numFmtId="179" fontId="5" fillId="6" borderId="11" xfId="0" applyNumberFormat="1" applyFont="1" applyFill="1" applyBorder="1" applyAlignment="1" applyProtection="1">
      <alignment horizontal="center" vertical="center" shrinkToFit="1"/>
    </xf>
    <xf numFmtId="179" fontId="9" fillId="11" borderId="139" xfId="0" applyNumberFormat="1" applyFont="1" applyFill="1" applyBorder="1" applyAlignment="1" applyProtection="1">
      <alignment horizontal="center" vertical="center" shrinkToFit="1"/>
    </xf>
    <xf numFmtId="179" fontId="9" fillId="11" borderId="134" xfId="0" applyNumberFormat="1" applyFont="1" applyFill="1" applyBorder="1" applyAlignment="1" applyProtection="1">
      <alignment horizontal="center" vertical="center" shrinkToFit="1"/>
    </xf>
    <xf numFmtId="179" fontId="9" fillId="11" borderId="141" xfId="0" applyNumberFormat="1" applyFont="1" applyFill="1" applyBorder="1" applyAlignment="1" applyProtection="1">
      <alignment horizontal="center" vertical="center" shrinkToFit="1"/>
    </xf>
    <xf numFmtId="179" fontId="9" fillId="11" borderId="0" xfId="0" applyNumberFormat="1" applyFont="1" applyFill="1" applyBorder="1" applyAlignment="1" applyProtection="1">
      <alignment horizontal="center" vertical="center" shrinkToFit="1"/>
    </xf>
    <xf numFmtId="179" fontId="9" fillId="11" borderId="83" xfId="0" applyNumberFormat="1" applyFont="1" applyFill="1" applyBorder="1" applyAlignment="1" applyProtection="1">
      <alignment horizontal="center" vertical="center" shrinkToFit="1"/>
    </xf>
    <xf numFmtId="179" fontId="9" fillId="11" borderId="11" xfId="0" applyNumberFormat="1" applyFont="1" applyFill="1" applyBorder="1" applyAlignment="1" applyProtection="1">
      <alignment horizontal="center" vertical="center" shrinkToFit="1"/>
    </xf>
    <xf numFmtId="49" fontId="26" fillId="11" borderId="153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34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35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37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0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0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41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1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29" xfId="0" applyNumberFormat="1" applyFont="1" applyFill="1" applyBorder="1" applyAlignment="1" applyProtection="1">
      <alignment horizontal="center" vertical="center" shrinkToFit="1"/>
      <protection locked="0"/>
    </xf>
    <xf numFmtId="0" fontId="12" fillId="0" borderId="189" xfId="0" applyFont="1" applyFill="1" applyBorder="1" applyAlignment="1" applyProtection="1">
      <alignment horizontal="center" vertical="center"/>
    </xf>
    <xf numFmtId="0" fontId="12" fillId="0" borderId="150" xfId="0" applyFont="1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 shrinkToFit="1"/>
    </xf>
    <xf numFmtId="0" fontId="0" fillId="0" borderId="8" xfId="0" applyFill="1" applyBorder="1" applyAlignment="1" applyProtection="1">
      <alignment horizontal="center" vertical="center" shrinkToFit="1"/>
    </xf>
    <xf numFmtId="0" fontId="0" fillId="0" borderId="53" xfId="0" applyFill="1" applyBorder="1" applyAlignment="1" applyProtection="1">
      <alignment horizontal="center" vertical="center" shrinkToFit="1"/>
    </xf>
    <xf numFmtId="49" fontId="86" fillId="6" borderId="158" xfId="0" applyNumberFormat="1" applyFont="1" applyFill="1" applyBorder="1" applyAlignment="1" applyProtection="1">
      <alignment horizontal="center" vertical="center" wrapText="1" shrinkToFit="1"/>
      <protection locked="0"/>
    </xf>
    <xf numFmtId="49" fontId="86" fillId="6" borderId="134" xfId="0" applyNumberFormat="1" applyFont="1" applyFill="1" applyBorder="1" applyAlignment="1" applyProtection="1">
      <alignment horizontal="center" vertical="center" wrapText="1" shrinkToFit="1"/>
      <protection locked="0"/>
    </xf>
    <xf numFmtId="49" fontId="86" fillId="6" borderId="152" xfId="0" applyNumberFormat="1" applyFont="1" applyFill="1" applyBorder="1" applyAlignment="1" applyProtection="1">
      <alignment horizontal="center" vertical="center" wrapText="1" shrinkToFit="1"/>
      <protection locked="0"/>
    </xf>
    <xf numFmtId="49" fontId="86" fillId="6" borderId="87" xfId="0" applyNumberFormat="1" applyFont="1" applyFill="1" applyBorder="1" applyAlignment="1" applyProtection="1">
      <alignment horizontal="center" vertical="center" wrapText="1" shrinkToFit="1"/>
      <protection locked="0"/>
    </xf>
    <xf numFmtId="49" fontId="86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86" fillId="6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13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14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93" xfId="0" applyNumberFormat="1" applyFont="1" applyFill="1" applyBorder="1" applyAlignment="1" applyProtection="1">
      <alignment horizontal="center" vertical="center" wrapText="1" shrinkToFit="1"/>
      <protection locked="0"/>
    </xf>
    <xf numFmtId="49" fontId="21" fillId="11" borderId="139" xfId="0" applyNumberFormat="1" applyFont="1" applyFill="1" applyBorder="1" applyAlignment="1" applyProtection="1">
      <alignment horizontal="center" vertical="center" shrinkToFit="1"/>
      <protection locked="0"/>
    </xf>
    <xf numFmtId="49" fontId="21" fillId="11" borderId="134" xfId="0" applyNumberFormat="1" applyFont="1" applyFill="1" applyBorder="1" applyAlignment="1" applyProtection="1">
      <alignment horizontal="center" vertical="center" shrinkToFit="1"/>
      <protection locked="0"/>
    </xf>
    <xf numFmtId="49" fontId="21" fillId="11" borderId="152" xfId="0" applyNumberFormat="1" applyFont="1" applyFill="1" applyBorder="1" applyAlignment="1" applyProtection="1">
      <alignment horizontal="center" vertical="center" shrinkToFit="1"/>
      <protection locked="0"/>
    </xf>
    <xf numFmtId="49" fontId="21" fillId="11" borderId="94" xfId="0" applyNumberFormat="1" applyFont="1" applyFill="1" applyBorder="1" applyAlignment="1" applyProtection="1">
      <alignment horizontal="center" vertical="center" shrinkToFit="1"/>
      <protection locked="0"/>
    </xf>
    <xf numFmtId="49" fontId="21" fillId="11" borderId="4" xfId="0" applyNumberFormat="1" applyFont="1" applyFill="1" applyBorder="1" applyAlignment="1" applyProtection="1">
      <alignment horizontal="center" vertical="center" shrinkToFit="1"/>
      <protection locked="0"/>
    </xf>
    <xf numFmtId="49" fontId="21" fillId="11" borderId="5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53" xfId="0" applyNumberFormat="1" applyFont="1" applyFill="1" applyBorder="1" applyAlignment="1" applyProtection="1">
      <alignment horizontal="center" vertical="center" shrinkToFit="1"/>
    </xf>
    <xf numFmtId="49" fontId="26" fillId="11" borderId="134" xfId="0" applyNumberFormat="1" applyFont="1" applyFill="1" applyBorder="1" applyAlignment="1" applyProtection="1">
      <alignment horizontal="center" vertical="center" shrinkToFit="1"/>
    </xf>
    <xf numFmtId="49" fontId="26" fillId="11" borderId="135" xfId="0" applyNumberFormat="1" applyFont="1" applyFill="1" applyBorder="1" applyAlignment="1" applyProtection="1">
      <alignment horizontal="center" vertical="center" shrinkToFit="1"/>
    </xf>
    <xf numFmtId="49" fontId="26" fillId="11" borderId="6" xfId="0" applyNumberFormat="1" applyFont="1" applyFill="1" applyBorder="1" applyAlignment="1" applyProtection="1">
      <alignment horizontal="center" vertical="center" shrinkToFit="1"/>
    </xf>
    <xf numFmtId="49" fontId="26" fillId="11" borderId="4" xfId="0" applyNumberFormat="1" applyFont="1" applyFill="1" applyBorder="1" applyAlignment="1" applyProtection="1">
      <alignment horizontal="center" vertical="center" shrinkToFit="1"/>
    </xf>
    <xf numFmtId="49" fontId="26" fillId="11" borderId="60" xfId="0" applyNumberFormat="1" applyFont="1" applyFill="1" applyBorder="1" applyAlignment="1" applyProtection="1">
      <alignment horizontal="center" vertical="center" shrinkToFit="1"/>
    </xf>
    <xf numFmtId="0" fontId="0" fillId="0" borderId="7" xfId="0" applyFill="1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 wrapText="1"/>
    </xf>
    <xf numFmtId="0" fontId="0" fillId="0" borderId="80" xfId="0" applyFill="1" applyBorder="1" applyAlignment="1" applyProtection="1">
      <alignment horizontal="center" vertical="center" wrapText="1"/>
    </xf>
    <xf numFmtId="0" fontId="0" fillId="0" borderId="9" xfId="0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</xf>
    <xf numFmtId="0" fontId="0" fillId="0" borderId="142" xfId="0" applyFill="1" applyBorder="1" applyAlignment="1" applyProtection="1">
      <alignment horizontal="center" vertical="center" wrapText="1"/>
    </xf>
    <xf numFmtId="0" fontId="0" fillId="0" borderId="87" xfId="0" applyFill="1" applyBorder="1" applyAlignment="1" applyProtection="1">
      <alignment horizontal="center" vertical="center" wrapText="1"/>
    </xf>
    <xf numFmtId="0" fontId="0" fillId="0" borderId="4" xfId="0" applyFill="1" applyBorder="1" applyAlignment="1" applyProtection="1">
      <alignment horizontal="center" vertical="center" wrapText="1"/>
    </xf>
    <xf numFmtId="0" fontId="0" fillId="0" borderId="93" xfId="0" applyFill="1" applyBorder="1" applyAlignment="1" applyProtection="1">
      <alignment horizontal="center" vertical="center" wrapText="1"/>
    </xf>
    <xf numFmtId="176" fontId="15" fillId="11" borderId="8" xfId="0" applyNumberFormat="1" applyFont="1" applyFill="1" applyBorder="1" applyAlignment="1" applyProtection="1">
      <alignment horizontal="center" vertical="center"/>
      <protection locked="0"/>
    </xf>
    <xf numFmtId="176" fontId="15" fillId="11" borderId="79" xfId="0" applyNumberFormat="1" applyFont="1" applyFill="1" applyBorder="1" applyAlignment="1" applyProtection="1">
      <alignment horizontal="center" vertical="center"/>
      <protection locked="0"/>
    </xf>
    <xf numFmtId="176" fontId="15" fillId="11" borderId="0" xfId="0" applyNumberFormat="1" applyFont="1" applyFill="1" applyBorder="1" applyAlignment="1" applyProtection="1">
      <alignment horizontal="center" vertical="center"/>
      <protection locked="0"/>
    </xf>
    <xf numFmtId="176" fontId="15" fillId="11" borderId="36" xfId="0" applyNumberFormat="1" applyFont="1" applyFill="1" applyBorder="1" applyAlignment="1" applyProtection="1">
      <alignment horizontal="center" vertical="center"/>
      <protection locked="0"/>
    </xf>
    <xf numFmtId="176" fontId="15" fillId="11" borderId="4" xfId="0" applyNumberFormat="1" applyFont="1" applyFill="1" applyBorder="1" applyAlignment="1" applyProtection="1">
      <alignment horizontal="center" vertical="center"/>
      <protection locked="0"/>
    </xf>
    <xf numFmtId="176" fontId="15" fillId="11" borderId="5" xfId="0" applyNumberFormat="1" applyFont="1" applyFill="1" applyBorder="1" applyAlignment="1" applyProtection="1">
      <alignment horizontal="center" vertical="center"/>
      <protection locked="0"/>
    </xf>
    <xf numFmtId="0" fontId="6" fillId="0" borderId="148" xfId="0" applyFont="1" applyFill="1" applyBorder="1" applyAlignment="1" applyProtection="1">
      <alignment horizontal="center" vertical="center"/>
    </xf>
    <xf numFmtId="0" fontId="6" fillId="0" borderId="146" xfId="0" applyFont="1" applyFill="1" applyBorder="1" applyAlignment="1" applyProtection="1">
      <alignment horizontal="center" vertical="center"/>
    </xf>
    <xf numFmtId="0" fontId="6" fillId="0" borderId="147" xfId="0" applyFont="1" applyFill="1" applyBorder="1" applyAlignment="1" applyProtection="1">
      <alignment horizontal="center" vertical="center"/>
    </xf>
    <xf numFmtId="0" fontId="0" fillId="0" borderId="37" xfId="0" applyFont="1" applyFill="1" applyBorder="1" applyAlignment="1" applyProtection="1">
      <alignment horizontal="center" vertical="center" textRotation="255"/>
    </xf>
    <xf numFmtId="0" fontId="0" fillId="0" borderId="6" xfId="0" applyFont="1" applyFill="1" applyBorder="1" applyAlignment="1" applyProtection="1">
      <alignment horizontal="center" vertical="center" textRotation="255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5" fillId="0" borderId="34" xfId="0" applyFont="1" applyBorder="1" applyAlignment="1" applyProtection="1">
      <alignment horizontal="center" vertical="center"/>
    </xf>
    <xf numFmtId="0" fontId="4" fillId="0" borderId="3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176" fontId="0" fillId="0" borderId="33" xfId="0" applyNumberFormat="1" applyFont="1" applyFill="1" applyBorder="1" applyAlignment="1" applyProtection="1">
      <alignment horizontal="center" vertical="center"/>
      <protection locked="0"/>
    </xf>
    <xf numFmtId="176" fontId="0" fillId="0" borderId="34" xfId="0" applyNumberFormat="1" applyFont="1" applyFill="1" applyBorder="1" applyAlignment="1" applyProtection="1">
      <alignment horizontal="center" vertical="center"/>
      <protection locked="0"/>
    </xf>
    <xf numFmtId="176" fontId="0" fillId="0" borderId="96" xfId="0" applyNumberFormat="1" applyFont="1" applyFill="1" applyBorder="1" applyAlignment="1" applyProtection="1">
      <alignment horizontal="center" vertical="center"/>
      <protection locked="0"/>
    </xf>
    <xf numFmtId="176" fontId="0" fillId="0" borderId="6" xfId="0" applyNumberFormat="1" applyFont="1" applyFill="1" applyBorder="1" applyAlignment="1" applyProtection="1">
      <alignment horizontal="center" vertical="center"/>
      <protection locked="0"/>
    </xf>
    <xf numFmtId="176" fontId="0" fillId="0" borderId="4" xfId="0" applyNumberFormat="1" applyFont="1" applyFill="1" applyBorder="1" applyAlignment="1" applyProtection="1">
      <alignment horizontal="center" vertical="center"/>
      <protection locked="0"/>
    </xf>
    <xf numFmtId="176" fontId="0" fillId="0" borderId="93" xfId="0" applyNumberFormat="1" applyFont="1" applyFill="1" applyBorder="1" applyAlignment="1" applyProtection="1">
      <alignment horizontal="center" vertical="center"/>
      <protection locked="0"/>
    </xf>
    <xf numFmtId="0" fontId="9" fillId="11" borderId="34" xfId="0" applyFont="1" applyFill="1" applyBorder="1" applyAlignment="1" applyProtection="1">
      <alignment horizontal="center" vertical="center"/>
      <protection locked="0"/>
    </xf>
    <xf numFmtId="0" fontId="9" fillId="11" borderId="46" xfId="0" applyFont="1" applyFill="1" applyBorder="1" applyAlignment="1" applyProtection="1">
      <alignment horizontal="center" vertical="center"/>
      <protection locked="0"/>
    </xf>
    <xf numFmtId="0" fontId="9" fillId="11" borderId="4" xfId="0" applyFont="1" applyFill="1" applyBorder="1" applyAlignment="1" applyProtection="1">
      <alignment horizontal="center" vertical="center"/>
      <protection locked="0"/>
    </xf>
    <xf numFmtId="0" fontId="9" fillId="11" borderId="60" xfId="0" applyFont="1" applyFill="1" applyBorder="1" applyAlignment="1" applyProtection="1">
      <alignment horizontal="center" vertical="center"/>
      <protection locked="0"/>
    </xf>
    <xf numFmtId="0" fontId="0" fillId="0" borderId="86" xfId="0" applyFont="1" applyFill="1" applyBorder="1" applyAlignment="1" applyProtection="1">
      <alignment horizontal="center" vertical="center" wrapText="1"/>
    </xf>
    <xf numFmtId="0" fontId="0" fillId="0" borderId="34" xfId="0" applyFont="1" applyFill="1" applyBorder="1" applyAlignment="1" applyProtection="1">
      <alignment horizontal="center" vertical="center" wrapText="1"/>
    </xf>
    <xf numFmtId="0" fontId="0" fillId="0" borderId="96" xfId="0" applyFont="1" applyFill="1" applyBorder="1" applyAlignment="1" applyProtection="1">
      <alignment horizontal="center" vertical="center" wrapText="1"/>
    </xf>
    <xf numFmtId="0" fontId="0" fillId="0" borderId="87" xfId="0" applyFont="1" applyFill="1" applyBorder="1" applyAlignment="1" applyProtection="1">
      <alignment horizontal="center" vertical="center" wrapText="1"/>
    </xf>
    <xf numFmtId="0" fontId="0" fillId="0" borderId="4" xfId="0" applyFont="1" applyFill="1" applyBorder="1" applyAlignment="1" applyProtection="1">
      <alignment horizontal="center" vertical="center" wrapText="1"/>
    </xf>
    <xf numFmtId="0" fontId="0" fillId="0" borderId="93" xfId="0" applyFont="1" applyFill="1" applyBorder="1" applyAlignment="1" applyProtection="1">
      <alignment horizontal="center" vertical="center" wrapText="1"/>
    </xf>
    <xf numFmtId="0" fontId="4" fillId="0" borderId="34" xfId="0" applyFont="1" applyBorder="1" applyAlignment="1" applyProtection="1">
      <alignment horizontal="left" vertical="center"/>
    </xf>
    <xf numFmtId="0" fontId="4" fillId="0" borderId="4" xfId="0" applyFont="1" applyBorder="1" applyAlignment="1" applyProtection="1">
      <alignment horizontal="left" vertical="center"/>
    </xf>
    <xf numFmtId="0" fontId="4" fillId="0" borderId="34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0" fillId="0" borderId="86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0" fontId="0" fillId="0" borderId="96" xfId="0" applyFill="1" applyBorder="1" applyAlignment="1" applyProtection="1">
      <alignment horizontal="center" vertical="center" wrapText="1"/>
    </xf>
    <xf numFmtId="49" fontId="0" fillId="0" borderId="92" xfId="0" applyNumberFormat="1" applyFont="1" applyFill="1" applyBorder="1" applyAlignment="1" applyProtection="1">
      <alignment horizontal="center" vertical="center"/>
      <protection locked="0"/>
    </xf>
    <xf numFmtId="49" fontId="0" fillId="0" borderId="25" xfId="0" applyNumberFormat="1" applyFont="1" applyFill="1" applyBorder="1" applyAlignment="1" applyProtection="1">
      <alignment horizontal="center" vertical="center"/>
      <protection locked="0"/>
    </xf>
    <xf numFmtId="49" fontId="0" fillId="0" borderId="161" xfId="0" applyNumberFormat="1" applyFont="1" applyFill="1" applyBorder="1" applyAlignment="1" applyProtection="1">
      <alignment horizontal="center" vertical="center"/>
      <protection locked="0"/>
    </xf>
    <xf numFmtId="49" fontId="9" fillId="11" borderId="162" xfId="0" applyNumberFormat="1" applyFont="1" applyFill="1" applyBorder="1" applyAlignment="1" applyProtection="1">
      <alignment horizontal="center" vertical="center" shrinkToFit="1"/>
      <protection locked="0"/>
    </xf>
    <xf numFmtId="49" fontId="9" fillId="11" borderId="25" xfId="0" applyNumberFormat="1" applyFont="1" applyFill="1" applyBorder="1" applyAlignment="1" applyProtection="1">
      <alignment horizontal="center" vertical="center" shrinkToFit="1"/>
      <protection locked="0"/>
    </xf>
    <xf numFmtId="49" fontId="9" fillId="11" borderId="72" xfId="0" applyNumberFormat="1" applyFont="1" applyFill="1" applyBorder="1" applyAlignment="1" applyProtection="1">
      <alignment horizontal="center" vertical="center" shrinkToFit="1"/>
      <protection locked="0"/>
    </xf>
    <xf numFmtId="0" fontId="25" fillId="0" borderId="45" xfId="0" applyFont="1" applyFill="1" applyBorder="1" applyAlignment="1" applyProtection="1">
      <alignment horizontal="center" vertical="center" textRotation="255" wrapText="1"/>
      <protection locked="0"/>
    </xf>
    <xf numFmtId="0" fontId="25" fillId="0" borderId="65" xfId="0" applyFont="1" applyFill="1" applyBorder="1" applyAlignment="1" applyProtection="1">
      <alignment horizontal="center" vertical="center" textRotation="255" wrapText="1"/>
      <protection locked="0"/>
    </xf>
    <xf numFmtId="0" fontId="20" fillId="0" borderId="45" xfId="0" applyFont="1" applyBorder="1" applyAlignment="1" applyProtection="1">
      <alignment horizontal="center" vertical="center"/>
      <protection locked="0"/>
    </xf>
    <xf numFmtId="0" fontId="20" fillId="0" borderId="65" xfId="0" applyFont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7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left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 wrapText="1"/>
    </xf>
    <xf numFmtId="49" fontId="9" fillId="11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11" borderId="46" xfId="0" applyNumberFormat="1" applyFont="1" applyFill="1" applyBorder="1" applyAlignment="1" applyProtection="1">
      <alignment horizontal="center" vertical="center" shrinkToFit="1"/>
      <protection locked="0"/>
    </xf>
    <xf numFmtId="49" fontId="9" fillId="11" borderId="4" xfId="0" applyNumberFormat="1" applyFont="1" applyFill="1" applyBorder="1" applyAlignment="1" applyProtection="1">
      <alignment horizontal="center" vertical="center" shrinkToFit="1"/>
      <protection locked="0"/>
    </xf>
    <xf numFmtId="49" fontId="9" fillId="11" borderId="60" xfId="0" applyNumberFormat="1" applyFont="1" applyFill="1" applyBorder="1" applyAlignment="1" applyProtection="1">
      <alignment horizontal="center" vertical="center" shrinkToFit="1"/>
      <protection locked="0"/>
    </xf>
    <xf numFmtId="0" fontId="19" fillId="5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4" xfId="0" applyFill="1" applyBorder="1" applyAlignment="1" applyProtection="1">
      <alignment horizontal="center" vertical="center" wrapText="1"/>
    </xf>
    <xf numFmtId="0" fontId="0" fillId="0" borderId="25" xfId="0" applyFill="1" applyBorder="1" applyAlignment="1" applyProtection="1">
      <alignment horizontal="center" vertical="center"/>
    </xf>
    <xf numFmtId="0" fontId="0" fillId="0" borderId="161" xfId="0" applyFill="1" applyBorder="1" applyAlignment="1" applyProtection="1">
      <alignment horizontal="center" vertical="center"/>
    </xf>
    <xf numFmtId="49" fontId="4" fillId="0" borderId="25" xfId="0" applyNumberFormat="1" applyFont="1" applyFill="1" applyBorder="1" applyAlignment="1" applyProtection="1">
      <alignment horizontal="left" vertical="center"/>
      <protection locked="0"/>
    </xf>
    <xf numFmtId="49" fontId="5" fillId="0" borderId="25" xfId="0" applyNumberFormat="1" applyFont="1" applyFill="1" applyBorder="1" applyAlignment="1" applyProtection="1">
      <alignment horizontal="center" vertical="center"/>
      <protection locked="0"/>
    </xf>
    <xf numFmtId="0" fontId="20" fillId="0" borderId="73" xfId="0" applyFont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81" xfId="0" applyBorder="1" applyAlignment="1" applyProtection="1">
      <alignment horizontal="center" vertical="center"/>
    </xf>
    <xf numFmtId="0" fontId="0" fillId="11" borderId="8" xfId="0" applyFill="1" applyBorder="1" applyAlignment="1" applyProtection="1">
      <alignment horizontal="left" vertical="center" wrapText="1"/>
      <protection locked="0"/>
    </xf>
    <xf numFmtId="0" fontId="0" fillId="11" borderId="53" xfId="0" applyFill="1" applyBorder="1" applyAlignment="1" applyProtection="1">
      <alignment horizontal="left" vertical="center" wrapText="1"/>
      <protection locked="0"/>
    </xf>
    <xf numFmtId="0" fontId="0" fillId="11" borderId="11" xfId="0" applyFill="1" applyBorder="1" applyAlignment="1" applyProtection="1">
      <alignment horizontal="left" vertical="center" wrapText="1"/>
      <protection locked="0"/>
    </xf>
    <xf numFmtId="0" fontId="0" fillId="11" borderId="29" xfId="0" applyFill="1" applyBorder="1" applyAlignment="1" applyProtection="1">
      <alignment horizontal="left" vertical="center" wrapText="1"/>
      <protection locked="0"/>
    </xf>
    <xf numFmtId="0" fontId="0" fillId="0" borderId="34" xfId="0" applyFill="1" applyBorder="1" applyAlignment="1" applyProtection="1">
      <alignment horizontal="center" vertical="center" shrinkToFit="1"/>
    </xf>
    <xf numFmtId="0" fontId="0" fillId="0" borderId="35" xfId="0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34" xfId="0" applyFill="1" applyBorder="1" applyAlignment="1" applyProtection="1">
      <alignment horizontal="center" vertical="center"/>
    </xf>
    <xf numFmtId="0" fontId="0" fillId="0" borderId="152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57" fillId="0" borderId="0" xfId="0" applyFont="1" applyBorder="1" applyAlignment="1">
      <alignment horizontal="left" wrapText="1"/>
    </xf>
    <xf numFmtId="0" fontId="4" fillId="0" borderId="65" xfId="0" applyFont="1" applyBorder="1" applyAlignment="1" applyProtection="1">
      <alignment horizontal="center" vertical="center" textRotation="255"/>
      <protection locked="0"/>
    </xf>
    <xf numFmtId="0" fontId="4" fillId="0" borderId="73" xfId="0" applyFont="1" applyBorder="1" applyAlignment="1" applyProtection="1">
      <alignment horizontal="center" vertical="center" textRotation="255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0" borderId="27" xfId="0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86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0" fillId="0" borderId="96" xfId="0" applyBorder="1" applyAlignment="1" applyProtection="1">
      <alignment horizontal="center" vertical="center"/>
    </xf>
    <xf numFmtId="0" fontId="0" fillId="0" borderId="87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93" xfId="0" applyBorder="1" applyAlignment="1" applyProtection="1">
      <alignment horizontal="center" vertical="center"/>
    </xf>
    <xf numFmtId="0" fontId="12" fillId="11" borderId="163" xfId="0" applyFont="1" applyFill="1" applyBorder="1" applyAlignment="1" applyProtection="1">
      <alignment horizontal="center" vertical="center" wrapText="1"/>
      <protection locked="0"/>
    </xf>
    <xf numFmtId="0" fontId="12" fillId="11" borderId="34" xfId="0" applyFont="1" applyFill="1" applyBorder="1" applyAlignment="1" applyProtection="1">
      <alignment horizontal="center" vertical="center" wrapText="1"/>
      <protection locked="0"/>
    </xf>
    <xf numFmtId="0" fontId="12" fillId="11" borderId="35" xfId="0" applyFont="1" applyFill="1" applyBorder="1" applyAlignment="1" applyProtection="1">
      <alignment horizontal="center" vertical="center" wrapText="1"/>
      <protection locked="0"/>
    </xf>
    <xf numFmtId="0" fontId="12" fillId="11" borderId="94" xfId="0" applyFont="1" applyFill="1" applyBorder="1" applyAlignment="1" applyProtection="1">
      <alignment horizontal="center" vertical="center" wrapText="1"/>
      <protection locked="0"/>
    </xf>
    <xf numFmtId="0" fontId="12" fillId="11" borderId="4" xfId="0" applyFont="1" applyFill="1" applyBorder="1" applyAlignment="1" applyProtection="1">
      <alignment horizontal="center" vertical="center" wrapText="1"/>
      <protection locked="0"/>
    </xf>
    <xf numFmtId="0" fontId="12" fillId="11" borderId="5" xfId="0" applyFont="1" applyFill="1" applyBorder="1" applyAlignment="1" applyProtection="1">
      <alignment horizontal="center" vertical="center" wrapText="1"/>
      <protection locked="0"/>
    </xf>
    <xf numFmtId="0" fontId="0" fillId="0" borderId="33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12" fillId="11" borderId="46" xfId="0" applyFont="1" applyFill="1" applyBorder="1" applyAlignment="1" applyProtection="1">
      <alignment horizontal="center" vertical="center" wrapText="1"/>
      <protection locked="0"/>
    </xf>
    <xf numFmtId="0" fontId="12" fillId="11" borderId="83" xfId="0" applyFont="1" applyFill="1" applyBorder="1" applyAlignment="1" applyProtection="1">
      <alignment horizontal="center" vertical="center" wrapText="1"/>
      <protection locked="0"/>
    </xf>
    <xf numFmtId="0" fontId="12" fillId="11" borderId="11" xfId="0" applyFont="1" applyFill="1" applyBorder="1" applyAlignment="1" applyProtection="1">
      <alignment horizontal="center" vertical="center" wrapText="1"/>
      <protection locked="0"/>
    </xf>
    <xf numFmtId="0" fontId="12" fillId="11" borderId="29" xfId="0" applyFont="1" applyFill="1" applyBorder="1" applyAlignment="1" applyProtection="1">
      <alignment horizontal="center" vertical="center" wrapText="1"/>
      <protection locked="0"/>
    </xf>
    <xf numFmtId="0" fontId="0" fillId="0" borderId="79" xfId="0" applyFill="1" applyBorder="1" applyAlignment="1" applyProtection="1">
      <alignment horizontal="center" vertical="center"/>
    </xf>
    <xf numFmtId="0" fontId="8" fillId="0" borderId="88" xfId="0" applyFont="1" applyFill="1" applyBorder="1" applyAlignment="1" applyProtection="1">
      <alignment horizontal="center" vertical="center" wrapText="1"/>
    </xf>
    <xf numFmtId="0" fontId="0" fillId="0" borderId="31" xfId="0" applyFill="1" applyBorder="1" applyProtection="1">
      <alignment vertical="center"/>
    </xf>
    <xf numFmtId="0" fontId="0" fillId="0" borderId="91" xfId="0" applyFill="1" applyBorder="1" applyProtection="1">
      <alignment vertical="center"/>
    </xf>
    <xf numFmtId="0" fontId="11" fillId="6" borderId="31" xfId="0" applyFont="1" applyFill="1" applyBorder="1" applyAlignment="1" applyProtection="1">
      <alignment horizontal="center" vertical="center"/>
      <protection locked="0"/>
    </xf>
    <xf numFmtId="0" fontId="11" fillId="6" borderId="89" xfId="0" applyFont="1" applyFill="1" applyBorder="1" applyAlignment="1" applyProtection="1">
      <alignment horizontal="center" vertical="center"/>
      <protection locked="0"/>
    </xf>
    <xf numFmtId="0" fontId="6" fillId="0" borderId="31" xfId="0" applyFont="1" applyFill="1" applyBorder="1" applyAlignment="1" applyProtection="1">
      <alignment horizontal="center" vertical="center" wrapText="1"/>
    </xf>
    <xf numFmtId="0" fontId="24" fillId="6" borderId="90" xfId="0" applyFont="1" applyFill="1" applyBorder="1" applyAlignment="1" applyProtection="1">
      <alignment horizontal="center" vertical="center"/>
      <protection locked="0"/>
    </xf>
    <xf numFmtId="0" fontId="24" fillId="6" borderId="91" xfId="0" applyFont="1" applyFill="1" applyBorder="1" applyAlignment="1" applyProtection="1">
      <alignment horizontal="center" vertical="center"/>
      <protection locked="0"/>
    </xf>
    <xf numFmtId="0" fontId="6" fillId="0" borderId="90" xfId="0" applyFont="1" applyFill="1" applyBorder="1" applyAlignment="1" applyProtection="1">
      <alignment horizontal="center" vertical="center" wrapText="1" shrinkToFit="1"/>
    </xf>
    <xf numFmtId="0" fontId="6" fillId="0" borderId="31" xfId="0" applyFont="1" applyFill="1" applyBorder="1" applyAlignment="1" applyProtection="1">
      <alignment horizontal="center" vertical="center" wrapText="1" shrinkToFit="1"/>
    </xf>
    <xf numFmtId="0" fontId="6" fillId="0" borderId="8" xfId="0" applyFont="1" applyFill="1" applyBorder="1" applyAlignment="1" applyProtection="1">
      <alignment horizontal="center" vertical="center" wrapText="1" shrinkToFit="1"/>
    </xf>
    <xf numFmtId="0" fontId="24" fillId="0" borderId="8" xfId="0" applyFont="1" applyFill="1" applyBorder="1" applyAlignment="1" applyProtection="1">
      <alignment horizontal="left"/>
    </xf>
    <xf numFmtId="0" fontId="24" fillId="0" borderId="53" xfId="0" applyFont="1" applyFill="1" applyBorder="1" applyAlignment="1" applyProtection="1">
      <alignment horizontal="left"/>
    </xf>
    <xf numFmtId="0" fontId="80" fillId="0" borderId="34" xfId="0" applyFont="1" applyFill="1" applyBorder="1" applyAlignment="1" applyProtection="1">
      <alignment horizontal="center" vertical="center" shrinkToFit="1"/>
      <protection locked="0"/>
    </xf>
    <xf numFmtId="0" fontId="80" fillId="0" borderId="0" xfId="0" applyFont="1" applyFill="1" applyBorder="1" applyAlignment="1" applyProtection="1">
      <alignment horizontal="center" vertical="center" shrinkToFit="1"/>
      <protection locked="0"/>
    </xf>
    <xf numFmtId="0" fontId="18" fillId="10" borderId="63" xfId="0" applyFont="1" applyFill="1" applyBorder="1" applyAlignment="1" applyProtection="1">
      <alignment horizontal="center" vertical="center" shrinkToFit="1"/>
    </xf>
    <xf numFmtId="0" fontId="18" fillId="0" borderId="63" xfId="0" applyFont="1" applyFill="1" applyBorder="1" applyAlignment="1">
      <alignment horizontal="center" vertical="center" shrinkToFit="1"/>
    </xf>
    <xf numFmtId="0" fontId="18" fillId="10" borderId="62" xfId="0" applyFont="1" applyFill="1" applyBorder="1" applyAlignment="1" applyProtection="1">
      <alignment horizontal="center" vertical="center"/>
    </xf>
    <xf numFmtId="0" fontId="18" fillId="10" borderId="22" xfId="0" applyFont="1" applyFill="1" applyBorder="1" applyAlignment="1" applyProtection="1">
      <alignment horizontal="center" vertical="center"/>
    </xf>
    <xf numFmtId="0" fontId="18" fillId="10" borderId="61" xfId="0" applyFont="1" applyFill="1" applyBorder="1" applyAlignment="1" applyProtection="1">
      <alignment horizontal="center" vertical="center"/>
    </xf>
    <xf numFmtId="0" fontId="18" fillId="0" borderId="62" xfId="0" applyFont="1" applyFill="1" applyBorder="1" applyAlignment="1">
      <alignment horizontal="center" vertical="center" shrinkToFit="1"/>
    </xf>
    <xf numFmtId="0" fontId="18" fillId="0" borderId="22" xfId="0" applyFont="1" applyFill="1" applyBorder="1" applyAlignment="1">
      <alignment horizontal="center" vertical="center" shrinkToFit="1"/>
    </xf>
    <xf numFmtId="0" fontId="18" fillId="0" borderId="61" xfId="0" applyFont="1" applyFill="1" applyBorder="1" applyAlignment="1">
      <alignment horizontal="center" vertical="center" shrinkToFit="1"/>
    </xf>
    <xf numFmtId="0" fontId="30" fillId="10" borderId="139" xfId="0" applyFont="1" applyFill="1" applyBorder="1" applyAlignment="1" applyProtection="1">
      <alignment horizontal="center" vertical="center" wrapText="1"/>
    </xf>
    <xf numFmtId="0" fontId="30" fillId="10" borderId="140" xfId="0" applyFont="1" applyFill="1" applyBorder="1" applyAlignment="1" applyProtection="1">
      <alignment horizontal="center" vertical="center" wrapText="1"/>
    </xf>
    <xf numFmtId="0" fontId="30" fillId="10" borderId="143" xfId="0" applyFont="1" applyFill="1" applyBorder="1" applyAlignment="1" applyProtection="1">
      <alignment horizontal="center" vertical="center" wrapText="1"/>
    </xf>
    <xf numFmtId="0" fontId="30" fillId="10" borderId="144" xfId="0" applyFont="1" applyFill="1" applyBorder="1" applyAlignment="1" applyProtection="1">
      <alignment horizontal="center" vertical="center" wrapText="1"/>
    </xf>
    <xf numFmtId="0" fontId="18" fillId="0" borderId="134" xfId="0" applyFont="1" applyFill="1" applyBorder="1" applyAlignment="1" applyProtection="1">
      <alignment horizontal="center" vertical="center" shrinkToFit="1"/>
    </xf>
    <xf numFmtId="0" fontId="18" fillId="0" borderId="140" xfId="0" applyFont="1" applyFill="1" applyBorder="1" applyAlignment="1" applyProtection="1">
      <alignment horizontal="center" vertical="center" shrinkToFit="1"/>
    </xf>
    <xf numFmtId="0" fontId="18" fillId="0" borderId="43" xfId="0" applyFont="1" applyFill="1" applyBorder="1" applyAlignment="1" applyProtection="1">
      <alignment horizontal="center" vertical="center" shrinkToFit="1"/>
    </xf>
    <xf numFmtId="0" fontId="18" fillId="0" borderId="144" xfId="0" applyFont="1" applyFill="1" applyBorder="1" applyAlignment="1" applyProtection="1">
      <alignment horizontal="center" vertical="center" shrinkToFit="1"/>
    </xf>
    <xf numFmtId="0" fontId="0" fillId="0" borderId="84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161" xfId="0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29" xfId="0" applyFont="1" applyFill="1" applyBorder="1" applyAlignment="1" applyProtection="1">
      <alignment horizontal="center" vertical="center"/>
      <protection locked="0"/>
    </xf>
    <xf numFmtId="0" fontId="18" fillId="0" borderId="62" xfId="0" applyNumberFormat="1" applyFont="1" applyFill="1" applyBorder="1" applyAlignment="1" applyProtection="1">
      <alignment horizontal="center" vertical="center"/>
    </xf>
    <xf numFmtId="0" fontId="18" fillId="0" borderId="22" xfId="0" applyNumberFormat="1" applyFont="1" applyFill="1" applyBorder="1" applyAlignment="1" applyProtection="1">
      <alignment horizontal="center" vertical="center"/>
    </xf>
    <xf numFmtId="0" fontId="18" fillId="0" borderId="61" xfId="0" applyNumberFormat="1" applyFont="1" applyFill="1" applyBorder="1" applyAlignment="1" applyProtection="1">
      <alignment horizontal="center" vertical="center"/>
    </xf>
    <xf numFmtId="0" fontId="18" fillId="10" borderId="143" xfId="0" applyFont="1" applyFill="1" applyBorder="1" applyAlignment="1" applyProtection="1">
      <alignment horizontal="center" vertical="center" shrinkToFit="1"/>
    </xf>
    <xf numFmtId="0" fontId="18" fillId="10" borderId="43" xfId="0" applyFont="1" applyFill="1" applyBorder="1" applyAlignment="1" applyProtection="1">
      <alignment horizontal="center" vertical="center" shrinkToFit="1"/>
    </xf>
    <xf numFmtId="0" fontId="18" fillId="10" borderId="144" xfId="0" applyFont="1" applyFill="1" applyBorder="1" applyAlignment="1" applyProtection="1">
      <alignment horizontal="center" vertical="center" shrinkToFit="1"/>
    </xf>
    <xf numFmtId="0" fontId="18" fillId="0" borderId="143" xfId="0" applyFont="1" applyFill="1" applyBorder="1" applyAlignment="1">
      <alignment horizontal="center" vertical="center" shrinkToFit="1"/>
    </xf>
    <xf numFmtId="0" fontId="18" fillId="0" borderId="43" xfId="0" applyFont="1" applyFill="1" applyBorder="1" applyAlignment="1">
      <alignment horizontal="center" vertical="center" shrinkToFit="1"/>
    </xf>
    <xf numFmtId="0" fontId="18" fillId="0" borderId="144" xfId="0" applyFont="1" applyFill="1" applyBorder="1" applyAlignment="1">
      <alignment horizontal="center" vertical="center" shrinkToFit="1"/>
    </xf>
    <xf numFmtId="0" fontId="18" fillId="0" borderId="22" xfId="0" applyFont="1" applyFill="1" applyBorder="1" applyAlignment="1" applyProtection="1">
      <alignment horizontal="center" vertical="center" shrinkToFit="1"/>
    </xf>
    <xf numFmtId="0" fontId="18" fillId="0" borderId="61" xfId="0" applyFont="1" applyFill="1" applyBorder="1" applyAlignment="1" applyProtection="1">
      <alignment horizontal="center" vertical="center" shrinkToFit="1"/>
    </xf>
    <xf numFmtId="0" fontId="30" fillId="0" borderId="0" xfId="0" applyFont="1" applyFill="1" applyBorder="1" applyAlignment="1">
      <alignment horizontal="left" vertical="center" wrapText="1"/>
    </xf>
    <xf numFmtId="0" fontId="18" fillId="10" borderId="62" xfId="0" applyNumberFormat="1" applyFont="1" applyFill="1" applyBorder="1" applyAlignment="1" applyProtection="1">
      <alignment horizontal="center" vertical="center" shrinkToFit="1"/>
    </xf>
    <xf numFmtId="0" fontId="18" fillId="10" borderId="61" xfId="0" applyNumberFormat="1" applyFont="1" applyFill="1" applyBorder="1" applyAlignment="1" applyProtection="1">
      <alignment horizontal="center" vertical="center" shrinkToFit="1"/>
    </xf>
    <xf numFmtId="0" fontId="18" fillId="10" borderId="62" xfId="0" applyFont="1" applyFill="1" applyBorder="1" applyAlignment="1" applyProtection="1">
      <alignment horizontal="center" vertical="center" shrinkToFit="1"/>
    </xf>
    <xf numFmtId="0" fontId="18" fillId="10" borderId="61" xfId="0" applyFont="1" applyFill="1" applyBorder="1" applyAlignment="1" applyProtection="1">
      <alignment horizontal="center" vertical="center" shrinkToFit="1"/>
    </xf>
    <xf numFmtId="0" fontId="70" fillId="0" borderId="62" xfId="0" applyFont="1" applyFill="1" applyBorder="1" applyAlignment="1" applyProtection="1">
      <alignment horizontal="center" vertical="center" shrinkToFit="1"/>
    </xf>
    <xf numFmtId="0" fontId="70" fillId="0" borderId="22" xfId="0" applyFont="1" applyFill="1" applyBorder="1" applyAlignment="1" applyProtection="1">
      <alignment horizontal="center" vertical="center" shrinkToFit="1"/>
    </xf>
    <xf numFmtId="0" fontId="70" fillId="0" borderId="61" xfId="0" applyFont="1" applyFill="1" applyBorder="1" applyAlignment="1" applyProtection="1">
      <alignment horizontal="center" vertical="center" shrinkToFit="1"/>
    </xf>
    <xf numFmtId="0" fontId="0" fillId="10" borderId="47" xfId="0" applyFill="1" applyBorder="1" applyAlignment="1" applyProtection="1">
      <alignment horizontal="center" vertical="center"/>
      <protection locked="0"/>
    </xf>
    <xf numFmtId="0" fontId="23" fillId="0" borderId="47" xfId="0" applyFont="1" applyBorder="1" applyAlignment="1" applyProtection="1">
      <alignment horizontal="left" vertical="center"/>
      <protection locked="0"/>
    </xf>
    <xf numFmtId="0" fontId="26" fillId="0" borderId="0" xfId="0" applyNumberFormat="1" applyFont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 shrinkToFit="1"/>
    </xf>
    <xf numFmtId="0" fontId="21" fillId="0" borderId="36" xfId="0" applyFont="1" applyBorder="1" applyAlignment="1" applyProtection="1">
      <alignment horizontal="center" vertical="center"/>
    </xf>
    <xf numFmtId="0" fontId="58" fillId="0" borderId="33" xfId="0" applyFont="1" applyBorder="1" applyAlignment="1" applyProtection="1">
      <alignment horizontal="center" vertical="center"/>
    </xf>
    <xf numFmtId="0" fontId="58" fillId="0" borderId="34" xfId="0" applyFont="1" applyBorder="1" applyAlignment="1" applyProtection="1">
      <alignment horizontal="center" vertical="center"/>
    </xf>
    <xf numFmtId="0" fontId="58" fillId="0" borderId="35" xfId="0" applyFont="1" applyBorder="1" applyAlignment="1" applyProtection="1">
      <alignment horizontal="center" vertical="center"/>
    </xf>
    <xf numFmtId="0" fontId="58" fillId="0" borderId="6" xfId="0" applyFont="1" applyBorder="1" applyAlignment="1" applyProtection="1">
      <alignment horizontal="center" vertical="center"/>
    </xf>
    <xf numFmtId="0" fontId="58" fillId="0" borderId="4" xfId="0" applyFont="1" applyBorder="1" applyAlignment="1" applyProtection="1">
      <alignment horizontal="center" vertical="center"/>
    </xf>
    <xf numFmtId="0" fontId="58" fillId="0" borderId="5" xfId="0" applyFont="1" applyBorder="1" applyAlignment="1" applyProtection="1">
      <alignment horizontal="center" vertical="center"/>
    </xf>
    <xf numFmtId="0" fontId="5" fillId="0" borderId="164" xfId="0" applyFont="1" applyFill="1" applyBorder="1" applyAlignment="1" applyProtection="1">
      <alignment horizontal="center" vertical="center"/>
    </xf>
    <xf numFmtId="0" fontId="5" fillId="0" borderId="155" xfId="0" applyFont="1" applyFill="1" applyBorder="1" applyAlignment="1" applyProtection="1">
      <alignment horizontal="center" vertical="center"/>
    </xf>
    <xf numFmtId="0" fontId="5" fillId="0" borderId="166" xfId="0" applyFont="1" applyFill="1" applyBorder="1" applyAlignment="1" applyProtection="1">
      <alignment horizontal="center" vertical="center"/>
    </xf>
    <xf numFmtId="0" fontId="5" fillId="0" borderId="145" xfId="0" applyFont="1" applyFill="1" applyBorder="1" applyAlignment="1" applyProtection="1">
      <alignment horizontal="center" vertical="center"/>
    </xf>
    <xf numFmtId="0" fontId="5" fillId="0" borderId="168" xfId="0" applyFont="1" applyFill="1" applyBorder="1" applyAlignment="1" applyProtection="1">
      <alignment horizontal="center" vertical="center"/>
    </xf>
    <xf numFmtId="0" fontId="5" fillId="0" borderId="154" xfId="0" applyFont="1" applyFill="1" applyBorder="1" applyAlignment="1" applyProtection="1">
      <alignment horizontal="center" vertical="center"/>
    </xf>
    <xf numFmtId="0" fontId="9" fillId="0" borderId="155" xfId="0" applyFont="1" applyFill="1" applyBorder="1" applyAlignment="1" applyProtection="1">
      <alignment horizontal="center" vertical="center"/>
    </xf>
    <xf numFmtId="0" fontId="9" fillId="0" borderId="165" xfId="0" applyFont="1" applyFill="1" applyBorder="1" applyAlignment="1" applyProtection="1">
      <alignment horizontal="center" vertical="center"/>
    </xf>
    <xf numFmtId="0" fontId="9" fillId="0" borderId="145" xfId="0" applyFont="1" applyFill="1" applyBorder="1" applyAlignment="1" applyProtection="1">
      <alignment horizontal="center" vertical="center"/>
    </xf>
    <xf numFmtId="0" fontId="9" fillId="0" borderId="167" xfId="0" applyFont="1" applyFill="1" applyBorder="1" applyAlignment="1" applyProtection="1">
      <alignment horizontal="center" vertical="center"/>
    </xf>
    <xf numFmtId="0" fontId="9" fillId="0" borderId="154" xfId="0" applyFont="1" applyFill="1" applyBorder="1" applyAlignment="1" applyProtection="1">
      <alignment horizontal="center" vertical="center"/>
    </xf>
    <xf numFmtId="0" fontId="9" fillId="0" borderId="169" xfId="0" applyFont="1" applyFill="1" applyBorder="1" applyAlignment="1" applyProtection="1">
      <alignment horizontal="center" vertical="center"/>
    </xf>
    <xf numFmtId="0" fontId="12" fillId="0" borderId="76" xfId="0" applyFont="1" applyFill="1" applyBorder="1" applyAlignment="1" applyProtection="1">
      <alignment horizontal="center" vertical="center"/>
    </xf>
    <xf numFmtId="0" fontId="12" fillId="0" borderId="26" xfId="0" applyFont="1" applyFill="1" applyBorder="1" applyAlignment="1" applyProtection="1">
      <alignment horizontal="center" vertical="center"/>
    </xf>
    <xf numFmtId="0" fontId="21" fillId="6" borderId="156" xfId="0" applyFont="1" applyFill="1" applyBorder="1" applyAlignment="1" applyProtection="1">
      <alignment horizontal="center" vertical="center"/>
    </xf>
    <xf numFmtId="0" fontId="21" fillId="6" borderId="26" xfId="0" applyFont="1" applyFill="1" applyBorder="1" applyAlignment="1" applyProtection="1">
      <alignment horizontal="center" vertical="center"/>
    </xf>
    <xf numFmtId="0" fontId="21" fillId="6" borderId="75" xfId="0" applyFont="1" applyFill="1" applyBorder="1" applyAlignment="1" applyProtection="1">
      <alignment horizontal="center" vertical="center"/>
    </xf>
    <xf numFmtId="0" fontId="75" fillId="6" borderId="82" xfId="0" applyFont="1" applyFill="1" applyBorder="1" applyAlignment="1" applyProtection="1">
      <alignment horizontal="center" vertical="center"/>
    </xf>
    <xf numFmtId="0" fontId="75" fillId="6" borderId="8" xfId="0" applyFont="1" applyFill="1" applyBorder="1" applyAlignment="1" applyProtection="1">
      <alignment horizontal="center" vertical="center"/>
    </xf>
    <xf numFmtId="0" fontId="75" fillId="6" borderId="80" xfId="0" applyFont="1" applyFill="1" applyBorder="1" applyAlignment="1" applyProtection="1">
      <alignment horizontal="center" vertical="center"/>
    </xf>
    <xf numFmtId="0" fontId="75" fillId="6" borderId="83" xfId="0" applyFont="1" applyFill="1" applyBorder="1" applyAlignment="1" applyProtection="1">
      <alignment horizontal="center" vertical="center"/>
    </xf>
    <xf numFmtId="0" fontId="75" fillId="6" borderId="11" xfId="0" applyFont="1" applyFill="1" applyBorder="1" applyAlignment="1" applyProtection="1">
      <alignment horizontal="center" vertical="center"/>
    </xf>
    <xf numFmtId="0" fontId="75" fillId="6" borderId="81" xfId="0" applyFont="1" applyFill="1" applyBorder="1" applyAlignment="1" applyProtection="1">
      <alignment horizontal="center" vertical="center"/>
    </xf>
    <xf numFmtId="0" fontId="22" fillId="11" borderId="82" xfId="0" applyFont="1" applyFill="1" applyBorder="1" applyAlignment="1" applyProtection="1">
      <alignment vertical="center" shrinkToFit="1"/>
    </xf>
    <xf numFmtId="0" fontId="22" fillId="11" borderId="8" xfId="0" applyFont="1" applyFill="1" applyBorder="1" applyAlignment="1" applyProtection="1">
      <alignment vertical="center" shrinkToFit="1"/>
    </xf>
    <xf numFmtId="0" fontId="22" fillId="11" borderId="53" xfId="0" applyFont="1" applyFill="1" applyBorder="1" applyAlignment="1" applyProtection="1">
      <alignment vertical="center" shrinkToFit="1"/>
    </xf>
    <xf numFmtId="0" fontId="22" fillId="11" borderId="83" xfId="0" applyFont="1" applyFill="1" applyBorder="1" applyAlignment="1" applyProtection="1">
      <alignment vertical="center" shrinkToFit="1"/>
    </xf>
    <xf numFmtId="0" fontId="22" fillId="11" borderId="11" xfId="0" applyFont="1" applyFill="1" applyBorder="1" applyAlignment="1" applyProtection="1">
      <alignment vertical="center" shrinkToFit="1"/>
    </xf>
    <xf numFmtId="0" fontId="22" fillId="11" borderId="29" xfId="0" applyFont="1" applyFill="1" applyBorder="1" applyAlignment="1" applyProtection="1">
      <alignment vertical="center" shrinkToFit="1"/>
    </xf>
    <xf numFmtId="0" fontId="50" fillId="0" borderId="27" xfId="0" applyFont="1" applyBorder="1" applyAlignment="1" applyProtection="1">
      <alignment vertical="center" wrapText="1"/>
    </xf>
    <xf numFmtId="0" fontId="50" fillId="0" borderId="3" xfId="0" applyFont="1" applyBorder="1" applyAlignment="1" applyProtection="1">
      <alignment vertical="center" wrapText="1"/>
    </xf>
    <xf numFmtId="0" fontId="12" fillId="0" borderId="148" xfId="0" applyFont="1" applyFill="1" applyBorder="1" applyAlignment="1" applyProtection="1">
      <alignment horizontal="center" vertical="center"/>
    </xf>
    <xf numFmtId="0" fontId="50" fillId="0" borderId="155" xfId="0" applyFont="1" applyFill="1" applyBorder="1" applyAlignment="1" applyProtection="1">
      <alignment horizontal="center" vertical="center"/>
    </xf>
    <xf numFmtId="0" fontId="50" fillId="0" borderId="82" xfId="0" applyFont="1" applyFill="1" applyBorder="1" applyAlignment="1" applyProtection="1">
      <alignment horizontal="center" vertical="center"/>
    </xf>
    <xf numFmtId="0" fontId="49" fillId="0" borderId="58" xfId="0" applyFont="1" applyFill="1" applyBorder="1" applyAlignment="1" applyProtection="1">
      <alignment horizontal="center" vertical="center" shrinkToFit="1"/>
    </xf>
    <xf numFmtId="0" fontId="49" fillId="0" borderId="8" xfId="0" applyFont="1" applyFill="1" applyBorder="1" applyAlignment="1" applyProtection="1">
      <alignment horizontal="center" vertical="center" shrinkToFit="1"/>
    </xf>
    <xf numFmtId="0" fontId="49" fillId="0" borderId="53" xfId="0" applyFont="1" applyFill="1" applyBorder="1" applyAlignment="1" applyProtection="1">
      <alignment horizontal="center" vertical="center" shrinkToFit="1"/>
    </xf>
    <xf numFmtId="0" fontId="75" fillId="6" borderId="158" xfId="0" applyNumberFormat="1" applyFont="1" applyFill="1" applyBorder="1" applyAlignment="1" applyProtection="1">
      <alignment horizontal="center" vertical="center" wrapText="1"/>
    </xf>
    <xf numFmtId="0" fontId="75" fillId="6" borderId="134" xfId="0" applyNumberFormat="1" applyFont="1" applyFill="1" applyBorder="1" applyAlignment="1" applyProtection="1">
      <alignment horizontal="center" vertical="center" wrapText="1"/>
    </xf>
    <xf numFmtId="0" fontId="75" fillId="6" borderId="152" xfId="0" applyNumberFormat="1" applyFont="1" applyFill="1" applyBorder="1" applyAlignment="1" applyProtection="1">
      <alignment horizontal="center" vertical="center" wrapText="1"/>
    </xf>
    <xf numFmtId="0" fontId="75" fillId="6" borderId="87" xfId="0" applyNumberFormat="1" applyFont="1" applyFill="1" applyBorder="1" applyAlignment="1" applyProtection="1">
      <alignment horizontal="center" vertical="center" wrapText="1"/>
    </xf>
    <xf numFmtId="0" fontId="75" fillId="6" borderId="4" xfId="0" applyNumberFormat="1" applyFont="1" applyFill="1" applyBorder="1" applyAlignment="1" applyProtection="1">
      <alignment horizontal="center" vertical="center" wrapText="1"/>
    </xf>
    <xf numFmtId="0" fontId="75" fillId="6" borderId="5" xfId="0" applyNumberFormat="1" applyFont="1" applyFill="1" applyBorder="1" applyAlignment="1" applyProtection="1">
      <alignment horizontal="center" vertical="center" wrapText="1"/>
    </xf>
    <xf numFmtId="0" fontId="22" fillId="6" borderId="153" xfId="0" applyNumberFormat="1" applyFont="1" applyFill="1" applyBorder="1" applyAlignment="1" applyProtection="1">
      <alignment horizontal="center" vertical="center" wrapText="1"/>
    </xf>
    <xf numFmtId="0" fontId="22" fillId="6" borderId="134" xfId="0" applyNumberFormat="1" applyFont="1" applyFill="1" applyBorder="1" applyAlignment="1" applyProtection="1">
      <alignment horizontal="center" vertical="center" wrapText="1"/>
    </xf>
    <xf numFmtId="0" fontId="22" fillId="6" borderId="140" xfId="0" applyNumberFormat="1" applyFont="1" applyFill="1" applyBorder="1" applyAlignment="1" applyProtection="1">
      <alignment horizontal="center" vertical="center" wrapText="1"/>
    </xf>
    <xf numFmtId="0" fontId="22" fillId="6" borderId="6" xfId="0" applyNumberFormat="1" applyFont="1" applyFill="1" applyBorder="1" applyAlignment="1" applyProtection="1">
      <alignment horizontal="center" vertical="center" wrapText="1"/>
    </xf>
    <xf numFmtId="0" fontId="22" fillId="6" borderId="4" xfId="0" applyNumberFormat="1" applyFont="1" applyFill="1" applyBorder="1" applyAlignment="1" applyProtection="1">
      <alignment horizontal="center" vertical="center" wrapText="1"/>
    </xf>
    <xf numFmtId="0" fontId="22" fillId="6" borderId="93" xfId="0" applyNumberFormat="1" applyFont="1" applyFill="1" applyBorder="1" applyAlignment="1" applyProtection="1">
      <alignment horizontal="center" vertical="center" wrapText="1"/>
    </xf>
    <xf numFmtId="49" fontId="20" fillId="11" borderId="63" xfId="0" applyNumberFormat="1" applyFont="1" applyFill="1" applyBorder="1" applyAlignment="1" applyProtection="1">
      <alignment horizontal="center" vertical="center" shrinkToFit="1"/>
    </xf>
    <xf numFmtId="49" fontId="20" fillId="11" borderId="139" xfId="0" applyNumberFormat="1" applyFont="1" applyFill="1" applyBorder="1" applyAlignment="1" applyProtection="1">
      <alignment horizontal="center" vertical="center" shrinkToFit="1"/>
    </xf>
    <xf numFmtId="49" fontId="20" fillId="11" borderId="145" xfId="0" applyNumberFormat="1" applyFont="1" applyFill="1" applyBorder="1" applyAlignment="1" applyProtection="1">
      <alignment horizontal="center" vertical="center" shrinkToFit="1"/>
    </xf>
    <xf numFmtId="49" fontId="20" fillId="11" borderId="141" xfId="0" applyNumberFormat="1" applyFont="1" applyFill="1" applyBorder="1" applyAlignment="1" applyProtection="1">
      <alignment horizontal="center" vertical="center" shrinkToFit="1"/>
    </xf>
    <xf numFmtId="49" fontId="88" fillId="11" borderId="153" xfId="0" applyNumberFormat="1" applyFont="1" applyFill="1" applyBorder="1" applyAlignment="1" applyProtection="1">
      <alignment horizontal="center" vertical="center" shrinkToFit="1"/>
    </xf>
    <xf numFmtId="49" fontId="88" fillId="11" borderId="134" xfId="0" applyNumberFormat="1" applyFont="1" applyFill="1" applyBorder="1" applyAlignment="1" applyProtection="1">
      <alignment horizontal="center" vertical="center" shrinkToFit="1"/>
    </xf>
    <xf numFmtId="49" fontId="88" fillId="11" borderId="135" xfId="0" applyNumberFormat="1" applyFont="1" applyFill="1" applyBorder="1" applyAlignment="1" applyProtection="1">
      <alignment horizontal="center" vertical="center" shrinkToFit="1"/>
    </xf>
    <xf numFmtId="49" fontId="88" fillId="11" borderId="37" xfId="0" applyNumberFormat="1" applyFont="1" applyFill="1" applyBorder="1" applyAlignment="1" applyProtection="1">
      <alignment horizontal="center" vertical="center" shrinkToFit="1"/>
    </xf>
    <xf numFmtId="49" fontId="88" fillId="11" borderId="0" xfId="0" applyNumberFormat="1" applyFont="1" applyFill="1" applyBorder="1" applyAlignment="1" applyProtection="1">
      <alignment horizontal="center" vertical="center" shrinkToFit="1"/>
    </xf>
    <xf numFmtId="49" fontId="88" fillId="11" borderId="10" xfId="0" applyNumberFormat="1" applyFont="1" applyFill="1" applyBorder="1" applyAlignment="1" applyProtection="1">
      <alignment horizontal="center" vertical="center" shrinkToFit="1"/>
    </xf>
    <xf numFmtId="0" fontId="50" fillId="0" borderId="97" xfId="0" applyFont="1" applyBorder="1" applyAlignment="1" applyProtection="1">
      <alignment horizontal="center" vertical="center"/>
    </xf>
    <xf numFmtId="0" fontId="50" fillId="0" borderId="137" xfId="0" applyFont="1" applyBorder="1" applyAlignment="1" applyProtection="1">
      <alignment horizontal="center" vertical="center"/>
    </xf>
    <xf numFmtId="0" fontId="50" fillId="0" borderId="138" xfId="0" applyFont="1" applyBorder="1" applyAlignment="1" applyProtection="1">
      <alignment horizontal="center" vertical="center"/>
    </xf>
    <xf numFmtId="0" fontId="12" fillId="0" borderId="170" xfId="0" applyFont="1" applyFill="1" applyBorder="1" applyAlignment="1" applyProtection="1">
      <alignment horizontal="center" vertical="center" wrapText="1"/>
    </xf>
    <xf numFmtId="0" fontId="12" fillId="0" borderId="171" xfId="0" applyFont="1" applyFill="1" applyBorder="1" applyAlignment="1" applyProtection="1">
      <alignment horizontal="center" vertical="center" wrapText="1"/>
    </xf>
    <xf numFmtId="0" fontId="12" fillId="0" borderId="17" xfId="0" applyFont="1" applyFill="1" applyBorder="1" applyAlignment="1" applyProtection="1">
      <alignment horizontal="center" vertical="center" wrapText="1"/>
    </xf>
    <xf numFmtId="0" fontId="12" fillId="0" borderId="20" xfId="0" applyFont="1" applyFill="1" applyBorder="1" applyAlignment="1" applyProtection="1">
      <alignment horizontal="center" vertical="center" wrapText="1"/>
    </xf>
    <xf numFmtId="0" fontId="50" fillId="0" borderId="27" xfId="0" applyFont="1" applyBorder="1" applyAlignment="1" applyProtection="1">
      <alignment vertical="center"/>
    </xf>
    <xf numFmtId="0" fontId="50" fillId="0" borderId="3" xfId="0" applyFont="1" applyBorder="1" applyAlignment="1" applyProtection="1">
      <alignment vertical="center"/>
    </xf>
    <xf numFmtId="179" fontId="5" fillId="6" borderId="140" xfId="0" applyNumberFormat="1" applyFont="1" applyFill="1" applyBorder="1" applyAlignment="1" applyProtection="1">
      <alignment horizontal="center" vertical="center" shrinkToFit="1"/>
    </xf>
    <xf numFmtId="179" fontId="5" fillId="6" borderId="81" xfId="0" applyNumberFormat="1" applyFont="1" applyFill="1" applyBorder="1" applyAlignment="1" applyProtection="1">
      <alignment horizontal="center" vertical="center" shrinkToFit="1"/>
    </xf>
    <xf numFmtId="179" fontId="21" fillId="11" borderId="139" xfId="0" applyNumberFormat="1" applyFont="1" applyFill="1" applyBorder="1" applyAlignment="1" applyProtection="1">
      <alignment horizontal="center" vertical="center" shrinkToFit="1"/>
    </xf>
    <xf numFmtId="179" fontId="21" fillId="11" borderId="134" xfId="0" applyNumberFormat="1" applyFont="1" applyFill="1" applyBorder="1" applyAlignment="1" applyProtection="1">
      <alignment horizontal="center" vertical="center" shrinkToFit="1"/>
    </xf>
    <xf numFmtId="179" fontId="21" fillId="11" borderId="83" xfId="0" applyNumberFormat="1" applyFont="1" applyFill="1" applyBorder="1" applyAlignment="1" applyProtection="1">
      <alignment horizontal="center" vertical="center" shrinkToFit="1"/>
    </xf>
    <xf numFmtId="179" fontId="21" fillId="11" borderId="11" xfId="0" applyNumberFormat="1" applyFont="1" applyFill="1" applyBorder="1" applyAlignment="1" applyProtection="1">
      <alignment horizontal="center" vertical="center" shrinkToFit="1"/>
    </xf>
    <xf numFmtId="49" fontId="21" fillId="11" borderId="153" xfId="0" applyNumberFormat="1" applyFont="1" applyFill="1" applyBorder="1" applyAlignment="1" applyProtection="1">
      <alignment horizontal="center" vertical="center" shrinkToFit="1"/>
    </xf>
    <xf numFmtId="49" fontId="21" fillId="11" borderId="134" xfId="0" applyNumberFormat="1" applyFont="1" applyFill="1" applyBorder="1" applyAlignment="1" applyProtection="1">
      <alignment horizontal="center" vertical="center" shrinkToFit="1"/>
    </xf>
    <xf numFmtId="49" fontId="21" fillId="11" borderId="135" xfId="0" applyNumberFormat="1" applyFont="1" applyFill="1" applyBorder="1" applyAlignment="1" applyProtection="1">
      <alignment horizontal="center" vertical="center" shrinkToFit="1"/>
    </xf>
    <xf numFmtId="49" fontId="21" fillId="11" borderId="41" xfId="0" applyNumberFormat="1" applyFont="1" applyFill="1" applyBorder="1" applyAlignment="1" applyProtection="1">
      <alignment horizontal="center" vertical="center" shrinkToFit="1"/>
    </xf>
    <xf numFmtId="49" fontId="21" fillId="11" borderId="11" xfId="0" applyNumberFormat="1" applyFont="1" applyFill="1" applyBorder="1" applyAlignment="1" applyProtection="1">
      <alignment horizontal="center" vertical="center" shrinkToFit="1"/>
    </xf>
    <xf numFmtId="49" fontId="21" fillId="11" borderId="29" xfId="0" applyNumberFormat="1" applyFont="1" applyFill="1" applyBorder="1" applyAlignment="1" applyProtection="1">
      <alignment horizontal="center" vertical="center" shrinkToFit="1"/>
    </xf>
    <xf numFmtId="0" fontId="0" fillId="0" borderId="9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176" fontId="26" fillId="11" borderId="82" xfId="0" applyNumberFormat="1" applyFont="1" applyFill="1" applyBorder="1" applyAlignment="1" applyProtection="1">
      <alignment horizontal="center" vertical="center" shrinkToFit="1"/>
    </xf>
    <xf numFmtId="176" fontId="26" fillId="11" borderId="8" xfId="0" applyNumberFormat="1" applyFont="1" applyFill="1" applyBorder="1" applyAlignment="1" applyProtection="1">
      <alignment horizontal="center" vertical="center" shrinkToFit="1"/>
    </xf>
    <xf numFmtId="176" fontId="26" fillId="11" borderId="79" xfId="0" applyNumberFormat="1" applyFont="1" applyFill="1" applyBorder="1" applyAlignment="1" applyProtection="1">
      <alignment horizontal="center" vertical="center" shrinkToFit="1"/>
    </xf>
    <xf numFmtId="176" fontId="26" fillId="11" borderId="141" xfId="0" applyNumberFormat="1" applyFont="1" applyFill="1" applyBorder="1" applyAlignment="1" applyProtection="1">
      <alignment horizontal="center" vertical="center" shrinkToFit="1"/>
    </xf>
    <xf numFmtId="176" fontId="26" fillId="11" borderId="0" xfId="0" applyNumberFormat="1" applyFont="1" applyFill="1" applyBorder="1" applyAlignment="1" applyProtection="1">
      <alignment horizontal="center" vertical="center" shrinkToFit="1"/>
    </xf>
    <xf numFmtId="176" fontId="26" fillId="11" borderId="36" xfId="0" applyNumberFormat="1" applyFont="1" applyFill="1" applyBorder="1" applyAlignment="1" applyProtection="1">
      <alignment horizontal="center" vertical="center" shrinkToFit="1"/>
    </xf>
    <xf numFmtId="0" fontId="12" fillId="0" borderId="58" xfId="0" applyFont="1" applyFill="1" applyBorder="1" applyAlignment="1" applyProtection="1">
      <alignment horizontal="center" vertical="center" wrapText="1"/>
    </xf>
    <xf numFmtId="0" fontId="12" fillId="0" borderId="8" xfId="0" applyFont="1" applyFill="1" applyBorder="1" applyAlignment="1" applyProtection="1">
      <alignment horizontal="center" vertical="center" wrapText="1"/>
    </xf>
    <xf numFmtId="0" fontId="12" fillId="0" borderId="80" xfId="0" applyFont="1" applyFill="1" applyBorder="1" applyAlignment="1" applyProtection="1">
      <alignment horizontal="center" vertical="center" wrapText="1"/>
    </xf>
    <xf numFmtId="0" fontId="12" fillId="0" borderId="37" xfId="0" applyFont="1" applyFill="1" applyBorder="1" applyAlignment="1" applyProtection="1">
      <alignment horizontal="center" vertical="center" wrapText="1"/>
    </xf>
    <xf numFmtId="0" fontId="12" fillId="0" borderId="142" xfId="0" applyFont="1" applyFill="1" applyBorder="1" applyAlignment="1" applyProtection="1">
      <alignment horizontal="center" vertical="center" wrapText="1"/>
    </xf>
    <xf numFmtId="0" fontId="13" fillId="0" borderId="8" xfId="0" applyFont="1" applyFill="1" applyBorder="1" applyAlignment="1" applyProtection="1">
      <alignment horizontal="center" vertical="center" wrapText="1"/>
    </xf>
    <xf numFmtId="0" fontId="13" fillId="0" borderId="53" xfId="0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center" vertical="center" wrapText="1"/>
    </xf>
    <xf numFmtId="0" fontId="13" fillId="0" borderId="10" xfId="0" applyFont="1" applyFill="1" applyBorder="1" applyAlignment="1" applyProtection="1">
      <alignment horizontal="center" vertical="center" wrapText="1"/>
    </xf>
    <xf numFmtId="0" fontId="0" fillId="0" borderId="158" xfId="0" applyFill="1" applyBorder="1" applyAlignment="1" applyProtection="1">
      <alignment horizontal="center" vertical="center"/>
    </xf>
    <xf numFmtId="0" fontId="0" fillId="0" borderId="159" xfId="0" applyFill="1" applyBorder="1" applyAlignment="1" applyProtection="1">
      <alignment horizontal="center" vertical="center"/>
    </xf>
    <xf numFmtId="0" fontId="0" fillId="0" borderId="43" xfId="0" applyFill="1" applyBorder="1" applyAlignment="1" applyProtection="1">
      <alignment horizontal="center" vertical="center"/>
    </xf>
    <xf numFmtId="0" fontId="21" fillId="11" borderId="139" xfId="0" applyNumberFormat="1" applyFont="1" applyFill="1" applyBorder="1" applyAlignment="1" applyProtection="1">
      <alignment horizontal="center" vertical="center" shrinkToFit="1"/>
    </xf>
    <xf numFmtId="0" fontId="21" fillId="11" borderId="134" xfId="0" applyNumberFormat="1" applyFont="1" applyFill="1" applyBorder="1" applyAlignment="1" applyProtection="1">
      <alignment horizontal="center" vertical="center" shrinkToFit="1"/>
    </xf>
    <xf numFmtId="0" fontId="21" fillId="11" borderId="152" xfId="0" applyNumberFormat="1" applyFont="1" applyFill="1" applyBorder="1" applyAlignment="1" applyProtection="1">
      <alignment horizontal="center" vertical="center" shrinkToFit="1"/>
    </xf>
    <xf numFmtId="0" fontId="21" fillId="11" borderId="143" xfId="0" applyNumberFormat="1" applyFont="1" applyFill="1" applyBorder="1" applyAlignment="1" applyProtection="1">
      <alignment horizontal="center" vertical="center" shrinkToFit="1"/>
    </xf>
    <xf numFmtId="0" fontId="21" fillId="11" borderId="43" xfId="0" applyNumberFormat="1" applyFont="1" applyFill="1" applyBorder="1" applyAlignment="1" applyProtection="1">
      <alignment horizontal="center" vertical="center" shrinkToFit="1"/>
    </xf>
    <xf numFmtId="0" fontId="21" fillId="11" borderId="44" xfId="0" applyNumberFormat="1" applyFont="1" applyFill="1" applyBorder="1" applyAlignment="1" applyProtection="1">
      <alignment horizontal="center" vertical="center" shrinkToFit="1"/>
    </xf>
    <xf numFmtId="0" fontId="0" fillId="0" borderId="153" xfId="0" applyFill="1" applyBorder="1" applyAlignment="1" applyProtection="1">
      <alignment horizontal="center" vertical="center" wrapText="1"/>
    </xf>
    <xf numFmtId="0" fontId="0" fillId="0" borderId="134" xfId="0" applyFill="1" applyBorder="1" applyAlignment="1" applyProtection="1">
      <alignment horizontal="center" vertical="center" wrapText="1"/>
    </xf>
    <xf numFmtId="0" fontId="0" fillId="0" borderId="140" xfId="0" applyFill="1" applyBorder="1" applyAlignment="1" applyProtection="1">
      <alignment horizontal="center" vertical="center" wrapText="1"/>
    </xf>
    <xf numFmtId="0" fontId="0" fillId="0" borderId="42" xfId="0" applyFill="1" applyBorder="1" applyAlignment="1" applyProtection="1">
      <alignment horizontal="center" vertical="center" wrapText="1"/>
    </xf>
    <xf numFmtId="0" fontId="0" fillId="0" borderId="43" xfId="0" applyFill="1" applyBorder="1" applyAlignment="1" applyProtection="1">
      <alignment horizontal="center" vertical="center" wrapText="1"/>
    </xf>
    <xf numFmtId="0" fontId="0" fillId="0" borderId="144" xfId="0" applyFill="1" applyBorder="1" applyAlignment="1" applyProtection="1">
      <alignment horizontal="center" vertical="center" wrapText="1"/>
    </xf>
    <xf numFmtId="0" fontId="0" fillId="0" borderId="134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 vertical="center"/>
    </xf>
    <xf numFmtId="0" fontId="5" fillId="11" borderId="134" xfId="0" applyFont="1" applyFill="1" applyBorder="1" applyAlignment="1" applyProtection="1">
      <alignment horizontal="center" vertical="center"/>
    </xf>
    <xf numFmtId="0" fontId="5" fillId="11" borderId="43" xfId="0" applyFont="1" applyFill="1" applyBorder="1" applyAlignment="1" applyProtection="1">
      <alignment horizontal="center" vertical="center"/>
    </xf>
    <xf numFmtId="0" fontId="0" fillId="0" borderId="135" xfId="0" applyFont="1" applyFill="1" applyBorder="1" applyAlignment="1" applyProtection="1">
      <alignment horizontal="center" vertical="center"/>
    </xf>
    <xf numFmtId="0" fontId="0" fillId="0" borderId="160" xfId="0" applyFont="1" applyFill="1" applyBorder="1" applyAlignment="1" applyProtection="1">
      <alignment horizontal="center" vertical="center"/>
    </xf>
    <xf numFmtId="0" fontId="0" fillId="0" borderId="158" xfId="0" applyFill="1" applyBorder="1" applyAlignment="1" applyProtection="1">
      <alignment horizontal="center" vertical="center" wrapText="1"/>
    </xf>
    <xf numFmtId="0" fontId="0" fillId="0" borderId="159" xfId="0" applyFill="1" applyBorder="1" applyAlignment="1" applyProtection="1">
      <alignment horizontal="center" vertical="center" wrapText="1"/>
    </xf>
    <xf numFmtId="0" fontId="20" fillId="11" borderId="139" xfId="0" applyFont="1" applyFill="1" applyBorder="1" applyAlignment="1" applyProtection="1">
      <alignment horizontal="center" vertical="center"/>
    </xf>
    <xf numFmtId="0" fontId="20" fillId="11" borderId="134" xfId="0" applyFont="1" applyFill="1" applyBorder="1" applyAlignment="1" applyProtection="1">
      <alignment horizontal="center" vertical="center"/>
    </xf>
    <xf numFmtId="0" fontId="20" fillId="11" borderId="152" xfId="0" applyFont="1" applyFill="1" applyBorder="1" applyAlignment="1" applyProtection="1">
      <alignment horizontal="center" vertical="center"/>
    </xf>
    <xf numFmtId="0" fontId="20" fillId="11" borderId="143" xfId="0" applyFont="1" applyFill="1" applyBorder="1" applyAlignment="1" applyProtection="1">
      <alignment horizontal="center" vertical="center"/>
    </xf>
    <xf numFmtId="0" fontId="20" fillId="11" borderId="43" xfId="0" applyFont="1" applyFill="1" applyBorder="1" applyAlignment="1" applyProtection="1">
      <alignment horizontal="center" vertical="center"/>
    </xf>
    <xf numFmtId="0" fontId="20" fillId="11" borderId="44" xfId="0" applyFont="1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 wrapText="1"/>
    </xf>
    <xf numFmtId="0" fontId="0" fillId="0" borderId="22" xfId="0" applyFill="1" applyBorder="1" applyAlignment="1" applyProtection="1">
      <alignment horizontal="center" vertical="center" wrapText="1"/>
    </xf>
    <xf numFmtId="0" fontId="0" fillId="0" borderId="61" xfId="0" applyFill="1" applyBorder="1" applyAlignment="1" applyProtection="1">
      <alignment horizontal="center" vertical="center" wrapText="1"/>
    </xf>
    <xf numFmtId="0" fontId="0" fillId="0" borderId="62" xfId="0" applyFont="1" applyFill="1" applyBorder="1" applyAlignment="1" applyProtection="1">
      <alignment horizontal="center" vertical="center"/>
    </xf>
    <xf numFmtId="0" fontId="0" fillId="0" borderId="22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0" fillId="0" borderId="142" xfId="0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/>
    </xf>
    <xf numFmtId="0" fontId="63" fillId="5" borderId="0" xfId="0" applyFont="1" applyFill="1" applyBorder="1" applyAlignment="1">
      <alignment horizontal="center" vertical="center" wrapText="1"/>
    </xf>
    <xf numFmtId="0" fontId="0" fillId="0" borderId="16" xfId="0" applyFill="1" applyBorder="1" applyAlignment="1" applyProtection="1">
      <alignment horizontal="center" vertical="center" wrapText="1"/>
    </xf>
    <xf numFmtId="0" fontId="0" fillId="0" borderId="11" xfId="0" applyFill="1" applyBorder="1" applyAlignment="1" applyProtection="1">
      <alignment horizontal="center" vertical="center" wrapText="1"/>
    </xf>
    <xf numFmtId="49" fontId="21" fillId="11" borderId="139" xfId="0" applyNumberFormat="1" applyFont="1" applyFill="1" applyBorder="1" applyAlignment="1" applyProtection="1">
      <alignment horizontal="center" vertical="center"/>
    </xf>
    <xf numFmtId="49" fontId="21" fillId="11" borderId="134" xfId="0" applyNumberFormat="1" applyFont="1" applyFill="1" applyBorder="1" applyAlignment="1" applyProtection="1">
      <alignment horizontal="center" vertical="center"/>
    </xf>
    <xf numFmtId="49" fontId="21" fillId="11" borderId="83" xfId="0" applyNumberFormat="1" applyFont="1" applyFill="1" applyBorder="1" applyAlignment="1" applyProtection="1">
      <alignment horizontal="center" vertical="center"/>
    </xf>
    <xf numFmtId="49" fontId="21" fillId="11" borderId="11" xfId="0" applyNumberFormat="1" applyFont="1" applyFill="1" applyBorder="1" applyAlignment="1" applyProtection="1">
      <alignment horizontal="center" vertical="center"/>
    </xf>
    <xf numFmtId="0" fontId="0" fillId="0" borderId="153" xfId="0" applyFill="1" applyBorder="1" applyAlignment="1" applyProtection="1">
      <alignment horizontal="center" vertical="center"/>
    </xf>
    <xf numFmtId="0" fontId="0" fillId="0" borderId="140" xfId="0" applyFill="1" applyBorder="1" applyAlignment="1" applyProtection="1">
      <alignment horizontal="center" vertical="center"/>
    </xf>
    <xf numFmtId="0" fontId="0" fillId="0" borderId="41" xfId="0" applyFill="1" applyBorder="1" applyAlignment="1" applyProtection="1">
      <alignment horizontal="center" vertical="center"/>
    </xf>
    <xf numFmtId="0" fontId="0" fillId="0" borderId="11" xfId="0" applyFont="1" applyFill="1" applyBorder="1" applyAlignment="1" applyProtection="1">
      <alignment horizontal="center" vertical="center"/>
    </xf>
    <xf numFmtId="0" fontId="13" fillId="0" borderId="134" xfId="0" applyFont="1" applyFill="1" applyBorder="1" applyAlignment="1" applyProtection="1">
      <alignment horizontal="center" vertical="center"/>
    </xf>
    <xf numFmtId="0" fontId="13" fillId="0" borderId="11" xfId="0" applyFont="1" applyFill="1" applyBorder="1" applyAlignment="1" applyProtection="1">
      <alignment horizontal="center" vertical="center"/>
    </xf>
    <xf numFmtId="0" fontId="12" fillId="0" borderId="8" xfId="0" applyFont="1" applyFill="1" applyBorder="1" applyAlignment="1" applyProtection="1">
      <alignment vertical="center" wrapText="1"/>
    </xf>
    <xf numFmtId="0" fontId="12" fillId="0" borderId="43" xfId="0" applyFont="1" applyFill="1" applyBorder="1" applyAlignment="1" applyProtection="1">
      <alignment vertical="center" wrapText="1"/>
    </xf>
    <xf numFmtId="0" fontId="0" fillId="0" borderId="29" xfId="0" applyFont="1" applyFill="1" applyBorder="1" applyAlignment="1" applyProtection="1">
      <alignment horizontal="center" vertical="center"/>
    </xf>
    <xf numFmtId="0" fontId="48" fillId="0" borderId="53" xfId="0" applyFont="1" applyBorder="1" applyAlignment="1" applyProtection="1">
      <alignment horizontal="center" vertical="center" wrapText="1"/>
    </xf>
    <xf numFmtId="0" fontId="48" fillId="0" borderId="10" xfId="0" applyFont="1" applyBorder="1" applyAlignment="1" applyProtection="1">
      <alignment horizontal="center" vertical="center" wrapText="1"/>
    </xf>
    <xf numFmtId="0" fontId="0" fillId="0" borderId="170" xfId="0" applyFont="1" applyFill="1" applyBorder="1" applyAlignment="1" applyProtection="1">
      <alignment horizontal="center" vertical="center"/>
    </xf>
    <xf numFmtId="0" fontId="0" fillId="0" borderId="18" xfId="0" applyFont="1" applyFill="1" applyBorder="1" applyAlignment="1" applyProtection="1">
      <alignment horizontal="center" vertical="center"/>
    </xf>
    <xf numFmtId="0" fontId="0" fillId="0" borderId="19" xfId="0" applyFont="1" applyFill="1" applyBorder="1" applyAlignment="1" applyProtection="1">
      <alignment horizontal="center" vertical="center"/>
    </xf>
    <xf numFmtId="0" fontId="24" fillId="11" borderId="11" xfId="0" applyFont="1" applyFill="1" applyBorder="1" applyAlignment="1" applyProtection="1">
      <alignment horizontal="center" vertical="center" wrapText="1"/>
    </xf>
    <xf numFmtId="0" fontId="49" fillId="0" borderId="2" xfId="0" applyFont="1" applyBorder="1" applyAlignment="1" applyProtection="1">
      <alignment horizontal="center" vertical="center" wrapText="1"/>
    </xf>
    <xf numFmtId="0" fontId="49" fillId="0" borderId="2" xfId="0" applyFont="1" applyBorder="1" applyAlignment="1" applyProtection="1">
      <alignment horizontal="center" vertical="center"/>
    </xf>
    <xf numFmtId="0" fontId="56" fillId="0" borderId="8" xfId="0" applyFont="1" applyFill="1" applyBorder="1" applyAlignment="1" applyProtection="1">
      <alignment horizontal="center" vertical="center" shrinkToFit="1"/>
    </xf>
    <xf numFmtId="0" fontId="56" fillId="0" borderId="53" xfId="0" applyFont="1" applyFill="1" applyBorder="1" applyAlignment="1" applyProtection="1">
      <alignment horizontal="center" vertical="center" shrinkToFit="1"/>
    </xf>
    <xf numFmtId="0" fontId="18" fillId="10" borderId="22" xfId="0" applyFont="1" applyFill="1" applyBorder="1" applyAlignment="1" applyProtection="1">
      <alignment horizontal="center" vertical="center" shrinkToFit="1"/>
    </xf>
    <xf numFmtId="0" fontId="49" fillId="0" borderId="2" xfId="0" applyFont="1" applyBorder="1" applyAlignment="1" applyProtection="1">
      <alignment horizontal="center" vertical="center" textRotation="255"/>
    </xf>
    <xf numFmtId="0" fontId="0" fillId="0" borderId="173" xfId="0" applyFont="1" applyFill="1" applyBorder="1" applyAlignment="1" applyProtection="1">
      <alignment horizontal="center" vertical="center" wrapText="1"/>
    </xf>
    <xf numFmtId="0" fontId="0" fillId="0" borderId="22" xfId="0" applyFont="1" applyFill="1" applyBorder="1" applyAlignment="1" applyProtection="1">
      <alignment horizontal="center" vertical="center" wrapText="1"/>
    </xf>
    <xf numFmtId="0" fontId="0" fillId="0" borderId="95" xfId="0" applyFont="1" applyFill="1" applyBorder="1" applyAlignment="1" applyProtection="1">
      <alignment horizontal="center" vertical="center" wrapText="1"/>
    </xf>
    <xf numFmtId="0" fontId="0" fillId="0" borderId="174" xfId="0" applyFont="1" applyFill="1" applyBorder="1" applyAlignment="1" applyProtection="1">
      <alignment horizontal="center" vertical="center" wrapText="1"/>
    </xf>
    <xf numFmtId="0" fontId="0" fillId="0" borderId="24" xfId="0" applyFont="1" applyFill="1" applyBorder="1" applyAlignment="1" applyProtection="1">
      <alignment horizontal="center" vertical="center" wrapText="1"/>
    </xf>
    <xf numFmtId="0" fontId="0" fillId="0" borderId="57" xfId="0" applyFont="1" applyFill="1" applyBorder="1" applyAlignment="1" applyProtection="1">
      <alignment horizontal="center" vertical="center" wrapText="1"/>
    </xf>
    <xf numFmtId="0" fontId="0" fillId="0" borderId="7" xfId="0" applyFont="1" applyFill="1" applyBorder="1" applyAlignment="1" applyProtection="1">
      <alignment horizontal="center" vertical="center" wrapText="1"/>
    </xf>
    <xf numFmtId="0" fontId="0" fillId="0" borderId="8" xfId="0" applyFont="1" applyFill="1" applyBorder="1" applyAlignment="1" applyProtection="1">
      <alignment horizontal="center" vertical="center" wrapText="1"/>
    </xf>
    <xf numFmtId="0" fontId="0" fillId="0" borderId="16" xfId="0" applyFont="1" applyFill="1" applyBorder="1" applyAlignment="1" applyProtection="1">
      <alignment horizontal="center" vertical="center" wrapText="1"/>
    </xf>
    <xf numFmtId="0" fontId="0" fillId="0" borderId="11" xfId="0" applyFont="1" applyFill="1" applyBorder="1" applyAlignment="1" applyProtection="1">
      <alignment horizontal="center" vertical="center" wrapText="1"/>
    </xf>
    <xf numFmtId="0" fontId="5" fillId="6" borderId="82" xfId="0" applyFont="1" applyFill="1" applyBorder="1" applyAlignment="1" applyProtection="1">
      <alignment horizontal="center" vertical="center" wrapText="1" shrinkToFit="1"/>
    </xf>
    <xf numFmtId="0" fontId="5" fillId="6" borderId="8" xfId="0" applyFont="1" applyFill="1" applyBorder="1" applyAlignment="1" applyProtection="1">
      <alignment horizontal="center" vertical="center" wrapText="1" shrinkToFit="1"/>
    </xf>
    <xf numFmtId="0" fontId="5" fillId="6" borderId="79" xfId="0" applyFont="1" applyFill="1" applyBorder="1" applyAlignment="1" applyProtection="1">
      <alignment horizontal="center" vertical="center" wrapText="1" shrinkToFit="1"/>
    </xf>
    <xf numFmtId="0" fontId="5" fillId="6" borderId="83" xfId="0" applyFont="1" applyFill="1" applyBorder="1" applyAlignment="1" applyProtection="1">
      <alignment horizontal="center" vertical="center" wrapText="1" shrinkToFit="1"/>
    </xf>
    <xf numFmtId="0" fontId="5" fillId="6" borderId="11" xfId="0" applyFont="1" applyFill="1" applyBorder="1" applyAlignment="1" applyProtection="1">
      <alignment horizontal="center" vertical="center" wrapText="1" shrinkToFit="1"/>
    </xf>
    <xf numFmtId="0" fontId="5" fillId="6" borderId="40" xfId="0" applyFont="1" applyFill="1" applyBorder="1" applyAlignment="1" applyProtection="1">
      <alignment horizontal="center" vertical="center" wrapText="1" shrinkToFit="1"/>
    </xf>
    <xf numFmtId="0" fontId="8" fillId="0" borderId="58" xfId="0" applyFont="1" applyFill="1" applyBorder="1" applyAlignment="1" applyProtection="1">
      <alignment horizontal="center" vertical="center" wrapText="1"/>
    </xf>
    <xf numFmtId="0" fontId="8" fillId="0" borderId="8" xfId="0" applyFont="1" applyFill="1" applyBorder="1" applyAlignment="1" applyProtection="1">
      <alignment horizontal="center" vertical="center" wrapText="1"/>
    </xf>
    <xf numFmtId="0" fontId="8" fillId="0" borderId="41" xfId="0" applyFont="1" applyFill="1" applyBorder="1" applyAlignment="1" applyProtection="1">
      <alignment horizontal="center" vertical="center" wrapText="1"/>
    </xf>
    <xf numFmtId="0" fontId="8" fillId="0" borderId="11" xfId="0" applyFont="1" applyFill="1" applyBorder="1" applyAlignment="1" applyProtection="1">
      <alignment horizontal="center" vertical="center" wrapText="1"/>
    </xf>
    <xf numFmtId="0" fontId="9" fillId="6" borderId="82" xfId="0" applyFont="1" applyFill="1" applyBorder="1" applyAlignment="1" applyProtection="1">
      <alignment horizontal="center" vertical="center" wrapText="1"/>
    </xf>
    <xf numFmtId="0" fontId="9" fillId="6" borderId="8" xfId="0" applyFont="1" applyFill="1" applyBorder="1" applyAlignment="1" applyProtection="1">
      <alignment horizontal="center" vertical="center" wrapText="1"/>
    </xf>
    <xf numFmtId="0" fontId="9" fillId="6" borderId="79" xfId="0" applyFont="1" applyFill="1" applyBorder="1" applyAlignment="1" applyProtection="1">
      <alignment horizontal="center" vertical="center" wrapText="1"/>
    </xf>
    <xf numFmtId="0" fontId="9" fillId="6" borderId="83" xfId="0" applyFont="1" applyFill="1" applyBorder="1" applyAlignment="1" applyProtection="1">
      <alignment horizontal="center" vertical="center" wrapText="1"/>
    </xf>
    <xf numFmtId="0" fontId="9" fillId="6" borderId="11" xfId="0" applyFont="1" applyFill="1" applyBorder="1" applyAlignment="1" applyProtection="1">
      <alignment horizontal="center" vertical="center" wrapText="1"/>
    </xf>
    <xf numFmtId="0" fontId="9" fillId="6" borderId="40" xfId="0" applyFont="1" applyFill="1" applyBorder="1" applyAlignment="1" applyProtection="1">
      <alignment horizontal="center" vertical="center" wrapText="1"/>
    </xf>
    <xf numFmtId="0" fontId="24" fillId="0" borderId="58" xfId="0" applyFont="1" applyFill="1" applyBorder="1" applyAlignment="1" applyProtection="1">
      <alignment horizontal="center" vertical="center" wrapText="1"/>
    </xf>
    <xf numFmtId="0" fontId="24" fillId="0" borderId="37" xfId="0" applyFont="1" applyFill="1" applyBorder="1" applyAlignment="1" applyProtection="1">
      <alignment horizontal="center" vertical="center" wrapText="1"/>
    </xf>
    <xf numFmtId="0" fontId="51" fillId="0" borderId="139" xfId="0" applyFont="1" applyBorder="1" applyAlignment="1" applyProtection="1">
      <alignment vertical="center" wrapText="1"/>
    </xf>
    <xf numFmtId="0" fontId="51" fillId="0" borderId="134" xfId="0" applyFont="1" applyBorder="1" applyAlignment="1" applyProtection="1">
      <alignment vertical="center" wrapText="1"/>
    </xf>
    <xf numFmtId="0" fontId="51" fillId="0" borderId="140" xfId="0" applyFont="1" applyBorder="1" applyAlignment="1" applyProtection="1">
      <alignment vertical="center" wrapText="1"/>
    </xf>
    <xf numFmtId="0" fontId="51" fillId="0" borderId="141" xfId="0" applyFont="1" applyBorder="1" applyAlignment="1" applyProtection="1">
      <alignment vertical="center" wrapText="1"/>
    </xf>
    <xf numFmtId="0" fontId="51" fillId="0" borderId="0" xfId="0" applyFont="1" applyBorder="1" applyAlignment="1" applyProtection="1">
      <alignment vertical="center" wrapText="1"/>
    </xf>
    <xf numFmtId="0" fontId="51" fillId="0" borderId="142" xfId="0" applyFont="1" applyBorder="1" applyAlignment="1" applyProtection="1">
      <alignment vertical="center" wrapText="1"/>
    </xf>
    <xf numFmtId="0" fontId="51" fillId="0" borderId="143" xfId="0" applyFont="1" applyBorder="1" applyAlignment="1" applyProtection="1">
      <alignment vertical="center" wrapText="1"/>
    </xf>
    <xf numFmtId="0" fontId="51" fillId="0" borderId="43" xfId="0" applyFont="1" applyBorder="1" applyAlignment="1" applyProtection="1">
      <alignment vertical="center" wrapText="1"/>
    </xf>
    <xf numFmtId="0" fontId="51" fillId="0" borderId="144" xfId="0" applyFont="1" applyBorder="1" applyAlignment="1" applyProtection="1">
      <alignment vertical="center" wrapText="1"/>
    </xf>
    <xf numFmtId="0" fontId="18" fillId="10" borderId="145" xfId="0" applyFont="1" applyFill="1" applyBorder="1" applyAlignment="1" applyProtection="1">
      <alignment horizontal="center" vertical="center" textRotation="255" shrinkToFit="1"/>
    </xf>
    <xf numFmtId="0" fontId="18" fillId="10" borderId="64" xfId="0" applyFont="1" applyFill="1" applyBorder="1" applyAlignment="1" applyProtection="1">
      <alignment horizontal="center" vertical="center" textRotation="255" shrinkToFit="1"/>
    </xf>
    <xf numFmtId="0" fontId="18" fillId="0" borderId="141" xfId="0" applyFont="1" applyFill="1" applyBorder="1" applyAlignment="1" applyProtection="1">
      <alignment vertical="justify" wrapText="1"/>
    </xf>
    <xf numFmtId="0" fontId="18" fillId="0" borderId="0" xfId="0" applyFont="1" applyFill="1" applyBorder="1" applyAlignment="1" applyProtection="1">
      <alignment vertical="justify" wrapText="1"/>
    </xf>
    <xf numFmtId="0" fontId="18" fillId="0" borderId="142" xfId="0" applyFont="1" applyFill="1" applyBorder="1" applyAlignment="1" applyProtection="1">
      <alignment vertical="justify" wrapText="1"/>
    </xf>
    <xf numFmtId="0" fontId="18" fillId="0" borderId="143" xfId="0" applyFont="1" applyFill="1" applyBorder="1" applyAlignment="1" applyProtection="1">
      <alignment vertical="justify" wrapText="1"/>
    </xf>
    <xf numFmtId="0" fontId="18" fillId="0" borderId="43" xfId="0" applyFont="1" applyFill="1" applyBorder="1" applyAlignment="1" applyProtection="1">
      <alignment vertical="justify" wrapText="1"/>
    </xf>
    <xf numFmtId="0" fontId="18" fillId="0" borderId="144" xfId="0" applyFont="1" applyFill="1" applyBorder="1" applyAlignment="1" applyProtection="1">
      <alignment vertical="justify" wrapText="1"/>
    </xf>
    <xf numFmtId="0" fontId="30" fillId="10" borderId="62" xfId="5" applyFont="1" applyFill="1" applyBorder="1" applyAlignment="1">
      <alignment horizontal="center" vertical="center" shrinkToFit="1"/>
    </xf>
    <xf numFmtId="0" fontId="30" fillId="10" borderId="22" xfId="5" applyFont="1" applyFill="1" applyBorder="1" applyAlignment="1">
      <alignment horizontal="center" vertical="center" shrinkToFit="1"/>
    </xf>
    <xf numFmtId="0" fontId="30" fillId="10" borderId="61" xfId="5" applyFont="1" applyFill="1" applyBorder="1" applyAlignment="1">
      <alignment horizontal="center" vertical="center" shrinkToFit="1"/>
    </xf>
    <xf numFmtId="0" fontId="30" fillId="10" borderId="139" xfId="5" applyFont="1" applyFill="1" applyBorder="1" applyAlignment="1">
      <alignment horizontal="center" vertical="center" wrapText="1"/>
    </xf>
    <xf numFmtId="0" fontId="30" fillId="10" borderId="134" xfId="5" applyFont="1" applyFill="1" applyBorder="1" applyAlignment="1">
      <alignment horizontal="center" vertical="center" wrapText="1"/>
    </xf>
    <xf numFmtId="0" fontId="30" fillId="10" borderId="140" xfId="5" applyFont="1" applyFill="1" applyBorder="1" applyAlignment="1">
      <alignment horizontal="center" vertical="center" wrapText="1"/>
    </xf>
    <xf numFmtId="0" fontId="30" fillId="10" borderId="143" xfId="5" applyFont="1" applyFill="1" applyBorder="1" applyAlignment="1">
      <alignment horizontal="center" vertical="center" wrapText="1"/>
    </xf>
    <xf numFmtId="0" fontId="30" fillId="10" borderId="43" xfId="5" applyFont="1" applyFill="1" applyBorder="1" applyAlignment="1">
      <alignment horizontal="center" vertical="center" wrapText="1"/>
    </xf>
    <xf numFmtId="0" fontId="30" fillId="10" borderId="144" xfId="5" applyFont="1" applyFill="1" applyBorder="1" applyAlignment="1">
      <alignment horizontal="center" vertical="center" wrapText="1"/>
    </xf>
    <xf numFmtId="49" fontId="18" fillId="0" borderId="139" xfId="5" applyNumberFormat="1" applyFont="1" applyBorder="1" applyAlignment="1">
      <alignment horizontal="center" vertical="center" shrinkToFit="1"/>
    </xf>
    <xf numFmtId="49" fontId="18" fillId="0" borderId="134" xfId="5" applyNumberFormat="1" applyFont="1" applyBorder="1" applyAlignment="1">
      <alignment horizontal="center" vertical="center" shrinkToFit="1"/>
    </xf>
    <xf numFmtId="49" fontId="18" fillId="0" borderId="140" xfId="5" applyNumberFormat="1" applyFont="1" applyBorder="1" applyAlignment="1">
      <alignment horizontal="center" vertical="center" shrinkToFit="1"/>
    </xf>
    <xf numFmtId="49" fontId="18" fillId="0" borderId="143" xfId="5" applyNumberFormat="1" applyFont="1" applyBorder="1" applyAlignment="1">
      <alignment horizontal="center" vertical="center" shrinkToFit="1"/>
    </xf>
    <xf numFmtId="49" fontId="18" fillId="0" borderId="43" xfId="5" applyNumberFormat="1" applyFont="1" applyBorder="1" applyAlignment="1">
      <alignment horizontal="center" vertical="center" shrinkToFit="1"/>
    </xf>
    <xf numFmtId="49" fontId="18" fillId="0" borderId="144" xfId="5" applyNumberFormat="1" applyFont="1" applyBorder="1" applyAlignment="1">
      <alignment horizontal="center" vertical="center" shrinkToFit="1"/>
    </xf>
    <xf numFmtId="0" fontId="8" fillId="0" borderId="141" xfId="5" applyFont="1" applyFill="1" applyBorder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8" fillId="0" borderId="142" xfId="5" applyFont="1" applyFill="1" applyBorder="1" applyAlignment="1">
      <alignment horizontal="center" vertical="center"/>
    </xf>
    <xf numFmtId="0" fontId="8" fillId="0" borderId="143" xfId="5" applyFont="1" applyFill="1" applyBorder="1" applyAlignment="1">
      <alignment horizontal="center" vertical="center"/>
    </xf>
    <xf numFmtId="0" fontId="8" fillId="0" borderId="43" xfId="5" applyFont="1" applyFill="1" applyBorder="1" applyAlignment="1">
      <alignment horizontal="center" vertical="center"/>
    </xf>
    <xf numFmtId="0" fontId="8" fillId="0" borderId="144" xfId="5" applyFont="1" applyFill="1" applyBorder="1" applyAlignment="1">
      <alignment horizontal="center" vertical="center"/>
    </xf>
    <xf numFmtId="0" fontId="26" fillId="0" borderId="11" xfId="0" applyNumberFormat="1" applyFont="1" applyBorder="1" applyAlignment="1" applyProtection="1">
      <alignment horizontal="center" vertical="center"/>
    </xf>
    <xf numFmtId="0" fontId="23" fillId="0" borderId="0" xfId="0" applyFont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</xf>
    <xf numFmtId="0" fontId="13" fillId="0" borderId="3" xfId="0" applyFont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 shrinkToFit="1"/>
    </xf>
    <xf numFmtId="0" fontId="0" fillId="0" borderId="8" xfId="0" applyFont="1" applyFill="1" applyBorder="1" applyAlignment="1" applyProtection="1">
      <alignment horizontal="center" vertical="center" shrinkToFit="1"/>
    </xf>
    <xf numFmtId="0" fontId="0" fillId="0" borderId="80" xfId="0" applyFont="1" applyFill="1" applyBorder="1" applyAlignment="1" applyProtection="1">
      <alignment horizontal="center" vertical="center" shrinkToFit="1"/>
    </xf>
    <xf numFmtId="0" fontId="0" fillId="0" borderId="16" xfId="0" applyFont="1" applyFill="1" applyBorder="1" applyAlignment="1" applyProtection="1">
      <alignment horizontal="center" vertical="center" shrinkToFit="1"/>
    </xf>
    <xf numFmtId="0" fontId="0" fillId="0" borderId="11" xfId="0" applyFont="1" applyFill="1" applyBorder="1" applyAlignment="1" applyProtection="1">
      <alignment horizontal="center" vertical="center" shrinkToFit="1"/>
    </xf>
    <xf numFmtId="0" fontId="0" fillId="0" borderId="81" xfId="0" applyFont="1" applyFill="1" applyBorder="1" applyAlignment="1" applyProtection="1">
      <alignment horizontal="center" vertical="center" shrinkToFit="1"/>
    </xf>
    <xf numFmtId="0" fontId="9" fillId="11" borderId="26" xfId="0" applyFont="1" applyFill="1" applyBorder="1" applyAlignment="1" applyProtection="1">
      <alignment horizontal="left" vertical="center"/>
      <protection locked="0"/>
    </xf>
    <xf numFmtId="0" fontId="9" fillId="11" borderId="75" xfId="0" applyFont="1" applyFill="1" applyBorder="1" applyAlignment="1" applyProtection="1">
      <alignment horizontal="left" vertical="center"/>
      <protection locked="0"/>
    </xf>
    <xf numFmtId="0" fontId="46" fillId="0" borderId="26" xfId="0" applyFont="1" applyFill="1" applyBorder="1" applyAlignment="1" applyProtection="1">
      <alignment horizontal="center" shrinkToFit="1"/>
    </xf>
    <xf numFmtId="0" fontId="72" fillId="0" borderId="26" xfId="0" applyFont="1" applyBorder="1" applyAlignment="1" applyProtection="1">
      <alignment horizontal="center" shrinkToFit="1"/>
    </xf>
    <xf numFmtId="0" fontId="0" fillId="0" borderId="148" xfId="0" applyFill="1" applyBorder="1" applyAlignment="1" applyProtection="1">
      <alignment horizontal="center" vertical="center" shrinkToFit="1"/>
    </xf>
    <xf numFmtId="0" fontId="0" fillId="0" borderId="146" xfId="0" applyFill="1" applyBorder="1" applyAlignment="1" applyProtection="1">
      <alignment horizontal="center" vertical="center" shrinkToFit="1"/>
    </xf>
    <xf numFmtId="0" fontId="0" fillId="0" borderId="147" xfId="0" applyFill="1" applyBorder="1" applyAlignment="1" applyProtection="1">
      <alignment horizontal="center" vertical="center" shrinkToFit="1"/>
    </xf>
    <xf numFmtId="0" fontId="22" fillId="6" borderId="158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6" borderId="134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6" borderId="152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6" borderId="87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6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6" borderId="134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6" borderId="140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6" borderId="93" xfId="0" applyNumberFormat="1" applyFont="1" applyFill="1" applyBorder="1" applyAlignment="1" applyProtection="1">
      <alignment horizontal="center" vertical="center" wrapText="1" shrinkToFit="1"/>
      <protection locked="0"/>
    </xf>
    <xf numFmtId="49" fontId="20" fillId="11" borderId="0" xfId="0" applyNumberFormat="1" applyFont="1" applyFill="1" applyBorder="1" applyAlignment="1" applyProtection="1">
      <alignment horizontal="center" vertical="center" shrinkToFit="1"/>
    </xf>
    <xf numFmtId="49" fontId="20" fillId="11" borderId="36" xfId="0" applyNumberFormat="1" applyFont="1" applyFill="1" applyBorder="1" applyAlignment="1" applyProtection="1">
      <alignment horizontal="center" vertical="center" shrinkToFit="1"/>
    </xf>
    <xf numFmtId="49" fontId="20" fillId="11" borderId="94" xfId="0" applyNumberFormat="1" applyFont="1" applyFill="1" applyBorder="1" applyAlignment="1" applyProtection="1">
      <alignment horizontal="center" vertical="center" shrinkToFit="1"/>
    </xf>
    <xf numFmtId="49" fontId="20" fillId="11" borderId="4" xfId="0" applyNumberFormat="1" applyFont="1" applyFill="1" applyBorder="1" applyAlignment="1" applyProtection="1">
      <alignment horizontal="center" vertical="center" shrinkToFit="1"/>
    </xf>
    <xf numFmtId="49" fontId="20" fillId="11" borderId="5" xfId="0" applyNumberFormat="1" applyFont="1" applyFill="1" applyBorder="1" applyAlignment="1" applyProtection="1">
      <alignment horizontal="center" vertical="center" shrinkToFit="1"/>
    </xf>
    <xf numFmtId="49" fontId="20" fillId="11" borderId="37" xfId="0" applyNumberFormat="1" applyFont="1" applyFill="1" applyBorder="1" applyAlignment="1" applyProtection="1">
      <alignment horizontal="center" vertical="center" shrinkToFit="1"/>
    </xf>
    <xf numFmtId="49" fontId="20" fillId="11" borderId="10" xfId="0" applyNumberFormat="1" applyFont="1" applyFill="1" applyBorder="1" applyAlignment="1" applyProtection="1">
      <alignment horizontal="center" vertical="center" shrinkToFit="1"/>
    </xf>
    <xf numFmtId="49" fontId="20" fillId="11" borderId="6" xfId="0" applyNumberFormat="1" applyFont="1" applyFill="1" applyBorder="1" applyAlignment="1" applyProtection="1">
      <alignment horizontal="center" vertical="center" shrinkToFit="1"/>
    </xf>
    <xf numFmtId="49" fontId="20" fillId="11" borderId="60" xfId="0" applyNumberFormat="1" applyFont="1" applyFill="1" applyBorder="1" applyAlignment="1" applyProtection="1">
      <alignment horizontal="center" vertical="center" shrinkToFit="1"/>
    </xf>
    <xf numFmtId="0" fontId="12" fillId="0" borderId="175" xfId="0" applyFont="1" applyFill="1" applyBorder="1" applyAlignment="1" applyProtection="1">
      <alignment horizontal="center" vertical="center" wrapText="1"/>
    </xf>
    <xf numFmtId="0" fontId="12" fillId="0" borderId="176" xfId="0" applyFont="1" applyFill="1" applyBorder="1" applyAlignment="1" applyProtection="1">
      <alignment horizontal="center" vertical="center" wrapText="1"/>
    </xf>
    <xf numFmtId="0" fontId="12" fillId="0" borderId="163" xfId="0" applyFont="1" applyFill="1" applyBorder="1" applyAlignment="1" applyProtection="1">
      <alignment horizontal="center" vertical="center" wrapText="1"/>
    </xf>
    <xf numFmtId="0" fontId="12" fillId="0" borderId="97" xfId="0" applyFont="1" applyFill="1" applyBorder="1" applyAlignment="1" applyProtection="1">
      <alignment horizontal="center" vertical="center" wrapText="1"/>
    </xf>
    <xf numFmtId="0" fontId="12" fillId="0" borderId="177" xfId="0" applyFont="1" applyFill="1" applyBorder="1" applyAlignment="1" applyProtection="1">
      <alignment horizontal="center" vertical="center" wrapText="1"/>
    </xf>
    <xf numFmtId="179" fontId="5" fillId="6" borderId="178" xfId="0" applyNumberFormat="1" applyFont="1" applyFill="1" applyBorder="1" applyAlignment="1" applyProtection="1">
      <alignment horizontal="center" vertical="center" shrinkToFit="1"/>
    </xf>
    <xf numFmtId="179" fontId="5" fillId="6" borderId="63" xfId="0" applyNumberFormat="1" applyFont="1" applyFill="1" applyBorder="1" applyAlignment="1" applyProtection="1">
      <alignment horizontal="center" vertical="center" shrinkToFit="1"/>
    </xf>
    <xf numFmtId="179" fontId="5" fillId="6" borderId="166" xfId="0" applyNumberFormat="1" applyFont="1" applyFill="1" applyBorder="1" applyAlignment="1" applyProtection="1">
      <alignment horizontal="center" vertical="center" shrinkToFit="1"/>
    </xf>
    <xf numFmtId="179" fontId="5" fillId="6" borderId="145" xfId="0" applyNumberFormat="1" applyFont="1" applyFill="1" applyBorder="1" applyAlignment="1" applyProtection="1">
      <alignment horizontal="center" vertical="center" shrinkToFit="1"/>
    </xf>
    <xf numFmtId="179" fontId="5" fillId="6" borderId="168" xfId="0" applyNumberFormat="1" applyFont="1" applyFill="1" applyBorder="1" applyAlignment="1" applyProtection="1">
      <alignment horizontal="center" vertical="center" shrinkToFit="1"/>
    </xf>
    <xf numFmtId="179" fontId="5" fillId="6" borderId="154" xfId="0" applyNumberFormat="1" applyFont="1" applyFill="1" applyBorder="1" applyAlignment="1" applyProtection="1">
      <alignment horizontal="center" vertical="center" shrinkToFit="1"/>
    </xf>
    <xf numFmtId="179" fontId="9" fillId="11" borderId="52" xfId="0" applyNumberFormat="1" applyFont="1" applyFill="1" applyBorder="1" applyAlignment="1" applyProtection="1">
      <alignment horizontal="center" vertical="center" shrinkToFit="1"/>
    </xf>
    <xf numFmtId="179" fontId="9" fillId="11" borderId="190" xfId="0" applyNumberFormat="1" applyFont="1" applyFill="1" applyBorder="1" applyAlignment="1" applyProtection="1">
      <alignment horizontal="center" vertical="center" shrinkToFit="1"/>
    </xf>
    <xf numFmtId="179" fontId="9" fillId="11" borderId="180" xfId="0" applyNumberFormat="1" applyFont="1" applyFill="1" applyBorder="1" applyAlignment="1" applyProtection="1">
      <alignment horizontal="center" vertical="center" shrinkToFit="1"/>
    </xf>
    <xf numFmtId="179" fontId="9" fillId="11" borderId="191" xfId="0" applyNumberFormat="1" applyFont="1" applyFill="1" applyBorder="1" applyAlignment="1" applyProtection="1">
      <alignment horizontal="center" vertical="center" shrinkToFit="1"/>
    </xf>
    <xf numFmtId="179" fontId="9" fillId="11" borderId="119" xfId="0" applyNumberFormat="1" applyFont="1" applyFill="1" applyBorder="1" applyAlignment="1" applyProtection="1">
      <alignment horizontal="center" vertical="center" shrinkToFit="1"/>
    </xf>
    <xf numFmtId="179" fontId="9" fillId="11" borderId="162" xfId="0" applyNumberFormat="1" applyFont="1" applyFill="1" applyBorder="1" applyAlignment="1" applyProtection="1">
      <alignment horizontal="center" vertical="center" shrinkToFit="1"/>
    </xf>
    <xf numFmtId="49" fontId="26" fillId="11" borderId="66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63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79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37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45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67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92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54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69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left"/>
    </xf>
    <xf numFmtId="0" fontId="2" fillId="0" borderId="88" xfId="0" applyFont="1" applyFill="1" applyBorder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center" vertical="center"/>
    </xf>
    <xf numFmtId="0" fontId="2" fillId="0" borderId="91" xfId="0" applyFont="1" applyFill="1" applyBorder="1" applyAlignment="1" applyProtection="1">
      <alignment horizontal="center" vertical="center"/>
    </xf>
    <xf numFmtId="0" fontId="9" fillId="11" borderId="31" xfId="0" applyFont="1" applyFill="1" applyBorder="1" applyAlignment="1" applyProtection="1">
      <alignment horizontal="center" vertical="center" wrapText="1"/>
      <protection locked="0"/>
    </xf>
    <xf numFmtId="0" fontId="9" fillId="11" borderId="31" xfId="0" applyFont="1" applyFill="1" applyBorder="1" applyAlignment="1" applyProtection="1">
      <alignment horizontal="center" vertical="center"/>
      <protection locked="0"/>
    </xf>
    <xf numFmtId="0" fontId="9" fillId="11" borderId="89" xfId="0" applyFont="1" applyFill="1" applyBorder="1" applyAlignment="1" applyProtection="1">
      <alignment horizontal="center" vertical="center"/>
      <protection locked="0"/>
    </xf>
    <xf numFmtId="0" fontId="8" fillId="0" borderId="30" xfId="0" applyFont="1" applyFill="1" applyBorder="1" applyAlignment="1" applyProtection="1">
      <alignment horizontal="center" vertical="center" wrapText="1"/>
    </xf>
    <xf numFmtId="0" fontId="8" fillId="0" borderId="31" xfId="0" applyFont="1" applyFill="1" applyBorder="1" applyAlignment="1" applyProtection="1">
      <alignment horizontal="center" vertical="center" wrapText="1"/>
    </xf>
    <xf numFmtId="0" fontId="8" fillId="0" borderId="91" xfId="0" applyFont="1" applyFill="1" applyBorder="1" applyAlignment="1" applyProtection="1">
      <alignment horizontal="center" vertical="center" wrapText="1"/>
    </xf>
    <xf numFmtId="49" fontId="9" fillId="11" borderId="31" xfId="0" applyNumberFormat="1" applyFont="1" applyFill="1" applyBorder="1" applyAlignment="1" applyProtection="1">
      <alignment horizontal="center" vertical="center"/>
    </xf>
    <xf numFmtId="49" fontId="9" fillId="11" borderId="32" xfId="0" applyNumberFormat="1" applyFont="1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</xf>
    <xf numFmtId="0" fontId="0" fillId="0" borderId="79" xfId="0" applyFill="1" applyBorder="1" applyAlignment="1" applyProtection="1">
      <alignment horizontal="center" vertical="center" shrinkToFit="1"/>
    </xf>
    <xf numFmtId="0" fontId="5" fillId="0" borderId="86" xfId="0" applyFont="1" applyFill="1" applyBorder="1" applyAlignment="1" applyProtection="1">
      <alignment horizontal="center" vertical="center" wrapText="1"/>
    </xf>
    <xf numFmtId="0" fontId="5" fillId="0" borderId="34" xfId="0" applyFont="1" applyFill="1" applyBorder="1" applyAlignment="1" applyProtection="1">
      <alignment horizontal="center" vertical="center" wrapText="1"/>
    </xf>
    <xf numFmtId="0" fontId="5" fillId="0" borderId="96" xfId="0" applyFont="1" applyFill="1" applyBorder="1" applyAlignment="1" applyProtection="1">
      <alignment horizontal="center" vertical="center" wrapText="1"/>
    </xf>
    <xf numFmtId="0" fontId="5" fillId="0" borderId="87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93" xfId="0" applyFont="1" applyFill="1" applyBorder="1" applyAlignment="1" applyProtection="1">
      <alignment horizontal="center" vertical="center" wrapText="1"/>
    </xf>
    <xf numFmtId="5" fontId="17" fillId="0" borderId="34" xfId="0" applyNumberFormat="1" applyFont="1" applyFill="1" applyBorder="1" applyAlignment="1" applyProtection="1">
      <alignment horizontal="center" vertical="center"/>
      <protection locked="0"/>
    </xf>
    <xf numFmtId="5" fontId="17" fillId="0" borderId="4" xfId="0" applyNumberFormat="1" applyFont="1" applyFill="1" applyBorder="1" applyAlignment="1" applyProtection="1">
      <alignment horizontal="center" vertical="center"/>
      <protection locked="0"/>
    </xf>
    <xf numFmtId="0" fontId="12" fillId="11" borderId="34" xfId="0" applyFont="1" applyFill="1" applyBorder="1" applyAlignment="1" applyProtection="1">
      <alignment horizontal="center" vertical="center"/>
    </xf>
    <xf numFmtId="180" fontId="13" fillId="11" borderId="4" xfId="0" applyNumberFormat="1" applyFont="1" applyFill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180" fontId="13" fillId="11" borderId="4" xfId="0" applyNumberFormat="1" applyFont="1" applyFill="1" applyBorder="1" applyAlignment="1" applyProtection="1">
      <alignment horizontal="center" vertical="center" wrapText="1"/>
      <protection locked="0"/>
    </xf>
    <xf numFmtId="180" fontId="13" fillId="11" borderId="6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81" xfId="0" applyFill="1" applyBorder="1" applyAlignment="1" applyProtection="1">
      <alignment horizontal="center" vertical="center" wrapText="1"/>
    </xf>
    <xf numFmtId="0" fontId="9" fillId="0" borderId="34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176" fontId="16" fillId="0" borderId="34" xfId="0" applyNumberFormat="1" applyFont="1" applyFill="1" applyBorder="1" applyAlignment="1" applyProtection="1">
      <alignment horizontal="center" vertical="center"/>
      <protection locked="0"/>
    </xf>
    <xf numFmtId="176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Fill="1" applyBorder="1" applyAlignment="1" applyProtection="1">
      <alignment horizontal="center" vertical="center" wrapText="1"/>
    </xf>
    <xf numFmtId="176" fontId="16" fillId="0" borderId="34" xfId="0" applyNumberFormat="1" applyFont="1" applyFill="1" applyBorder="1" applyAlignment="1" applyProtection="1">
      <alignment horizontal="center" vertical="distributed"/>
    </xf>
    <xf numFmtId="176" fontId="16" fillId="0" borderId="46" xfId="0" applyNumberFormat="1" applyFont="1" applyFill="1" applyBorder="1" applyAlignment="1" applyProtection="1">
      <alignment horizontal="center" vertical="distributed"/>
    </xf>
    <xf numFmtId="176" fontId="16" fillId="0" borderId="0" xfId="0" applyNumberFormat="1" applyFont="1" applyFill="1" applyBorder="1" applyAlignment="1" applyProtection="1">
      <alignment horizontal="center" vertical="distributed"/>
    </xf>
    <xf numFmtId="176" fontId="16" fillId="0" borderId="10" xfId="0" applyNumberFormat="1" applyFont="1" applyFill="1" applyBorder="1" applyAlignment="1" applyProtection="1">
      <alignment horizontal="center" vertical="distributed"/>
    </xf>
    <xf numFmtId="0" fontId="5" fillId="0" borderId="24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 applyProtection="1">
      <alignment horizontal="center" vertical="center"/>
    </xf>
    <xf numFmtId="0" fontId="18" fillId="10" borderId="176" xfId="0" applyFont="1" applyFill="1" applyBorder="1" applyAlignment="1" applyProtection="1">
      <alignment horizontal="center" vertical="center"/>
    </xf>
    <xf numFmtId="0" fontId="18" fillId="0" borderId="163" xfId="0" applyNumberFormat="1" applyFont="1" applyFill="1" applyBorder="1" applyAlignment="1" applyProtection="1">
      <alignment horizontal="center" vertical="center" shrinkToFit="1"/>
    </xf>
    <xf numFmtId="0" fontId="18" fillId="0" borderId="34" xfId="0" applyNumberFormat="1" applyFont="1" applyFill="1" applyBorder="1" applyAlignment="1" applyProtection="1">
      <alignment horizontal="center" vertical="center" shrinkToFit="1"/>
    </xf>
    <xf numFmtId="0" fontId="18" fillId="0" borderId="96" xfId="0" applyNumberFormat="1" applyFont="1" applyFill="1" applyBorder="1" applyAlignment="1" applyProtection="1">
      <alignment horizontal="center" vertical="center" shrinkToFit="1"/>
    </xf>
    <xf numFmtId="0" fontId="23" fillId="0" borderId="34" xfId="0" applyFont="1" applyBorder="1" applyAlignment="1" applyProtection="1">
      <alignment horizontal="center" vertical="center" shrinkToFit="1"/>
      <protection locked="0"/>
    </xf>
    <xf numFmtId="0" fontId="23" fillId="0" borderId="35" xfId="0" applyFont="1" applyBorder="1" applyAlignment="1" applyProtection="1">
      <alignment horizontal="center" vertical="center" shrinkToFit="1"/>
      <protection locked="0"/>
    </xf>
    <xf numFmtId="0" fontId="18" fillId="10" borderId="62" xfId="0" applyFont="1" applyFill="1" applyBorder="1" applyAlignment="1" applyProtection="1">
      <alignment horizontal="center" vertical="center"/>
      <protection locked="0"/>
    </xf>
    <xf numFmtId="0" fontId="18" fillId="10" borderId="22" xfId="0" applyFont="1" applyFill="1" applyBorder="1" applyAlignment="1" applyProtection="1">
      <alignment horizontal="center" vertical="center"/>
      <protection locked="0"/>
    </xf>
    <xf numFmtId="0" fontId="18" fillId="10" borderId="61" xfId="0" applyFont="1" applyFill="1" applyBorder="1" applyAlignment="1" applyProtection="1">
      <alignment horizontal="center" vertical="center"/>
      <protection locked="0"/>
    </xf>
    <xf numFmtId="0" fontId="18" fillId="0" borderId="62" xfId="0" applyFont="1" applyFill="1" applyBorder="1" applyAlignment="1" applyProtection="1">
      <alignment horizontal="center" vertical="center"/>
    </xf>
    <xf numFmtId="0" fontId="18" fillId="0" borderId="22" xfId="0" applyFont="1" applyFill="1" applyBorder="1" applyAlignment="1" applyProtection="1">
      <alignment horizontal="center" vertical="center"/>
    </xf>
    <xf numFmtId="0" fontId="30" fillId="10" borderId="63" xfId="5" applyFont="1" applyFill="1" applyBorder="1" applyAlignment="1">
      <alignment horizontal="center" vertical="center" wrapText="1" shrinkToFit="1"/>
    </xf>
    <xf numFmtId="0" fontId="30" fillId="10" borderId="64" xfId="5" applyFont="1" applyFill="1" applyBorder="1" applyAlignment="1">
      <alignment horizontal="center" vertical="center" wrapText="1" shrinkToFit="1"/>
    </xf>
    <xf numFmtId="0" fontId="30" fillId="0" borderId="63" xfId="5" applyFont="1" applyFill="1" applyBorder="1" applyAlignment="1">
      <alignment horizontal="center" vertical="center" shrinkToFit="1"/>
    </xf>
    <xf numFmtId="0" fontId="30" fillId="0" borderId="64" xfId="5" applyFont="1" applyFill="1" applyBorder="1" applyAlignment="1">
      <alignment horizontal="center" vertical="center" shrinkToFit="1"/>
    </xf>
    <xf numFmtId="49" fontId="18" fillId="0" borderId="22" xfId="0" applyNumberFormat="1" applyFont="1" applyFill="1" applyBorder="1" applyAlignment="1" applyProtection="1">
      <alignment horizontal="center" vertical="center"/>
    </xf>
    <xf numFmtId="49" fontId="18" fillId="0" borderId="61" xfId="0" applyNumberFormat="1" applyFont="1" applyFill="1" applyBorder="1" applyAlignment="1" applyProtection="1">
      <alignment horizontal="center" vertical="center"/>
    </xf>
    <xf numFmtId="0" fontId="18" fillId="10" borderId="63" xfId="0" applyFont="1" applyFill="1" applyBorder="1" applyAlignment="1" applyProtection="1">
      <alignment horizontal="center" vertical="center"/>
    </xf>
    <xf numFmtId="0" fontId="18" fillId="0" borderId="63" xfId="0" applyNumberFormat="1" applyFont="1" applyFill="1" applyBorder="1" applyAlignment="1" applyProtection="1">
      <alignment horizontal="center" vertical="center"/>
    </xf>
    <xf numFmtId="0" fontId="18" fillId="10" borderId="22" xfId="0" applyNumberFormat="1" applyFont="1" applyFill="1" applyBorder="1" applyAlignment="1" applyProtection="1">
      <alignment horizontal="center" vertical="center"/>
    </xf>
    <xf numFmtId="0" fontId="18" fillId="10" borderId="61" xfId="0" applyNumberFormat="1" applyFont="1" applyFill="1" applyBorder="1" applyAlignment="1" applyProtection="1">
      <alignment horizontal="center" vertical="center"/>
    </xf>
    <xf numFmtId="0" fontId="18" fillId="0" borderId="47" xfId="0" applyNumberFormat="1" applyFont="1" applyFill="1" applyBorder="1" applyAlignment="1" applyProtection="1">
      <alignment vertical="center"/>
    </xf>
    <xf numFmtId="0" fontId="18" fillId="10" borderId="47" xfId="0" applyFont="1" applyFill="1" applyBorder="1" applyAlignment="1" applyProtection="1">
      <alignment horizontal="center" vertical="center"/>
    </xf>
    <xf numFmtId="0" fontId="18" fillId="0" borderId="47" xfId="0" applyNumberFormat="1" applyFont="1" applyFill="1" applyBorder="1" applyAlignment="1" applyProtection="1">
      <alignment horizontal="center" vertical="center"/>
    </xf>
    <xf numFmtId="0" fontId="18" fillId="10" borderId="139" xfId="0" applyFont="1" applyFill="1" applyBorder="1" applyAlignment="1" applyProtection="1">
      <alignment horizontal="center" vertical="center" shrinkToFit="1"/>
    </xf>
    <xf numFmtId="0" fontId="18" fillId="10" borderId="134" xfId="0" applyFont="1" applyFill="1" applyBorder="1" applyAlignment="1" applyProtection="1">
      <alignment horizontal="center" vertical="center" shrinkToFit="1"/>
    </xf>
    <xf numFmtId="0" fontId="18" fillId="10" borderId="140" xfId="0" applyFont="1" applyFill="1" applyBorder="1" applyAlignment="1" applyProtection="1">
      <alignment horizontal="center" vertical="center" shrinkToFit="1"/>
    </xf>
    <xf numFmtId="0" fontId="18" fillId="10" borderId="141" xfId="0" applyFont="1" applyFill="1" applyBorder="1" applyAlignment="1" applyProtection="1">
      <alignment horizontal="center" vertical="center" shrinkToFit="1"/>
    </xf>
    <xf numFmtId="0" fontId="18" fillId="10" borderId="0" xfId="0" applyFont="1" applyFill="1" applyBorder="1" applyAlignment="1" applyProtection="1">
      <alignment horizontal="center" vertical="center" shrinkToFit="1"/>
    </xf>
    <xf numFmtId="0" fontId="18" fillId="10" borderId="142" xfId="0" applyFont="1" applyFill="1" applyBorder="1" applyAlignment="1" applyProtection="1">
      <alignment horizontal="center" vertical="center" shrinkToFit="1"/>
    </xf>
    <xf numFmtId="0" fontId="18" fillId="0" borderId="139" xfId="0" applyNumberFormat="1" applyFont="1" applyFill="1" applyBorder="1" applyAlignment="1" applyProtection="1">
      <alignment vertical="center" wrapText="1"/>
    </xf>
    <xf numFmtId="0" fontId="18" fillId="0" borderId="134" xfId="0" applyNumberFormat="1" applyFont="1" applyFill="1" applyBorder="1" applyAlignment="1" applyProtection="1">
      <alignment vertical="center" wrapText="1"/>
    </xf>
    <xf numFmtId="0" fontId="18" fillId="0" borderId="140" xfId="0" applyNumberFormat="1" applyFont="1" applyFill="1" applyBorder="1" applyAlignment="1" applyProtection="1">
      <alignment vertical="center" wrapText="1"/>
    </xf>
    <xf numFmtId="0" fontId="18" fillId="0" borderId="141" xfId="0" applyNumberFormat="1" applyFont="1" applyFill="1" applyBorder="1" applyAlignment="1" applyProtection="1">
      <alignment vertical="center" wrapText="1"/>
    </xf>
    <xf numFmtId="0" fontId="18" fillId="0" borderId="0" xfId="0" applyNumberFormat="1" applyFont="1" applyFill="1" applyBorder="1" applyAlignment="1" applyProtection="1">
      <alignment vertical="center" wrapText="1"/>
    </xf>
    <xf numFmtId="0" fontId="18" fillId="0" borderId="142" xfId="0" applyNumberFormat="1" applyFont="1" applyFill="1" applyBorder="1" applyAlignment="1" applyProtection="1">
      <alignment vertical="center" wrapText="1"/>
    </xf>
    <xf numFmtId="0" fontId="18" fillId="0" borderId="143" xfId="0" applyNumberFormat="1" applyFont="1" applyFill="1" applyBorder="1" applyAlignment="1" applyProtection="1">
      <alignment vertical="center" wrapText="1"/>
    </xf>
    <xf numFmtId="0" fontId="18" fillId="0" borderId="43" xfId="0" applyNumberFormat="1" applyFont="1" applyFill="1" applyBorder="1" applyAlignment="1" applyProtection="1">
      <alignment vertical="center" wrapText="1"/>
    </xf>
    <xf numFmtId="0" fontId="18" fillId="0" borderId="144" xfId="0" applyNumberFormat="1" applyFont="1" applyFill="1" applyBorder="1" applyAlignment="1" applyProtection="1">
      <alignment vertical="center" wrapText="1"/>
    </xf>
    <xf numFmtId="0" fontId="18" fillId="0" borderId="47" xfId="0" applyNumberFormat="1" applyFont="1" applyFill="1" applyBorder="1" applyAlignment="1" applyProtection="1">
      <alignment horizontal="center" vertical="center" shrinkToFit="1"/>
    </xf>
    <xf numFmtId="0" fontId="18" fillId="0" borderId="62" xfId="0" applyFont="1" applyBorder="1" applyAlignment="1" applyProtection="1">
      <alignment horizontal="center" vertical="center" shrinkToFit="1"/>
    </xf>
    <xf numFmtId="0" fontId="18" fillId="0" borderId="22" xfId="0" applyFont="1" applyBorder="1" applyAlignment="1" applyProtection="1">
      <alignment horizontal="center" vertical="center" shrinkToFit="1"/>
    </xf>
    <xf numFmtId="0" fontId="18" fillId="0" borderId="61" xfId="0" applyFont="1" applyBorder="1" applyAlignment="1" applyProtection="1">
      <alignment horizontal="center" vertical="center" shrinkToFit="1"/>
    </xf>
    <xf numFmtId="0" fontId="18" fillId="10" borderId="64" xfId="0" applyFont="1" applyFill="1" applyBorder="1" applyAlignment="1" applyProtection="1">
      <alignment horizontal="center" vertical="center"/>
    </xf>
    <xf numFmtId="0" fontId="18" fillId="0" borderId="63" xfId="0" applyFont="1" applyBorder="1" applyAlignment="1" applyProtection="1">
      <alignment horizontal="center" vertical="center" shrinkToFit="1"/>
    </xf>
    <xf numFmtId="0" fontId="18" fillId="0" borderId="64" xfId="0" applyFont="1" applyBorder="1" applyAlignment="1" applyProtection="1">
      <alignment vertical="center" shrinkToFit="1"/>
    </xf>
    <xf numFmtId="0" fontId="18" fillId="0" borderId="62" xfId="0" applyNumberFormat="1" applyFont="1" applyFill="1" applyBorder="1" applyAlignment="1" applyProtection="1">
      <alignment horizontal="center" vertical="center" shrinkToFit="1"/>
    </xf>
    <xf numFmtId="0" fontId="18" fillId="0" borderId="22" xfId="0" applyNumberFormat="1" applyFont="1" applyFill="1" applyBorder="1" applyAlignment="1" applyProtection="1">
      <alignment horizontal="center" vertical="center" shrinkToFit="1"/>
    </xf>
    <xf numFmtId="0" fontId="18" fillId="0" borderId="61" xfId="0" applyNumberFormat="1" applyFont="1" applyFill="1" applyBorder="1" applyAlignment="1" applyProtection="1">
      <alignment horizontal="center" vertical="center" shrinkToFit="1"/>
    </xf>
    <xf numFmtId="0" fontId="0" fillId="0" borderId="118" xfId="0" applyBorder="1" applyAlignment="1" applyProtection="1">
      <alignment horizontal="center" vertical="center"/>
    </xf>
    <xf numFmtId="0" fontId="0" fillId="0" borderId="119" xfId="0" applyBorder="1" applyAlignment="1" applyProtection="1">
      <alignment horizontal="center" vertical="center"/>
    </xf>
    <xf numFmtId="0" fontId="0" fillId="0" borderId="120" xfId="0" applyBorder="1" applyAlignment="1" applyProtection="1">
      <alignment horizontal="center" vertical="center"/>
    </xf>
    <xf numFmtId="0" fontId="0" fillId="0" borderId="121" xfId="0" applyBorder="1" applyAlignment="1" applyProtection="1">
      <alignment horizontal="center" vertical="center"/>
    </xf>
    <xf numFmtId="0" fontId="45" fillId="0" borderId="0" xfId="0" applyFont="1" applyBorder="1" applyAlignment="1" applyProtection="1">
      <alignment horizontal="left"/>
    </xf>
    <xf numFmtId="0" fontId="12" fillId="0" borderId="26" xfId="0" applyFont="1" applyBorder="1" applyAlignment="1" applyProtection="1">
      <alignment horizontal="left"/>
      <protection locked="0"/>
    </xf>
    <xf numFmtId="0" fontId="21" fillId="0" borderId="0" xfId="0" applyFont="1" applyAlignment="1" applyProtection="1">
      <alignment horizontal="center" vertical="center"/>
    </xf>
    <xf numFmtId="0" fontId="0" fillId="9" borderId="77" xfId="0" applyFill="1" applyBorder="1" applyAlignment="1" applyProtection="1">
      <alignment horizontal="center" vertical="center"/>
    </xf>
    <xf numFmtId="0" fontId="0" fillId="9" borderId="78" xfId="0" applyFill="1" applyBorder="1" applyAlignment="1" applyProtection="1">
      <alignment horizontal="center" vertical="center"/>
    </xf>
    <xf numFmtId="0" fontId="37" fillId="6" borderId="74" xfId="0" applyFont="1" applyFill="1" applyBorder="1" applyAlignment="1" applyProtection="1">
      <alignment horizontal="center" vertical="center"/>
      <protection locked="0"/>
    </xf>
    <xf numFmtId="0" fontId="37" fillId="6" borderId="26" xfId="0" applyFont="1" applyFill="1" applyBorder="1" applyAlignment="1" applyProtection="1">
      <alignment horizontal="center" vertical="center"/>
      <protection locked="0"/>
    </xf>
    <xf numFmtId="0" fontId="37" fillId="6" borderId="75" xfId="0" applyFont="1" applyFill="1" applyBorder="1" applyAlignment="1" applyProtection="1">
      <alignment horizontal="center" vertical="center"/>
      <protection locked="0"/>
    </xf>
    <xf numFmtId="0" fontId="0" fillId="2" borderId="101" xfId="0" applyFill="1" applyBorder="1" applyAlignment="1" applyProtection="1">
      <alignment horizontal="center" vertical="center"/>
    </xf>
    <xf numFmtId="0" fontId="0" fillId="9" borderId="105" xfId="0" applyFill="1" applyBorder="1" applyAlignment="1" applyProtection="1">
      <alignment horizontal="center" vertical="center"/>
    </xf>
    <xf numFmtId="0" fontId="0" fillId="2" borderId="103" xfId="0" applyFill="1" applyBorder="1" applyAlignment="1" applyProtection="1">
      <alignment horizontal="center" vertical="center"/>
    </xf>
    <xf numFmtId="0" fontId="0" fillId="2" borderId="106" xfId="0" applyFill="1" applyBorder="1" applyAlignment="1" applyProtection="1">
      <alignment horizontal="center" vertical="center"/>
    </xf>
    <xf numFmtId="0" fontId="0" fillId="0" borderId="122" xfId="0" applyBorder="1" applyAlignment="1" applyProtection="1">
      <alignment horizontal="center" vertical="center"/>
    </xf>
    <xf numFmtId="0" fontId="0" fillId="0" borderId="123" xfId="0" applyBorder="1" applyAlignment="1" applyProtection="1">
      <alignment horizontal="center" vertical="center"/>
    </xf>
    <xf numFmtId="0" fontId="11" fillId="0" borderId="76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11" fillId="0" borderId="75" xfId="0" applyFont="1" applyBorder="1" applyAlignment="1" applyProtection="1">
      <alignment horizontal="center" vertical="center"/>
    </xf>
    <xf numFmtId="0" fontId="0" fillId="7" borderId="76" xfId="0" applyFill="1" applyBorder="1" applyAlignment="1" applyProtection="1">
      <alignment horizontal="center" vertical="center"/>
    </xf>
    <xf numFmtId="0" fontId="0" fillId="7" borderId="75" xfId="0" applyFill="1" applyBorder="1" applyAlignment="1" applyProtection="1">
      <alignment horizontal="center" vertical="center"/>
    </xf>
    <xf numFmtId="0" fontId="0" fillId="9" borderId="7" xfId="0" applyFill="1" applyBorder="1" applyAlignment="1" applyProtection="1">
      <alignment horizontal="center" vertical="center"/>
    </xf>
    <xf numFmtId="0" fontId="0" fillId="9" borderId="8" xfId="0" applyFill="1" applyBorder="1" applyAlignment="1" applyProtection="1">
      <alignment horizontal="center" vertical="center"/>
    </xf>
    <xf numFmtId="0" fontId="0" fillId="9" borderId="79" xfId="0" applyFill="1" applyBorder="1" applyAlignment="1" applyProtection="1">
      <alignment horizontal="center" vertical="center"/>
    </xf>
    <xf numFmtId="0" fontId="0" fillId="2" borderId="87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38" fillId="6" borderId="58" xfId="0" applyFont="1" applyFill="1" applyBorder="1" applyAlignment="1" applyProtection="1">
      <alignment horizontal="center" vertical="center"/>
      <protection locked="0"/>
    </xf>
    <xf numFmtId="0" fontId="38" fillId="6" borderId="8" xfId="0" applyFont="1" applyFill="1" applyBorder="1" applyAlignment="1" applyProtection="1">
      <alignment horizontal="center" vertical="center"/>
      <protection locked="0"/>
    </xf>
    <xf numFmtId="0" fontId="38" fillId="6" borderId="79" xfId="0" applyFont="1" applyFill="1" applyBorder="1" applyAlignment="1" applyProtection="1">
      <alignment horizontal="center" vertical="center"/>
      <protection locked="0"/>
    </xf>
    <xf numFmtId="0" fontId="38" fillId="6" borderId="37" xfId="0" applyFont="1" applyFill="1" applyBorder="1" applyAlignment="1" applyProtection="1">
      <alignment horizontal="center" vertical="center"/>
      <protection locked="0"/>
    </xf>
    <xf numFmtId="0" fontId="38" fillId="6" borderId="0" xfId="0" applyFont="1" applyFill="1" applyBorder="1" applyAlignment="1" applyProtection="1">
      <alignment horizontal="center" vertical="center"/>
      <protection locked="0"/>
    </xf>
    <xf numFmtId="0" fontId="38" fillId="6" borderId="4" xfId="0" applyFont="1" applyFill="1" applyBorder="1" applyAlignment="1" applyProtection="1">
      <alignment horizontal="center" vertical="center"/>
      <protection locked="0"/>
    </xf>
    <xf numFmtId="0" fontId="38" fillId="6" borderId="5" xfId="0" applyFont="1" applyFill="1" applyBorder="1" applyAlignment="1" applyProtection="1">
      <alignment horizontal="center" vertical="center"/>
      <protection locked="0"/>
    </xf>
    <xf numFmtId="0" fontId="0" fillId="2" borderId="58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</xf>
    <xf numFmtId="0" fontId="0" fillId="2" borderId="100" xfId="0" applyFill="1" applyBorder="1" applyAlignment="1" applyProtection="1">
      <alignment horizontal="center" vertical="center" wrapText="1"/>
    </xf>
    <xf numFmtId="0" fontId="0" fillId="2" borderId="73" xfId="0" applyFill="1" applyBorder="1" applyAlignment="1" applyProtection="1">
      <alignment horizontal="center" vertical="center" wrapText="1"/>
    </xf>
    <xf numFmtId="0" fontId="0" fillId="2" borderId="2" xfId="0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9" borderId="27" xfId="0" applyFill="1" applyBorder="1" applyAlignment="1" applyProtection="1">
      <alignment horizontal="center" vertical="center" wrapText="1"/>
    </xf>
    <xf numFmtId="0" fontId="0" fillId="2" borderId="28" xfId="0" applyFill="1" applyBorder="1" applyAlignment="1" applyProtection="1">
      <alignment horizontal="center" vertical="center" wrapText="1"/>
    </xf>
    <xf numFmtId="179" fontId="13" fillId="0" borderId="86" xfId="0" applyNumberFormat="1" applyFont="1" applyFill="1" applyBorder="1" applyAlignment="1" applyProtection="1">
      <alignment horizontal="center" vertical="center" shrinkToFit="1"/>
    </xf>
    <xf numFmtId="179" fontId="13" fillId="0" borderId="34" xfId="0" applyNumberFormat="1" applyFont="1" applyFill="1" applyBorder="1" applyAlignment="1" applyProtection="1">
      <alignment horizontal="center" vertical="center" shrinkToFit="1"/>
    </xf>
    <xf numFmtId="179" fontId="13" fillId="0" borderId="35" xfId="0" applyNumberFormat="1" applyFont="1" applyFill="1" applyBorder="1" applyAlignment="1" applyProtection="1">
      <alignment horizontal="center" vertical="center" shrinkToFit="1"/>
    </xf>
    <xf numFmtId="179" fontId="13" fillId="0" borderId="9" xfId="0" applyNumberFormat="1" applyFont="1" applyFill="1" applyBorder="1" applyAlignment="1" applyProtection="1">
      <alignment horizontal="center" vertical="center" shrinkToFit="1"/>
    </xf>
    <xf numFmtId="179" fontId="13" fillId="0" borderId="0" xfId="0" applyNumberFormat="1" applyFont="1" applyFill="1" applyBorder="1" applyAlignment="1" applyProtection="1">
      <alignment horizontal="center" vertical="center" shrinkToFit="1"/>
    </xf>
    <xf numFmtId="179" fontId="13" fillId="0" borderId="36" xfId="0" applyNumberFormat="1" applyFont="1" applyFill="1" applyBorder="1" applyAlignment="1" applyProtection="1">
      <alignment horizontal="center" vertical="center" shrinkToFit="1"/>
    </xf>
    <xf numFmtId="179" fontId="13" fillId="0" borderId="16" xfId="0" applyNumberFormat="1" applyFont="1" applyFill="1" applyBorder="1" applyAlignment="1" applyProtection="1">
      <alignment horizontal="center" vertical="center" shrinkToFit="1"/>
    </xf>
    <xf numFmtId="179" fontId="13" fillId="0" borderId="11" xfId="0" applyNumberFormat="1" applyFont="1" applyFill="1" applyBorder="1" applyAlignment="1" applyProtection="1">
      <alignment horizontal="center" vertical="center" shrinkToFit="1"/>
    </xf>
    <xf numFmtId="179" fontId="13" fillId="0" borderId="40" xfId="0" applyNumberFormat="1" applyFont="1" applyFill="1" applyBorder="1" applyAlignment="1" applyProtection="1">
      <alignment horizontal="center" vertical="center" shrinkToFit="1"/>
    </xf>
    <xf numFmtId="179" fontId="9" fillId="0" borderId="2" xfId="0" applyNumberFormat="1" applyFont="1" applyFill="1" applyBorder="1" applyAlignment="1" applyProtection="1">
      <alignment horizontal="center" vertical="center" shrinkToFit="1"/>
    </xf>
    <xf numFmtId="179" fontId="9" fillId="0" borderId="106" xfId="0" applyNumberFormat="1" applyFont="1" applyFill="1" applyBorder="1" applyAlignment="1" applyProtection="1">
      <alignment horizontal="center" vertical="center" shrinkToFit="1"/>
    </xf>
    <xf numFmtId="0" fontId="9" fillId="6" borderId="34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34" xfId="0" applyBorder="1" applyProtection="1">
      <alignment vertical="center"/>
      <protection locked="0"/>
    </xf>
    <xf numFmtId="0" fontId="0" fillId="0" borderId="46" xfId="0" applyBorder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29" xfId="0" applyBorder="1" applyProtection="1">
      <alignment vertical="center"/>
      <protection locked="0"/>
    </xf>
    <xf numFmtId="0" fontId="6" fillId="2" borderId="9" xfId="0" applyFont="1" applyFill="1" applyBorder="1" applyAlignment="1" applyProtection="1">
      <alignment horizontal="right" vertical="center" textRotation="255" shrinkToFit="1"/>
    </xf>
    <xf numFmtId="0" fontId="6" fillId="2" borderId="36" xfId="0" applyFont="1" applyFill="1" applyBorder="1" applyAlignment="1" applyProtection="1">
      <alignment horizontal="right" vertical="center" textRotation="255" shrinkToFit="1"/>
    </xf>
    <xf numFmtId="0" fontId="6" fillId="2" borderId="16" xfId="0" applyFont="1" applyFill="1" applyBorder="1" applyAlignment="1" applyProtection="1">
      <alignment horizontal="right" vertical="center" textRotation="255" shrinkToFit="1"/>
    </xf>
    <xf numFmtId="0" fontId="6" fillId="2" borderId="40" xfId="0" applyFont="1" applyFill="1" applyBorder="1" applyAlignment="1" applyProtection="1">
      <alignment horizontal="right" vertical="center" textRotation="255" shrinkToFit="1"/>
    </xf>
    <xf numFmtId="0" fontId="0" fillId="2" borderId="71" xfId="0" applyFill="1" applyBorder="1" applyAlignment="1" applyProtection="1">
      <alignment horizontal="center" vertical="center" wrapText="1"/>
    </xf>
    <xf numFmtId="0" fontId="0" fillId="2" borderId="17" xfId="0" applyFill="1" applyBorder="1" applyAlignment="1" applyProtection="1">
      <alignment horizontal="center" vertical="center" wrapText="1"/>
    </xf>
    <xf numFmtId="0" fontId="0" fillId="2" borderId="98" xfId="0" applyFill="1" applyBorder="1" applyAlignment="1" applyProtection="1">
      <alignment horizontal="center" vertical="center" wrapText="1"/>
    </xf>
    <xf numFmtId="0" fontId="0" fillId="2" borderId="41" xfId="0" applyFill="1" applyBorder="1" applyAlignment="1" applyProtection="1">
      <alignment horizontal="center" vertical="center" wrapText="1"/>
    </xf>
    <xf numFmtId="0" fontId="0" fillId="2" borderId="101" xfId="0" applyFill="1" applyBorder="1" applyAlignment="1" applyProtection="1">
      <alignment horizontal="center" vertical="center" wrapText="1"/>
    </xf>
    <xf numFmtId="0" fontId="0" fillId="2" borderId="105" xfId="0" applyFont="1" applyFill="1" applyBorder="1" applyAlignment="1" applyProtection="1">
      <alignment horizontal="center" vertical="center" wrapText="1"/>
    </xf>
    <xf numFmtId="0" fontId="21" fillId="6" borderId="105" xfId="0" applyFont="1" applyFill="1" applyBorder="1" applyAlignment="1" applyProtection="1">
      <alignment horizontal="center" vertical="center" shrinkToFit="1"/>
      <protection locked="0"/>
    </xf>
    <xf numFmtId="0" fontId="0" fillId="0" borderId="53" xfId="0" applyFill="1" applyBorder="1" applyAlignment="1" applyProtection="1">
      <alignment horizontal="center" vertical="center"/>
    </xf>
    <xf numFmtId="0" fontId="0" fillId="0" borderId="60" xfId="0" applyFill="1" applyBorder="1" applyAlignment="1" applyProtection="1">
      <alignment horizontal="center" vertical="center"/>
    </xf>
    <xf numFmtId="0" fontId="4" fillId="2" borderId="86" xfId="0" applyFont="1" applyFill="1" applyBorder="1" applyAlignment="1" applyProtection="1">
      <alignment horizontal="center" vertical="center" wrapText="1"/>
    </xf>
    <xf numFmtId="0" fontId="4" fillId="2" borderId="34" xfId="0" applyFont="1" applyFill="1" applyBorder="1" applyAlignment="1" applyProtection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0" fillId="7" borderId="107" xfId="0" applyFont="1" applyFill="1" applyBorder="1" applyAlignment="1" applyProtection="1">
      <alignment horizontal="center" vertical="center"/>
    </xf>
    <xf numFmtId="0" fontId="0" fillId="7" borderId="108" xfId="0" applyFont="1" applyFill="1" applyBorder="1" applyAlignment="1" applyProtection="1">
      <alignment horizontal="center" vertical="center"/>
    </xf>
    <xf numFmtId="0" fontId="0" fillId="7" borderId="109" xfId="0" applyFont="1" applyFill="1" applyBorder="1" applyAlignment="1" applyProtection="1">
      <alignment horizontal="center" vertical="center"/>
    </xf>
    <xf numFmtId="0" fontId="0" fillId="7" borderId="4" xfId="0" applyFont="1" applyFill="1" applyBorder="1" applyAlignment="1" applyProtection="1">
      <alignment horizontal="center" vertical="center"/>
    </xf>
    <xf numFmtId="0" fontId="0" fillId="7" borderId="5" xfId="0" applyFont="1" applyFill="1" applyBorder="1" applyAlignment="1" applyProtection="1">
      <alignment horizontal="center" vertical="center"/>
    </xf>
    <xf numFmtId="0" fontId="0" fillId="7" borderId="60" xfId="0" applyFont="1" applyFill="1" applyBorder="1" applyAlignment="1" applyProtection="1">
      <alignment horizontal="center" vertical="center"/>
    </xf>
    <xf numFmtId="0" fontId="6" fillId="2" borderId="103" xfId="0" applyFont="1" applyFill="1" applyBorder="1" applyAlignment="1" applyProtection="1">
      <alignment horizontal="center" vertical="center" wrapText="1"/>
    </xf>
    <xf numFmtId="0" fontId="6" fillId="2" borderId="106" xfId="0" applyFont="1" applyFill="1" applyBorder="1" applyAlignment="1" applyProtection="1">
      <alignment horizontal="center" vertical="center" wrapText="1"/>
    </xf>
    <xf numFmtId="0" fontId="8" fillId="0" borderId="92" xfId="0" applyFont="1" applyBorder="1" applyAlignment="1" applyProtection="1">
      <alignment horizontal="center" vertical="center"/>
    </xf>
    <xf numFmtId="0" fontId="8" fillId="0" borderId="25" xfId="0" applyFont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 shrinkToFit="1"/>
      <protection locked="0"/>
    </xf>
    <xf numFmtId="0" fontId="8" fillId="0" borderId="72" xfId="0" applyFont="1" applyBorder="1" applyAlignment="1" applyProtection="1">
      <alignment horizontal="center" vertical="center"/>
    </xf>
    <xf numFmtId="0" fontId="6" fillId="2" borderId="105" xfId="0" applyFont="1" applyFill="1" applyBorder="1" applyAlignment="1" applyProtection="1">
      <alignment horizontal="center" vertical="center" wrapText="1"/>
    </xf>
    <xf numFmtId="0" fontId="12" fillId="6" borderId="105" xfId="0" applyFont="1" applyFill="1" applyBorder="1" applyAlignment="1" applyProtection="1">
      <alignment horizontal="center" vertical="center"/>
      <protection locked="0"/>
    </xf>
    <xf numFmtId="0" fontId="13" fillId="6" borderId="30" xfId="0" applyFont="1" applyFill="1" applyBorder="1" applyAlignment="1" applyProtection="1">
      <alignment horizontal="center" vertical="center" shrinkToFit="1"/>
      <protection locked="0"/>
    </xf>
    <xf numFmtId="0" fontId="13" fillId="6" borderId="31" xfId="0" applyFont="1" applyFill="1" applyBorder="1" applyAlignment="1" applyProtection="1">
      <alignment horizontal="center" vertical="center" shrinkToFit="1"/>
      <protection locked="0"/>
    </xf>
    <xf numFmtId="0" fontId="13" fillId="6" borderId="32" xfId="0" applyFont="1" applyFill="1" applyBorder="1" applyAlignment="1" applyProtection="1">
      <alignment horizontal="center" vertical="center" shrinkToFit="1"/>
      <protection locked="0"/>
    </xf>
    <xf numFmtId="0" fontId="45" fillId="0" borderId="86" xfId="0" applyFont="1" applyBorder="1" applyAlignment="1" applyProtection="1">
      <alignment horizontal="right" vertical="center"/>
    </xf>
    <xf numFmtId="0" fontId="45" fillId="0" borderId="34" xfId="0" applyFont="1" applyBorder="1" applyAlignment="1" applyProtection="1">
      <alignment horizontal="right" vertical="center"/>
    </xf>
    <xf numFmtId="0" fontId="45" fillId="0" borderId="35" xfId="0" applyFont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27" xfId="0" applyFont="1" applyFill="1" applyBorder="1" applyAlignment="1" applyProtection="1">
      <alignment horizontal="center" vertical="center" wrapText="1"/>
    </xf>
    <xf numFmtId="49" fontId="5" fillId="6" borderId="1" xfId="0" applyNumberFormat="1" applyFont="1" applyFill="1" applyBorder="1" applyAlignment="1" applyProtection="1">
      <alignment horizontal="center" vertical="center"/>
      <protection locked="0"/>
    </xf>
    <xf numFmtId="49" fontId="5" fillId="6" borderId="27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13" fillId="6" borderId="27" xfId="0" applyFont="1" applyFill="1" applyBorder="1" applyAlignment="1" applyProtection="1">
      <alignment horizontal="center" vertical="center"/>
      <protection locked="0"/>
    </xf>
    <xf numFmtId="0" fontId="13" fillId="6" borderId="3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</xf>
    <xf numFmtId="0" fontId="0" fillId="3" borderId="27" xfId="0" applyFont="1" applyFill="1" applyBorder="1" applyAlignment="1" applyProtection="1">
      <alignment horizontal="center" vertical="center" shrinkToFit="1"/>
      <protection locked="0"/>
    </xf>
    <xf numFmtId="0" fontId="0" fillId="7" borderId="37" xfId="0" applyFill="1" applyBorder="1" applyAlignment="1" applyProtection="1">
      <alignment horizontal="center" vertical="center"/>
    </xf>
    <xf numFmtId="0" fontId="0" fillId="7" borderId="0" xfId="0" applyFill="1" applyBorder="1" applyAlignment="1" applyProtection="1">
      <alignment horizontal="center" vertical="center"/>
    </xf>
    <xf numFmtId="0" fontId="0" fillId="7" borderId="36" xfId="0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</xf>
    <xf numFmtId="0" fontId="0" fillId="7" borderId="11" xfId="0" applyFill="1" applyBorder="1" applyAlignment="1" applyProtection="1">
      <alignment horizontal="center" vertical="center"/>
    </xf>
    <xf numFmtId="0" fontId="0" fillId="7" borderId="40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7" xfId="0" applyFill="1" applyBorder="1" applyAlignment="1" applyProtection="1">
      <alignment horizontal="center" vertical="center"/>
      <protection locked="0"/>
    </xf>
    <xf numFmtId="0" fontId="0" fillId="6" borderId="28" xfId="0" applyFill="1" applyBorder="1" applyAlignment="1" applyProtection="1">
      <alignment horizontal="center" vertical="center"/>
      <protection locked="0"/>
    </xf>
    <xf numFmtId="0" fontId="0" fillId="2" borderId="92" xfId="0" applyFill="1" applyBorder="1" applyAlignment="1" applyProtection="1">
      <alignment horizontal="center" vertical="center"/>
    </xf>
    <xf numFmtId="0" fontId="0" fillId="0" borderId="25" xfId="0" applyBorder="1">
      <alignment vertical="center"/>
    </xf>
    <xf numFmtId="0" fontId="0" fillId="0" borderId="85" xfId="0" applyBorder="1">
      <alignment vertical="center"/>
    </xf>
    <xf numFmtId="0" fontId="5" fillId="6" borderId="92" xfId="0" applyFont="1" applyFill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 applyProtection="1">
      <alignment horizontal="center" vertical="center"/>
      <protection locked="0"/>
    </xf>
    <xf numFmtId="0" fontId="6" fillId="2" borderId="106" xfId="0" applyFont="1" applyFill="1" applyBorder="1" applyAlignment="1" applyProtection="1">
      <alignment horizontal="center" vertical="center"/>
    </xf>
    <xf numFmtId="0" fontId="0" fillId="6" borderId="92" xfId="0" applyFill="1" applyBorder="1" applyAlignment="1" applyProtection="1">
      <alignment horizontal="center" vertical="center" shrinkToFit="1"/>
      <protection locked="0"/>
    </xf>
    <xf numFmtId="0" fontId="0" fillId="6" borderId="85" xfId="0" applyFill="1" applyBorder="1" applyAlignment="1" applyProtection="1">
      <alignment horizontal="center" vertical="center" shrinkToFit="1"/>
      <protection locked="0"/>
    </xf>
    <xf numFmtId="0" fontId="2" fillId="2" borderId="92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</xf>
    <xf numFmtId="0" fontId="2" fillId="2" borderId="85" xfId="0" applyFont="1" applyFill="1" applyBorder="1" applyAlignment="1" applyProtection="1">
      <alignment horizontal="center" vertical="center"/>
    </xf>
    <xf numFmtId="0" fontId="5" fillId="6" borderId="72" xfId="0" applyFont="1" applyFill="1" applyBorder="1" applyAlignment="1" applyProtection="1">
      <alignment horizontal="center" vertical="center"/>
      <protection locked="0"/>
    </xf>
    <xf numFmtId="177" fontId="13" fillId="6" borderId="31" xfId="0" applyNumberFormat="1" applyFont="1" applyFill="1" applyBorder="1" applyAlignment="1" applyProtection="1">
      <alignment horizontal="distributed" vertical="center" indent="1"/>
      <protection locked="0"/>
    </xf>
    <xf numFmtId="0" fontId="22" fillId="6" borderId="31" xfId="0" applyFont="1" applyFill="1" applyBorder="1" applyAlignment="1" applyProtection="1">
      <alignment horizontal="center" vertical="center"/>
      <protection locked="0"/>
    </xf>
    <xf numFmtId="0" fontId="0" fillId="9" borderId="86" xfId="0" applyFill="1" applyBorder="1" applyAlignment="1" applyProtection="1">
      <alignment horizontal="center" vertical="center" wrapText="1"/>
    </xf>
    <xf numFmtId="0" fontId="0" fillId="9" borderId="34" xfId="0" applyFill="1" applyBorder="1" applyAlignment="1" applyProtection="1">
      <alignment horizontal="center" vertical="center" wrapText="1"/>
    </xf>
    <xf numFmtId="0" fontId="0" fillId="9" borderId="35" xfId="0" applyFill="1" applyBorder="1" applyAlignment="1" applyProtection="1">
      <alignment horizontal="center" vertical="center" wrapText="1"/>
    </xf>
    <xf numFmtId="0" fontId="0" fillId="9" borderId="9" xfId="0" applyFill="1" applyBorder="1" applyAlignment="1" applyProtection="1">
      <alignment horizontal="center" vertical="center" wrapText="1"/>
    </xf>
    <xf numFmtId="0" fontId="0" fillId="9" borderId="0" xfId="0" applyFill="1" applyBorder="1" applyAlignment="1" applyProtection="1">
      <alignment horizontal="center" vertical="center" wrapText="1"/>
    </xf>
    <xf numFmtId="0" fontId="0" fillId="9" borderId="36" xfId="0" applyFill="1" applyBorder="1" applyAlignment="1" applyProtection="1">
      <alignment horizontal="center" vertical="center" wrapText="1"/>
    </xf>
    <xf numFmtId="0" fontId="0" fillId="2" borderId="16" xfId="0" applyFill="1" applyBorder="1" applyAlignment="1" applyProtection="1">
      <alignment horizontal="center" vertical="center" wrapText="1"/>
    </xf>
    <xf numFmtId="0" fontId="0" fillId="2" borderId="11" xfId="0" applyFill="1" applyBorder="1" applyAlignment="1" applyProtection="1">
      <alignment horizontal="center" vertical="center" wrapText="1"/>
    </xf>
    <xf numFmtId="0" fontId="0" fillId="2" borderId="40" xfId="0" applyFill="1" applyBorder="1" applyAlignment="1" applyProtection="1">
      <alignment horizontal="center" vertical="center" wrapText="1"/>
    </xf>
    <xf numFmtId="0" fontId="0" fillId="7" borderId="1" xfId="0" applyFill="1" applyBorder="1" applyAlignment="1" applyProtection="1">
      <alignment horizontal="center" vertical="center" wrapText="1"/>
    </xf>
    <xf numFmtId="0" fontId="0" fillId="7" borderId="27" xfId="0" applyFill="1" applyBorder="1" applyAlignment="1" applyProtection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12" fillId="6" borderId="27" xfId="0" applyNumberFormat="1" applyFont="1" applyFill="1" applyBorder="1" applyAlignment="1" applyProtection="1">
      <alignment horizontal="center" vertical="center" shrinkToFit="1"/>
      <protection locked="0"/>
    </xf>
    <xf numFmtId="0" fontId="45" fillId="0" borderId="26" xfId="0" applyFont="1" applyFill="1" applyBorder="1" applyAlignment="1" applyProtection="1">
      <alignment horizontal="center"/>
    </xf>
    <xf numFmtId="0" fontId="61" fillId="0" borderId="26" xfId="0" applyFont="1" applyFill="1" applyBorder="1" applyAlignment="1" applyProtection="1">
      <alignment horizontal="center" shrinkToFit="1"/>
    </xf>
    <xf numFmtId="0" fontId="0" fillId="9" borderId="88" xfId="0" applyFill="1" applyBorder="1" applyAlignment="1" applyProtection="1">
      <alignment horizontal="center" vertical="center" shrinkToFit="1"/>
    </xf>
    <xf numFmtId="0" fontId="0" fillId="9" borderId="31" xfId="0" applyFill="1" applyBorder="1" applyAlignment="1" applyProtection="1">
      <alignment horizontal="center" vertical="center" shrinkToFit="1"/>
    </xf>
    <xf numFmtId="0" fontId="0" fillId="9" borderId="89" xfId="0" applyFill="1" applyBorder="1" applyAlignment="1" applyProtection="1">
      <alignment horizontal="center" vertical="center" shrinkToFit="1"/>
    </xf>
    <xf numFmtId="38" fontId="5" fillId="3" borderId="30" xfId="1" applyFont="1" applyFill="1" applyBorder="1" applyAlignment="1" applyProtection="1">
      <alignment horizontal="center" vertical="center"/>
      <protection locked="0"/>
    </xf>
    <xf numFmtId="38" fontId="5" fillId="3" borderId="31" xfId="1" applyFont="1" applyFill="1" applyBorder="1" applyAlignment="1" applyProtection="1">
      <alignment horizontal="center" vertical="center"/>
      <protection locked="0"/>
    </xf>
    <xf numFmtId="38" fontId="5" fillId="6" borderId="90" xfId="1" applyFont="1" applyFill="1" applyBorder="1" applyAlignment="1" applyProtection="1">
      <alignment horizontal="center" vertical="center" shrinkToFit="1"/>
      <protection locked="0"/>
    </xf>
    <xf numFmtId="38" fontId="5" fillId="6" borderId="31" xfId="1" applyFont="1" applyFill="1" applyBorder="1" applyAlignment="1" applyProtection="1">
      <alignment horizontal="center" vertical="center" shrinkToFit="1"/>
      <protection locked="0"/>
    </xf>
    <xf numFmtId="0" fontId="0" fillId="9" borderId="30" xfId="0" applyFill="1" applyBorder="1" applyAlignment="1" applyProtection="1">
      <alignment horizontal="center" vertical="center"/>
    </xf>
    <xf numFmtId="0" fontId="0" fillId="9" borderId="31" xfId="0" applyFill="1" applyBorder="1" applyAlignment="1" applyProtection="1">
      <alignment horizontal="center" vertical="center"/>
    </xf>
    <xf numFmtId="0" fontId="0" fillId="9" borderId="89" xfId="0" applyFill="1" applyBorder="1" applyAlignment="1" applyProtection="1">
      <alignment horizontal="center" vertical="center"/>
    </xf>
    <xf numFmtId="38" fontId="5" fillId="3" borderId="90" xfId="1" applyFont="1" applyFill="1" applyBorder="1" applyAlignment="1" applyProtection="1">
      <alignment horizontal="center" vertical="center"/>
      <protection locked="0"/>
    </xf>
    <xf numFmtId="38" fontId="5" fillId="3" borderId="32" xfId="1" applyFont="1" applyFill="1" applyBorder="1" applyAlignment="1" applyProtection="1">
      <alignment horizontal="center" vertical="center"/>
      <protection locked="0"/>
    </xf>
    <xf numFmtId="0" fontId="0" fillId="6" borderId="106" xfId="0" applyFill="1" applyBorder="1" applyAlignment="1" applyProtection="1">
      <alignment horizontal="center" vertical="center"/>
      <protection locked="0"/>
    </xf>
    <xf numFmtId="0" fontId="0" fillId="6" borderId="104" xfId="0" applyFill="1" applyBorder="1" applyAlignment="1" applyProtection="1">
      <alignment horizontal="center" vertical="center"/>
      <protection locked="0"/>
    </xf>
    <xf numFmtId="0" fontId="4" fillId="0" borderId="26" xfId="0" applyFont="1" applyFill="1" applyBorder="1" applyAlignment="1" applyProtection="1">
      <alignment horizontal="left"/>
    </xf>
    <xf numFmtId="0" fontId="23" fillId="0" borderId="8" xfId="0" applyFont="1" applyBorder="1" applyAlignment="1" applyProtection="1">
      <alignment horizontal="center" vertical="center"/>
      <protection locked="0"/>
    </xf>
    <xf numFmtId="0" fontId="23" fillId="0" borderId="53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23" fillId="0" borderId="1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right" vertical="center" textRotation="255" wrapText="1"/>
    </xf>
    <xf numFmtId="0" fontId="0" fillId="0" borderId="36" xfId="0" applyBorder="1" applyAlignment="1" applyProtection="1">
      <alignment horizontal="right" vertical="center" wrapText="1"/>
    </xf>
    <xf numFmtId="0" fontId="0" fillId="0" borderId="0" xfId="0" applyBorder="1" applyAlignment="1" applyProtection="1">
      <alignment horizontal="right" vertical="center" wrapText="1"/>
    </xf>
    <xf numFmtId="0" fontId="0" fillId="0" borderId="71" xfId="0" applyFill="1" applyBorder="1" applyAlignment="1" applyProtection="1">
      <alignment horizontal="center" vertical="center"/>
    </xf>
    <xf numFmtId="0" fontId="0" fillId="4" borderId="71" xfId="0" applyFill="1" applyBorder="1" applyAlignment="1" applyProtection="1">
      <alignment horizontal="center" vertical="center"/>
    </xf>
    <xf numFmtId="0" fontId="0" fillId="0" borderId="17" xfId="0" applyNumberFormat="1" applyFill="1" applyBorder="1" applyAlignment="1" applyProtection="1">
      <alignment horizontal="center" vertical="center"/>
    </xf>
    <xf numFmtId="0" fontId="0" fillId="0" borderId="18" xfId="0" applyNumberFormat="1" applyFill="1" applyBorder="1" applyAlignment="1" applyProtection="1">
      <alignment horizontal="center" vertical="center"/>
    </xf>
    <xf numFmtId="0" fontId="0" fillId="0" borderId="19" xfId="0" applyNumberFormat="1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0" fillId="4" borderId="68" xfId="0" applyFill="1" applyBorder="1" applyAlignment="1" applyProtection="1">
      <alignment horizontal="center" vertical="center"/>
    </xf>
    <xf numFmtId="0" fontId="6" fillId="0" borderId="16" xfId="0" applyFont="1" applyFill="1" applyBorder="1" applyAlignment="1" applyProtection="1">
      <alignment horizontal="left" vertical="center"/>
    </xf>
    <xf numFmtId="0" fontId="6" fillId="0" borderId="11" xfId="0" applyFont="1" applyFill="1" applyBorder="1" applyAlignment="1" applyProtection="1">
      <alignment horizontal="left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2" xfId="0" applyFill="1" applyBorder="1" applyAlignment="1" applyProtection="1">
      <alignment horizontal="center" vertical="center"/>
    </xf>
    <xf numFmtId="0" fontId="0" fillId="0" borderId="21" xfId="0" applyNumberFormat="1" applyFill="1" applyBorder="1" applyAlignment="1" applyProtection="1">
      <alignment horizontal="center" vertical="center" shrinkToFit="1"/>
    </xf>
    <xf numFmtId="0" fontId="0" fillId="0" borderId="22" xfId="0" applyNumberFormat="1" applyFill="1" applyBorder="1" applyAlignment="1" applyProtection="1">
      <alignment horizontal="center" vertical="center" shrinkToFit="1"/>
    </xf>
    <xf numFmtId="0" fontId="0" fillId="0" borderId="95" xfId="0" applyNumberFormat="1" applyFill="1" applyBorder="1" applyAlignment="1" applyProtection="1">
      <alignment horizontal="center" vertical="center" shrinkToFit="1"/>
    </xf>
    <xf numFmtId="0" fontId="0" fillId="0" borderId="2" xfId="0" applyFill="1" applyBorder="1" applyAlignment="1" applyProtection="1">
      <alignment horizontal="center" vertical="center"/>
    </xf>
    <xf numFmtId="0" fontId="0" fillId="0" borderId="21" xfId="0" applyNumberFormat="1" applyFill="1" applyBorder="1" applyAlignment="1" applyProtection="1">
      <alignment horizontal="center" vertical="center"/>
    </xf>
    <xf numFmtId="0" fontId="0" fillId="0" borderId="22" xfId="0" applyNumberFormat="1" applyFill="1" applyBorder="1" applyAlignment="1" applyProtection="1">
      <alignment horizontal="center" vertical="center"/>
    </xf>
    <xf numFmtId="0" fontId="0" fillId="0" borderId="95" xfId="0" applyNumberFormat="1" applyFill="1" applyBorder="1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 vertical="center" shrinkToFit="1"/>
    </xf>
    <xf numFmtId="0" fontId="0" fillId="0" borderId="69" xfId="0" applyFill="1" applyBorder="1" applyAlignment="1" applyProtection="1">
      <alignment horizontal="center" vertical="center"/>
    </xf>
    <xf numFmtId="0" fontId="0" fillId="4" borderId="69" xfId="0" applyFill="1" applyBorder="1" applyAlignment="1" applyProtection="1">
      <alignment horizontal="center" vertical="center"/>
    </xf>
    <xf numFmtId="0" fontId="0" fillId="2" borderId="110" xfId="0" applyFill="1" applyBorder="1" applyAlignment="1" applyProtection="1">
      <alignment horizontal="center" vertical="center"/>
    </xf>
    <xf numFmtId="0" fontId="0" fillId="2" borderId="111" xfId="0" applyFill="1" applyBorder="1" applyAlignment="1" applyProtection="1">
      <alignment horizontal="center" vertical="center"/>
    </xf>
    <xf numFmtId="0" fontId="0" fillId="2" borderId="112" xfId="0" applyFill="1" applyBorder="1" applyAlignment="1" applyProtection="1">
      <alignment horizontal="center" vertical="center"/>
    </xf>
    <xf numFmtId="0" fontId="0" fillId="2" borderId="102" xfId="0" applyFill="1" applyBorder="1" applyAlignment="1" applyProtection="1">
      <alignment horizontal="center" vertical="center"/>
    </xf>
    <xf numFmtId="49" fontId="20" fillId="6" borderId="113" xfId="0" applyNumberFormat="1" applyFont="1" applyFill="1" applyBorder="1" applyAlignment="1" applyProtection="1">
      <alignment horizontal="center" vertical="center"/>
      <protection locked="0"/>
    </xf>
    <xf numFmtId="49" fontId="20" fillId="6" borderId="2" xfId="0" applyNumberFormat="1" applyFont="1" applyFill="1" applyBorder="1" applyAlignment="1" applyProtection="1">
      <alignment horizontal="center" vertical="center"/>
      <protection locked="0"/>
    </xf>
    <xf numFmtId="49" fontId="20" fillId="6" borderId="114" xfId="0" applyNumberFormat="1" applyFont="1" applyFill="1" applyBorder="1" applyAlignment="1" applyProtection="1">
      <alignment horizontal="center" vertical="center"/>
      <protection locked="0"/>
    </xf>
    <xf numFmtId="49" fontId="20" fillId="6" borderId="115" xfId="0" applyNumberFormat="1" applyFont="1" applyFill="1" applyBorder="1" applyAlignment="1" applyProtection="1">
      <alignment horizontal="center" vertical="center"/>
      <protection locked="0"/>
    </xf>
    <xf numFmtId="49" fontId="20" fillId="6" borderId="116" xfId="0" applyNumberFormat="1" applyFont="1" applyFill="1" applyBorder="1" applyAlignment="1" applyProtection="1">
      <alignment horizontal="center" vertical="center"/>
      <protection locked="0"/>
    </xf>
    <xf numFmtId="49" fontId="20" fillId="6" borderId="117" xfId="0" applyNumberFormat="1" applyFont="1" applyFill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 shrinkToFit="1"/>
    </xf>
    <xf numFmtId="0" fontId="9" fillId="0" borderId="19" xfId="0" applyFont="1" applyBorder="1" applyAlignment="1" applyProtection="1">
      <alignment horizontal="center" vertical="center" shrinkToFit="1"/>
    </xf>
    <xf numFmtId="0" fontId="13" fillId="0" borderId="2" xfId="0" applyFont="1" applyBorder="1" applyAlignment="1" applyProtection="1">
      <alignment horizontal="center" vertical="center" shrinkToFit="1"/>
    </xf>
    <xf numFmtId="0" fontId="13" fillId="0" borderId="99" xfId="0" applyFont="1" applyBorder="1" applyAlignment="1" applyProtection="1">
      <alignment horizontal="center" vertical="center" shrinkToFit="1"/>
    </xf>
    <xf numFmtId="0" fontId="34" fillId="0" borderId="0" xfId="0" applyFont="1" applyFill="1" applyBorder="1" applyAlignment="1" applyProtection="1">
      <alignment horizontal="center" vertical="center" shrinkToFit="1"/>
    </xf>
    <xf numFmtId="0" fontId="34" fillId="0" borderId="36" xfId="0" applyFont="1" applyFill="1" applyBorder="1" applyAlignment="1" applyProtection="1">
      <alignment horizontal="center" vertical="center" shrinkToFit="1"/>
    </xf>
    <xf numFmtId="0" fontId="0" fillId="4" borderId="1" xfId="0" applyFill="1" applyBorder="1" applyAlignment="1" applyProtection="1">
      <alignment horizontal="center" vertical="center" shrinkToFit="1"/>
    </xf>
    <xf numFmtId="0" fontId="0" fillId="4" borderId="27" xfId="0" applyFill="1" applyBorder="1" applyAlignment="1" applyProtection="1">
      <alignment horizontal="center" vertical="center" shrinkToFit="1"/>
    </xf>
    <xf numFmtId="0" fontId="0" fillId="4" borderId="3" xfId="0" applyFill="1" applyBorder="1" applyAlignment="1" applyProtection="1">
      <alignment horizontal="center" vertical="center" shrinkToFit="1"/>
    </xf>
    <xf numFmtId="0" fontId="0" fillId="0" borderId="23" xfId="0" applyFill="1" applyBorder="1" applyAlignment="1" applyProtection="1">
      <alignment horizontal="center" vertical="center"/>
    </xf>
    <xf numFmtId="0" fontId="0" fillId="0" borderId="24" xfId="0" applyFill="1" applyBorder="1" applyAlignment="1" applyProtection="1">
      <alignment horizontal="center" vertical="center"/>
    </xf>
    <xf numFmtId="0" fontId="0" fillId="0" borderId="23" xfId="0" applyNumberFormat="1" applyFill="1" applyBorder="1" applyAlignment="1" applyProtection="1">
      <alignment horizontal="center" vertical="center"/>
    </xf>
    <xf numFmtId="0" fontId="0" fillId="0" borderId="24" xfId="0" applyNumberFormat="1" applyFill="1" applyBorder="1" applyAlignment="1" applyProtection="1">
      <alignment horizontal="center" vertical="center"/>
    </xf>
    <xf numFmtId="0" fontId="0" fillId="0" borderId="57" xfId="0" applyNumberFormat="1" applyFill="1" applyBorder="1" applyAlignment="1" applyProtection="1">
      <alignment horizontal="center" vertical="center"/>
    </xf>
  </cellXfs>
  <cellStyles count="8">
    <cellStyle name="桁区切り" xfId="1" builtinId="6"/>
    <cellStyle name="桁区切り 2" xfId="2" xr:uid="{00000000-0005-0000-0000-000001000000}"/>
    <cellStyle name="桁区切り 2 2" xfId="3" xr:uid="{00000000-0005-0000-0000-000002000000}"/>
    <cellStyle name="標準" xfId="0" builtinId="0"/>
    <cellStyle name="標準 10" xfId="4" xr:uid="{00000000-0005-0000-0000-000004000000}"/>
    <cellStyle name="標準 2" xfId="5" xr:uid="{00000000-0005-0000-0000-000005000000}"/>
    <cellStyle name="標準 3" xfId="6" xr:uid="{00000000-0005-0000-0000-000006000000}"/>
    <cellStyle name="標準_予算詳細コード表７.11" xfId="7" xr:uid="{00000000-0005-0000-0000-00000C000000}"/>
  </cellStyles>
  <dxfs count="21">
    <dxf>
      <font>
        <b/>
        <i val="0"/>
        <color theme="0"/>
      </font>
      <fill>
        <patternFill>
          <bgColor rgb="FF7030A0"/>
        </patternFill>
      </fill>
    </dxf>
    <dxf>
      <font>
        <condense val="0"/>
        <extend val="0"/>
        <color indexed="9"/>
      </font>
    </dxf>
    <dxf>
      <font>
        <b/>
        <i val="0"/>
        <color theme="0"/>
      </font>
      <fill>
        <patternFill>
          <bgColor rgb="FF7030A0"/>
        </patternFill>
      </fill>
    </dxf>
    <dxf>
      <font>
        <condense val="0"/>
        <extend val="0"/>
        <color indexed="9"/>
      </font>
    </dxf>
    <dxf>
      <font>
        <b/>
        <i val="0"/>
        <color theme="0"/>
      </font>
      <fill>
        <patternFill>
          <bgColor rgb="FF7030A0"/>
        </patternFill>
      </fill>
    </dxf>
    <dxf>
      <font>
        <condense val="0"/>
        <extend val="0"/>
        <color indexed="9"/>
      </font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9966FF"/>
      <color rgb="FFFFFF99"/>
      <color rgb="FFCCFFFF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0</xdr:row>
      <xdr:rowOff>33618</xdr:rowOff>
    </xdr:from>
    <xdr:to>
      <xdr:col>2</xdr:col>
      <xdr:colOff>233643</xdr:colOff>
      <xdr:row>1</xdr:row>
      <xdr:rowOff>342900</xdr:rowOff>
    </xdr:to>
    <xdr:sp macro="" textlink="">
      <xdr:nvSpPr>
        <xdr:cNvPr id="2" name="Oval 2">
          <a:extLst>
            <a:ext uri="{FF2B5EF4-FFF2-40B4-BE49-F238E27FC236}">
              <a16:creationId xmlns:a16="http://schemas.microsoft.com/office/drawing/2014/main" id="{918D94A1-4A28-404A-92F0-004BA289F332}"/>
            </a:ext>
          </a:extLst>
        </xdr:cNvPr>
        <xdr:cNvSpPr>
          <a:spLocks noChangeArrowheads="1"/>
        </xdr:cNvSpPr>
      </xdr:nvSpPr>
      <xdr:spPr bwMode="auto">
        <a:xfrm>
          <a:off x="33618" y="33618"/>
          <a:ext cx="733425" cy="671232"/>
        </a:xfrm>
        <a:prstGeom prst="ellips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32</xdr:col>
      <xdr:colOff>53733</xdr:colOff>
      <xdr:row>48</xdr:row>
      <xdr:rowOff>78552</xdr:rowOff>
    </xdr:from>
    <xdr:to>
      <xdr:col>34</xdr:col>
      <xdr:colOff>331485</xdr:colOff>
      <xdr:row>49</xdr:row>
      <xdr:rowOff>318828</xdr:rowOff>
    </xdr:to>
    <xdr:sp macro="" textlink="">
      <xdr:nvSpPr>
        <xdr:cNvPr id="3" name="円/楕円 5">
          <a:extLst>
            <a:ext uri="{FF2B5EF4-FFF2-40B4-BE49-F238E27FC236}">
              <a16:creationId xmlns:a16="http://schemas.microsoft.com/office/drawing/2014/main" id="{62A4ABCD-EFFE-4C8A-9564-8AD6FA1273B6}"/>
            </a:ext>
          </a:extLst>
        </xdr:cNvPr>
        <xdr:cNvSpPr/>
      </xdr:nvSpPr>
      <xdr:spPr bwMode="auto">
        <a:xfrm>
          <a:off x="7845183" y="12022902"/>
          <a:ext cx="1068327" cy="335526"/>
        </a:xfrm>
        <a:prstGeom prst="ellipse">
          <a:avLst/>
        </a:prstGeom>
        <a:noFill/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ja-JP" altLang="en-US"/>
        </a:p>
      </xdr:txBody>
    </xdr:sp>
    <xdr:clientData/>
  </xdr:twoCellAnchor>
  <xdr:twoCellAnchor>
    <xdr:from>
      <xdr:col>36</xdr:col>
      <xdr:colOff>76200</xdr:colOff>
      <xdr:row>0</xdr:row>
      <xdr:rowOff>0</xdr:rowOff>
    </xdr:from>
    <xdr:to>
      <xdr:col>42</xdr:col>
      <xdr:colOff>308722</xdr:colOff>
      <xdr:row>3</xdr:row>
      <xdr:rowOff>29696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6319AB0-2883-444B-A4E7-FC0768815A7D}"/>
            </a:ext>
          </a:extLst>
        </xdr:cNvPr>
        <xdr:cNvSpPr txBox="1"/>
      </xdr:nvSpPr>
      <xdr:spPr>
        <a:xfrm>
          <a:off x="9915525" y="0"/>
          <a:ext cx="4118722" cy="1201271"/>
        </a:xfrm>
        <a:prstGeom prst="rect">
          <a:avLst/>
        </a:prstGeom>
        <a:solidFill>
          <a:schemeClr val="lt1"/>
        </a:solidFill>
        <a:ln w="762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◆作成にあたり</a:t>
          </a:r>
          <a:endParaRPr kumimoji="1" lang="en-US" altLang="ja-JP" sz="1400" b="1"/>
        </a:p>
        <a:p>
          <a:endParaRPr kumimoji="1" lang="en-US" altLang="ja-JP" sz="1400" b="1"/>
        </a:p>
        <a:p>
          <a:r>
            <a:rPr kumimoji="1" lang="ja-JP" altLang="en-US" sz="1400" b="1"/>
            <a:t>黄色のセル・・・プルダウンから選択してください。</a:t>
          </a:r>
          <a:endParaRPr kumimoji="1" lang="en-US" altLang="ja-JP" sz="1400" b="1"/>
        </a:p>
        <a:p>
          <a:r>
            <a:rPr kumimoji="1" lang="ja-JP" altLang="en-US" sz="1400" b="1"/>
            <a:t>水色のセル・・･適宜入力してください。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0</xdr:row>
      <xdr:rowOff>33618</xdr:rowOff>
    </xdr:from>
    <xdr:to>
      <xdr:col>2</xdr:col>
      <xdr:colOff>233643</xdr:colOff>
      <xdr:row>1</xdr:row>
      <xdr:rowOff>342900</xdr:rowOff>
    </xdr:to>
    <xdr:sp macro="" textlink="">
      <xdr:nvSpPr>
        <xdr:cNvPr id="123646" name="Oval 2">
          <a:extLst>
            <a:ext uri="{FF2B5EF4-FFF2-40B4-BE49-F238E27FC236}">
              <a16:creationId xmlns:a16="http://schemas.microsoft.com/office/drawing/2014/main" id="{00000000-0008-0000-0000-0000FEE20100}"/>
            </a:ext>
          </a:extLst>
        </xdr:cNvPr>
        <xdr:cNvSpPr>
          <a:spLocks noChangeArrowheads="1"/>
        </xdr:cNvSpPr>
      </xdr:nvSpPr>
      <xdr:spPr bwMode="auto">
        <a:xfrm>
          <a:off x="33618" y="33618"/>
          <a:ext cx="737907" cy="667870"/>
        </a:xfrm>
        <a:prstGeom prst="ellips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32</xdr:col>
      <xdr:colOff>53733</xdr:colOff>
      <xdr:row>48</xdr:row>
      <xdr:rowOff>78552</xdr:rowOff>
    </xdr:from>
    <xdr:to>
      <xdr:col>34</xdr:col>
      <xdr:colOff>331485</xdr:colOff>
      <xdr:row>49</xdr:row>
      <xdr:rowOff>318828</xdr:rowOff>
    </xdr:to>
    <xdr:sp macro="" textlink="">
      <xdr:nvSpPr>
        <xdr:cNvPr id="6" name="円/楕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7845183" y="12127677"/>
          <a:ext cx="1068327" cy="335526"/>
        </a:xfrm>
        <a:prstGeom prst="ellipse">
          <a:avLst/>
        </a:prstGeom>
        <a:noFill/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ja-JP" altLang="en-US"/>
        </a:p>
      </xdr:txBody>
    </xdr:sp>
    <xdr:clientData/>
  </xdr:twoCellAnchor>
  <xdr:twoCellAnchor>
    <xdr:from>
      <xdr:col>36</xdr:col>
      <xdr:colOff>76200</xdr:colOff>
      <xdr:row>0</xdr:row>
      <xdr:rowOff>0</xdr:rowOff>
    </xdr:from>
    <xdr:to>
      <xdr:col>42</xdr:col>
      <xdr:colOff>308722</xdr:colOff>
      <xdr:row>3</xdr:row>
      <xdr:rowOff>29696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9F2B898-8315-4D7E-842B-841D9DDABFE1}"/>
            </a:ext>
          </a:extLst>
        </xdr:cNvPr>
        <xdr:cNvSpPr txBox="1"/>
      </xdr:nvSpPr>
      <xdr:spPr>
        <a:xfrm>
          <a:off x="9915525" y="0"/>
          <a:ext cx="4118722" cy="1201271"/>
        </a:xfrm>
        <a:prstGeom prst="rect">
          <a:avLst/>
        </a:prstGeom>
        <a:solidFill>
          <a:schemeClr val="lt1"/>
        </a:solidFill>
        <a:ln w="762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◆作成にあたり</a:t>
          </a:r>
          <a:endParaRPr kumimoji="1" lang="en-US" altLang="ja-JP" sz="1400" b="1"/>
        </a:p>
        <a:p>
          <a:endParaRPr kumimoji="1" lang="en-US" altLang="ja-JP" sz="1400" b="1"/>
        </a:p>
        <a:p>
          <a:r>
            <a:rPr kumimoji="1" lang="ja-JP" altLang="en-US" sz="1400" b="1"/>
            <a:t>黄色のセル・・・プルダウンから選択してください。</a:t>
          </a:r>
          <a:endParaRPr kumimoji="1" lang="en-US" altLang="ja-JP" sz="1400" b="1"/>
        </a:p>
        <a:p>
          <a:r>
            <a:rPr kumimoji="1" lang="ja-JP" altLang="en-US" sz="1400" b="1"/>
            <a:t>水色のセル・・･適宜入力してください。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33618</xdr:colOff>
      <xdr:row>1</xdr:row>
      <xdr:rowOff>56032</xdr:rowOff>
    </xdr:from>
    <xdr:to>
      <xdr:col>53</xdr:col>
      <xdr:colOff>284070</xdr:colOff>
      <xdr:row>6</xdr:row>
      <xdr:rowOff>354669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FC13B3B-DDC3-4277-B081-AC8AE72474C6}"/>
            </a:ext>
          </a:extLst>
        </xdr:cNvPr>
        <xdr:cNvSpPr txBox="1"/>
      </xdr:nvSpPr>
      <xdr:spPr>
        <a:xfrm>
          <a:off x="8815668" y="237007"/>
          <a:ext cx="4069977" cy="1136837"/>
        </a:xfrm>
        <a:prstGeom prst="rect">
          <a:avLst/>
        </a:prstGeom>
        <a:solidFill>
          <a:schemeClr val="lt1"/>
        </a:solidFill>
        <a:ln w="762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◆作成にあたり</a:t>
          </a:r>
          <a:endParaRPr kumimoji="1" lang="en-US" altLang="ja-JP" sz="1400" b="1"/>
        </a:p>
        <a:p>
          <a:endParaRPr kumimoji="1" lang="en-US" altLang="ja-JP" sz="1400" b="1"/>
        </a:p>
        <a:p>
          <a:r>
            <a:rPr kumimoji="1" lang="ja-JP" altLang="en-US" sz="1400" b="1"/>
            <a:t>黄色のセル・・・プルダウンから選択してください。</a:t>
          </a:r>
          <a:endParaRPr kumimoji="1" lang="en-US" altLang="ja-JP" sz="1400" b="1"/>
        </a:p>
        <a:p>
          <a:r>
            <a:rPr kumimoji="1" lang="ja-JP" altLang="en-US" sz="1400" b="1"/>
            <a:t>水色のセル・・･適宜入力してください。</a:t>
          </a:r>
        </a:p>
      </xdr:txBody>
    </xdr:sp>
    <xdr:clientData/>
  </xdr:twoCellAnchor>
  <xdr:twoCellAnchor>
    <xdr:from>
      <xdr:col>0</xdr:col>
      <xdr:colOff>20170</xdr:colOff>
      <xdr:row>0</xdr:row>
      <xdr:rowOff>9525</xdr:rowOff>
    </xdr:from>
    <xdr:to>
      <xdr:col>4</xdr:col>
      <xdr:colOff>19050</xdr:colOff>
      <xdr:row>3</xdr:row>
      <xdr:rowOff>342900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924DC4F2-A409-4E7A-BD71-F3FCED660B7B}"/>
            </a:ext>
          </a:extLst>
        </xdr:cNvPr>
        <xdr:cNvSpPr>
          <a:spLocks noChangeArrowheads="1"/>
        </xdr:cNvSpPr>
      </xdr:nvSpPr>
      <xdr:spPr bwMode="auto">
        <a:xfrm>
          <a:off x="20170" y="9525"/>
          <a:ext cx="760880" cy="695325"/>
        </a:xfrm>
        <a:prstGeom prst="ellips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33618</xdr:colOff>
      <xdr:row>1</xdr:row>
      <xdr:rowOff>56032</xdr:rowOff>
    </xdr:from>
    <xdr:to>
      <xdr:col>53</xdr:col>
      <xdr:colOff>284070</xdr:colOff>
      <xdr:row>6</xdr:row>
      <xdr:rowOff>354669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1E2C52A-6D80-462F-8812-1799316D2FD1}"/>
            </a:ext>
          </a:extLst>
        </xdr:cNvPr>
        <xdr:cNvSpPr txBox="1"/>
      </xdr:nvSpPr>
      <xdr:spPr>
        <a:xfrm>
          <a:off x="8830236" y="235326"/>
          <a:ext cx="4105275" cy="1419225"/>
        </a:xfrm>
        <a:prstGeom prst="rect">
          <a:avLst/>
        </a:prstGeom>
        <a:solidFill>
          <a:schemeClr val="lt1"/>
        </a:solidFill>
        <a:ln w="762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◆作成にあたり</a:t>
          </a:r>
          <a:endParaRPr kumimoji="1" lang="en-US" altLang="ja-JP" sz="1400" b="1"/>
        </a:p>
        <a:p>
          <a:endParaRPr kumimoji="1" lang="en-US" altLang="ja-JP" sz="1400" b="1"/>
        </a:p>
        <a:p>
          <a:r>
            <a:rPr kumimoji="1" lang="ja-JP" altLang="en-US" sz="1400" b="1"/>
            <a:t>黄色のセル・・・プルダウンから選択してください。</a:t>
          </a:r>
          <a:endParaRPr kumimoji="1" lang="en-US" altLang="ja-JP" sz="1400" b="1"/>
        </a:p>
        <a:p>
          <a:r>
            <a:rPr kumimoji="1" lang="ja-JP" altLang="en-US" sz="1400" b="1"/>
            <a:t>水色のセル・・･適宜入力してください。</a:t>
          </a:r>
        </a:p>
      </xdr:txBody>
    </xdr:sp>
    <xdr:clientData/>
  </xdr:twoCellAnchor>
  <xdr:twoCellAnchor>
    <xdr:from>
      <xdr:col>0</xdr:col>
      <xdr:colOff>20170</xdr:colOff>
      <xdr:row>0</xdr:row>
      <xdr:rowOff>9525</xdr:rowOff>
    </xdr:from>
    <xdr:to>
      <xdr:col>4</xdr:col>
      <xdr:colOff>19050</xdr:colOff>
      <xdr:row>3</xdr:row>
      <xdr:rowOff>342900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D4C98027-F951-4BE6-9809-0DAD10F17BF6}"/>
            </a:ext>
          </a:extLst>
        </xdr:cNvPr>
        <xdr:cNvSpPr>
          <a:spLocks noChangeArrowheads="1"/>
        </xdr:cNvSpPr>
      </xdr:nvSpPr>
      <xdr:spPr bwMode="auto">
        <a:xfrm>
          <a:off x="20170" y="9525"/>
          <a:ext cx="760880" cy="657225"/>
        </a:xfrm>
        <a:prstGeom prst="ellips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86679</xdr:colOff>
      <xdr:row>16</xdr:row>
      <xdr:rowOff>200025</xdr:rowOff>
    </xdr:from>
    <xdr:to>
      <xdr:col>36</xdr:col>
      <xdr:colOff>466736</xdr:colOff>
      <xdr:row>23</xdr:row>
      <xdr:rowOff>95250</xdr:rowOff>
    </xdr:to>
    <xdr:sp macro="" textlink="">
      <xdr:nvSpPr>
        <xdr:cNvPr id="2" name="左矢印 2">
          <a:extLst>
            <a:ext uri="{FF2B5EF4-FFF2-40B4-BE49-F238E27FC236}">
              <a16:creationId xmlns:a16="http://schemas.microsoft.com/office/drawing/2014/main" id="{4268B111-A96C-4D32-AED8-4052008C77D0}"/>
            </a:ext>
          </a:extLst>
        </xdr:cNvPr>
        <xdr:cNvSpPr/>
      </xdr:nvSpPr>
      <xdr:spPr bwMode="auto">
        <a:xfrm>
          <a:off x="7497129" y="4429125"/>
          <a:ext cx="2485082" cy="2324100"/>
        </a:xfrm>
        <a:prstGeom prst="leftArrow">
          <a:avLst>
            <a:gd name="adj1" fmla="val 65768"/>
            <a:gd name="adj2" fmla="val 26349"/>
          </a:avLst>
        </a:prstGeom>
        <a:solidFill>
          <a:srgbClr val="FFFF00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chemeClr val="bg1"/>
          </a:outer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200" b="1"/>
            <a:t>【</a:t>
          </a:r>
          <a:r>
            <a:rPr kumimoji="1" lang="ja-JP" altLang="en-US" sz="1200" b="1"/>
            <a:t>源泉徴収税額</a:t>
          </a:r>
          <a:r>
            <a:rPr kumimoji="1" lang="en-US" altLang="ja-JP" sz="1200" b="1"/>
            <a:t>】</a:t>
          </a:r>
        </a:p>
        <a:p>
          <a:pPr algn="ctr"/>
          <a:r>
            <a:rPr kumimoji="1" lang="ja-JP" altLang="en-US" sz="1100" b="1"/>
            <a:t>平成２５（２０１３）年１月１日より、</a:t>
          </a:r>
        </a:p>
        <a:p>
          <a:pPr algn="ctr"/>
          <a:r>
            <a:rPr kumimoji="1" lang="ja-JP" altLang="en-US" sz="1100" b="1"/>
            <a:t>税率が変更されました。</a:t>
          </a:r>
        </a:p>
        <a:p>
          <a:pPr algn="ctr"/>
          <a:r>
            <a:rPr kumimoji="1" lang="en-US" altLang="ja-JP" sz="1100" b="0"/>
            <a:t>(</a:t>
          </a:r>
          <a:r>
            <a:rPr kumimoji="1" lang="ja-JP" altLang="en-US" sz="1100" b="0"/>
            <a:t>旧</a:t>
          </a:r>
          <a:r>
            <a:rPr kumimoji="1" lang="en-US" altLang="ja-JP" sz="1100" b="0"/>
            <a:t>)10</a:t>
          </a:r>
          <a:r>
            <a:rPr kumimoji="1" lang="ja-JP" altLang="en-US" sz="1100" b="0"/>
            <a:t>％</a:t>
          </a:r>
          <a:r>
            <a:rPr kumimoji="1" lang="ja-JP" altLang="en-US" sz="1100" b="1"/>
            <a:t>⇒（新）</a:t>
          </a:r>
          <a:r>
            <a:rPr kumimoji="1" lang="en-US" altLang="ja-JP" sz="1100" b="1"/>
            <a:t>10.21</a:t>
          </a:r>
          <a:r>
            <a:rPr kumimoji="1" lang="ja-JP" altLang="en-US" sz="1100" b="1"/>
            <a:t>％</a:t>
          </a:r>
        </a:p>
        <a:p>
          <a:pPr algn="ctr"/>
          <a:r>
            <a:rPr kumimoji="1" lang="en-US" altLang="ja-JP" sz="1100" b="0"/>
            <a:t>(</a:t>
          </a:r>
          <a:r>
            <a:rPr kumimoji="1" lang="ja-JP" altLang="en-US" sz="1100" b="0"/>
            <a:t>旧</a:t>
          </a:r>
          <a:r>
            <a:rPr kumimoji="1" lang="en-US" altLang="ja-JP" sz="1100" b="0"/>
            <a:t>)20</a:t>
          </a:r>
          <a:r>
            <a:rPr kumimoji="1" lang="ja-JP" altLang="en-US" sz="1100" b="0"/>
            <a:t>％</a:t>
          </a:r>
          <a:r>
            <a:rPr kumimoji="1" lang="ja-JP" altLang="en-US" sz="1100" b="1"/>
            <a:t>⇒（新）</a:t>
          </a:r>
          <a:r>
            <a:rPr kumimoji="1" lang="en-US" altLang="ja-JP" sz="1100" b="1"/>
            <a:t>20.42</a:t>
          </a:r>
          <a:r>
            <a:rPr kumimoji="1" lang="ja-JP" altLang="en-US" sz="1100" b="1"/>
            <a:t>％</a:t>
          </a:r>
        </a:p>
        <a:p>
          <a:pPr algn="ctr"/>
          <a:r>
            <a:rPr kumimoji="1" lang="ja-JP" altLang="en-US" sz="1100" b="1"/>
            <a:t>小数点以下は切り捨て。</a:t>
          </a:r>
        </a:p>
      </xdr:txBody>
    </xdr:sp>
    <xdr:clientData/>
  </xdr:twoCellAnchor>
  <xdr:twoCellAnchor>
    <xdr:from>
      <xdr:col>0</xdr:col>
      <xdr:colOff>66674</xdr:colOff>
      <xdr:row>0</xdr:row>
      <xdr:rowOff>57150</xdr:rowOff>
    </xdr:from>
    <xdr:to>
      <xdr:col>3</xdr:col>
      <xdr:colOff>123825</xdr:colOff>
      <xdr:row>1</xdr:row>
      <xdr:rowOff>361950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4041C05C-BBFB-4AC1-BDDF-C3FD72AA88F8}"/>
            </a:ext>
          </a:extLst>
        </xdr:cNvPr>
        <xdr:cNvSpPr>
          <a:spLocks noChangeArrowheads="1"/>
        </xdr:cNvSpPr>
      </xdr:nvSpPr>
      <xdr:spPr bwMode="auto">
        <a:xfrm>
          <a:off x="66674" y="57150"/>
          <a:ext cx="742951" cy="666750"/>
        </a:xfrm>
        <a:prstGeom prst="ellips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317181</xdr:colOff>
      <xdr:row>5</xdr:row>
      <xdr:rowOff>354330</xdr:rowOff>
    </xdr:from>
    <xdr:to>
      <xdr:col>39</xdr:col>
      <xdr:colOff>119067</xdr:colOff>
      <xdr:row>12</xdr:row>
      <xdr:rowOff>152400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1929132-35C3-45C6-A0D8-07C288955D60}"/>
            </a:ext>
          </a:extLst>
        </xdr:cNvPr>
        <xdr:cNvSpPr/>
      </xdr:nvSpPr>
      <xdr:spPr bwMode="auto">
        <a:xfrm>
          <a:off x="7727631" y="1849755"/>
          <a:ext cx="3964311" cy="190309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chemeClr val="bg1"/>
          </a:outerShdw>
        </a:effectLst>
      </xdr:spPr>
      <xdr:txBody>
        <a:bodyPr vert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endParaRPr kumimoji="1" lang="en-US" altLang="ja-JP" sz="1100" b="1"/>
        </a:p>
        <a:p>
          <a:pPr algn="l">
            <a:lnSpc>
              <a:spcPts val="1700"/>
            </a:lnSpc>
          </a:pPr>
          <a:r>
            <a:rPr kumimoji="1" lang="en-US" altLang="ja-JP" sz="1600" b="1"/>
            <a:t>【</a:t>
          </a:r>
          <a:r>
            <a:rPr kumimoji="1" lang="ja-JP" altLang="en-US" sz="1600" b="1">
              <a:solidFill>
                <a:srgbClr val="002060"/>
              </a:solidFill>
            </a:rPr>
            <a:t>ご確認願います</a:t>
          </a:r>
          <a:r>
            <a:rPr kumimoji="1" lang="en-US" altLang="ja-JP" sz="1600" b="1">
              <a:solidFill>
                <a:srgbClr val="002060"/>
              </a:solidFill>
            </a:rPr>
            <a:t>!</a:t>
          </a:r>
          <a:r>
            <a:rPr kumimoji="1" lang="en-US" altLang="ja-JP" sz="1600" b="1"/>
            <a:t>】</a:t>
          </a:r>
        </a:p>
        <a:p>
          <a:pPr algn="l">
            <a:lnSpc>
              <a:spcPts val="1700"/>
            </a:lnSpc>
          </a:pPr>
          <a:r>
            <a:rPr kumimoji="1" lang="ja-JP" altLang="en-US" sz="1600" b="1"/>
            <a:t>　</a:t>
          </a:r>
          <a:r>
            <a:rPr kumimoji="1" lang="ja-JP" altLang="en-US" sz="1400" b="1"/>
            <a:t>「謝金支払依頼書兼支出決定書」</a:t>
          </a:r>
          <a:r>
            <a:rPr kumimoji="1" lang="ja-JP" altLang="en-US" sz="1400" b="1">
              <a:solidFill>
                <a:srgbClr val="FF0000"/>
              </a:solidFill>
            </a:rPr>
            <a:t>ご提出前に</a:t>
          </a:r>
          <a:r>
            <a:rPr kumimoji="1" lang="ja-JP" altLang="en-US" sz="1400" b="1"/>
            <a:t>！</a:t>
          </a:r>
          <a:endParaRPr kumimoji="1" lang="en-US" altLang="ja-JP" sz="1400" b="1"/>
        </a:p>
        <a:p>
          <a:pPr algn="l">
            <a:lnSpc>
              <a:spcPts val="1400"/>
            </a:lnSpc>
          </a:pPr>
          <a:endParaRPr kumimoji="1" lang="en-US" altLang="ja-JP" sz="1400" b="1"/>
        </a:p>
        <a:p>
          <a:pPr algn="l">
            <a:lnSpc>
              <a:spcPts val="1500"/>
            </a:lnSpc>
          </a:pPr>
          <a:r>
            <a:rPr kumimoji="1" lang="ja-JP" altLang="en-US" sz="1400" b="1"/>
            <a:t>　</a:t>
          </a:r>
          <a:r>
            <a:rPr kumimoji="1" lang="ja-JP" altLang="en-US" sz="1100" b="1">
              <a:solidFill>
                <a:srgbClr val="FF0000"/>
              </a:solidFill>
            </a:rPr>
            <a:t>　◎先に「</a:t>
          </a:r>
          <a:r>
            <a:rPr kumimoji="1" lang="ja-JP" altLang="en-US" sz="1400" b="1">
              <a:solidFill>
                <a:srgbClr val="FF0000"/>
              </a:solidFill>
            </a:rPr>
            <a:t>謝金内訳書</a:t>
          </a:r>
          <a:r>
            <a:rPr kumimoji="1" lang="ja-JP" altLang="en-US" sz="1100" b="1">
              <a:solidFill>
                <a:srgbClr val="FF0000"/>
              </a:solidFill>
            </a:rPr>
            <a:t>」を学科担当者にご提出ください。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>
            <a:lnSpc>
              <a:spcPts val="1100"/>
            </a:lnSpc>
          </a:pPr>
          <a:r>
            <a:rPr kumimoji="1" lang="ja-JP" altLang="en-US" sz="1100" b="1"/>
            <a:t>　　　　交通費などを含む謝礼のお支払額を確定したうえで</a:t>
          </a:r>
          <a:endParaRPr kumimoji="1" lang="en-US" altLang="ja-JP" sz="1100" b="1"/>
        </a:p>
        <a:p>
          <a:pPr algn="l">
            <a:lnSpc>
              <a:spcPts val="1100"/>
            </a:lnSpc>
          </a:pPr>
          <a:r>
            <a:rPr kumimoji="1" lang="ja-JP" altLang="en-US" sz="1100" b="1"/>
            <a:t>　　　　</a:t>
          </a:r>
          <a:r>
            <a:rPr kumimoji="1" lang="ja-JP" altLang="ja-JP" sz="1100" b="1">
              <a:latin typeface="+mn-lt"/>
              <a:ea typeface="+mn-ea"/>
              <a:cs typeface="+mn-cs"/>
            </a:rPr>
            <a:t>「謝金支払依頼書兼支出決定書」</a:t>
          </a:r>
          <a:r>
            <a:rPr kumimoji="1" lang="ja-JP" altLang="en-US" sz="1100" b="1">
              <a:latin typeface="+mn-lt"/>
              <a:ea typeface="+mn-ea"/>
              <a:cs typeface="+mn-cs"/>
            </a:rPr>
            <a:t>の総支給額に入力</a:t>
          </a:r>
          <a:endParaRPr kumimoji="1" lang="en-US" altLang="ja-JP" sz="1100" b="1">
            <a:latin typeface="+mn-lt"/>
            <a:ea typeface="+mn-ea"/>
            <a:cs typeface="+mn-cs"/>
          </a:endParaRPr>
        </a:p>
        <a:p>
          <a:pPr algn="l">
            <a:lnSpc>
              <a:spcPts val="1100"/>
            </a:lnSpc>
          </a:pPr>
          <a:r>
            <a:rPr kumimoji="1" lang="ja-JP" altLang="en-US" sz="1100" b="1">
              <a:latin typeface="+mn-lt"/>
              <a:ea typeface="+mn-ea"/>
              <a:cs typeface="+mn-cs"/>
            </a:rPr>
            <a:t>　　　　して頂く手順となります。</a:t>
          </a:r>
          <a:endParaRPr kumimoji="1" lang="en-US" altLang="ja-JP" sz="1100" b="1"/>
        </a:p>
        <a:p>
          <a:pPr algn="l">
            <a:lnSpc>
              <a:spcPts val="1100"/>
            </a:lnSpc>
          </a:pPr>
          <a:r>
            <a:rPr kumimoji="1" lang="ja-JP" altLang="en-US" sz="1100" b="1"/>
            <a:t>　　　　</a:t>
          </a:r>
          <a:endParaRPr kumimoji="1" lang="en-US" altLang="ja-JP" sz="1100" b="1"/>
        </a:p>
        <a:p>
          <a:pPr algn="l">
            <a:lnSpc>
              <a:spcPts val="1300"/>
            </a:lnSpc>
          </a:pPr>
          <a:endParaRPr kumimoji="1" lang="en-US" altLang="ja-JP" sz="1400" b="1"/>
        </a:p>
        <a:p>
          <a:pPr algn="l">
            <a:lnSpc>
              <a:spcPts val="1100"/>
            </a:lnSpc>
          </a:pPr>
          <a:endParaRPr kumimoji="1" lang="en-US" altLang="ja-JP" sz="1100" b="1"/>
        </a:p>
        <a:p>
          <a:pPr algn="l">
            <a:lnSpc>
              <a:spcPts val="1200"/>
            </a:lnSpc>
          </a:pPr>
          <a:endParaRPr kumimoji="1" lang="ja-JP" altLang="en-US" sz="1100" b="1"/>
        </a:p>
      </xdr:txBody>
    </xdr:sp>
    <xdr:clientData/>
  </xdr:twoCellAnchor>
  <xdr:twoCellAnchor>
    <xdr:from>
      <xdr:col>34</xdr:col>
      <xdr:colOff>304800</xdr:colOff>
      <xdr:row>0</xdr:row>
      <xdr:rowOff>190500</xdr:rowOff>
    </xdr:from>
    <xdr:to>
      <xdr:col>39</xdr:col>
      <xdr:colOff>247650</xdr:colOff>
      <xdr:row>5</xdr:row>
      <xdr:rowOff>114300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3DB82D6-B209-4DEA-BCAD-D4614C21FA7D}"/>
            </a:ext>
          </a:extLst>
        </xdr:cNvPr>
        <xdr:cNvSpPr txBox="1"/>
      </xdr:nvSpPr>
      <xdr:spPr>
        <a:xfrm>
          <a:off x="7715250" y="190500"/>
          <a:ext cx="4105275" cy="1419225"/>
        </a:xfrm>
        <a:prstGeom prst="rect">
          <a:avLst/>
        </a:prstGeom>
        <a:solidFill>
          <a:schemeClr val="lt1"/>
        </a:solidFill>
        <a:ln w="762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◆作成にあたり</a:t>
          </a:r>
          <a:endParaRPr kumimoji="1" lang="en-US" altLang="ja-JP" sz="1400" b="1"/>
        </a:p>
        <a:p>
          <a:endParaRPr kumimoji="1" lang="en-US" altLang="ja-JP" sz="1400" b="1"/>
        </a:p>
        <a:p>
          <a:r>
            <a:rPr kumimoji="1" lang="ja-JP" altLang="en-US" sz="1400" b="1"/>
            <a:t>黄色のセル・・・プルダウンから選択してください。</a:t>
          </a:r>
          <a:endParaRPr kumimoji="1" lang="en-US" altLang="ja-JP" sz="1400" b="1"/>
        </a:p>
        <a:p>
          <a:endParaRPr kumimoji="1" lang="en-US" altLang="ja-JP" sz="1400" b="1"/>
        </a:p>
        <a:p>
          <a:r>
            <a:rPr kumimoji="1" lang="ja-JP" altLang="en-US" sz="1400" b="1"/>
            <a:t>水色のセル・・･適宜入力してください。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86679</xdr:colOff>
      <xdr:row>16</xdr:row>
      <xdr:rowOff>200025</xdr:rowOff>
    </xdr:from>
    <xdr:to>
      <xdr:col>36</xdr:col>
      <xdr:colOff>466736</xdr:colOff>
      <xdr:row>23</xdr:row>
      <xdr:rowOff>95250</xdr:rowOff>
    </xdr:to>
    <xdr:sp macro="" textlink="">
      <xdr:nvSpPr>
        <xdr:cNvPr id="3" name="左矢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 bwMode="auto">
        <a:xfrm>
          <a:off x="7515227" y="3886200"/>
          <a:ext cx="2457448" cy="2076450"/>
        </a:xfrm>
        <a:prstGeom prst="leftArrow">
          <a:avLst>
            <a:gd name="adj1" fmla="val 65768"/>
            <a:gd name="adj2" fmla="val 26349"/>
          </a:avLst>
        </a:prstGeom>
        <a:solidFill>
          <a:srgbClr val="FFFF00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chemeClr val="bg1"/>
          </a:outer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200" b="1"/>
            <a:t>【</a:t>
          </a:r>
          <a:r>
            <a:rPr kumimoji="1" lang="ja-JP" altLang="en-US" sz="1200" b="1"/>
            <a:t>源泉徴収税額</a:t>
          </a:r>
          <a:r>
            <a:rPr kumimoji="1" lang="en-US" altLang="ja-JP" sz="1200" b="1"/>
            <a:t>】</a:t>
          </a:r>
        </a:p>
        <a:p>
          <a:pPr algn="ctr"/>
          <a:r>
            <a:rPr kumimoji="1" lang="ja-JP" altLang="en-US" sz="1100" b="1"/>
            <a:t>平成２５（２０１３）年１月１日より、</a:t>
          </a:r>
        </a:p>
        <a:p>
          <a:pPr algn="ctr"/>
          <a:r>
            <a:rPr kumimoji="1" lang="ja-JP" altLang="en-US" sz="1100" b="1"/>
            <a:t>税率が変更されました。</a:t>
          </a:r>
        </a:p>
        <a:p>
          <a:pPr algn="ctr"/>
          <a:r>
            <a:rPr kumimoji="1" lang="en-US" altLang="ja-JP" sz="1100" b="0"/>
            <a:t>(</a:t>
          </a:r>
          <a:r>
            <a:rPr kumimoji="1" lang="ja-JP" altLang="en-US" sz="1100" b="0"/>
            <a:t>旧</a:t>
          </a:r>
          <a:r>
            <a:rPr kumimoji="1" lang="en-US" altLang="ja-JP" sz="1100" b="0"/>
            <a:t>)10</a:t>
          </a:r>
          <a:r>
            <a:rPr kumimoji="1" lang="ja-JP" altLang="en-US" sz="1100" b="0"/>
            <a:t>％</a:t>
          </a:r>
          <a:r>
            <a:rPr kumimoji="1" lang="ja-JP" altLang="en-US" sz="1100" b="1"/>
            <a:t>⇒（新）</a:t>
          </a:r>
          <a:r>
            <a:rPr kumimoji="1" lang="en-US" altLang="ja-JP" sz="1100" b="1"/>
            <a:t>10.21</a:t>
          </a:r>
          <a:r>
            <a:rPr kumimoji="1" lang="ja-JP" altLang="en-US" sz="1100" b="1"/>
            <a:t>％</a:t>
          </a:r>
        </a:p>
        <a:p>
          <a:pPr algn="ctr"/>
          <a:r>
            <a:rPr kumimoji="1" lang="en-US" altLang="ja-JP" sz="1100" b="0"/>
            <a:t>(</a:t>
          </a:r>
          <a:r>
            <a:rPr kumimoji="1" lang="ja-JP" altLang="en-US" sz="1100" b="0"/>
            <a:t>旧</a:t>
          </a:r>
          <a:r>
            <a:rPr kumimoji="1" lang="en-US" altLang="ja-JP" sz="1100" b="0"/>
            <a:t>)20</a:t>
          </a:r>
          <a:r>
            <a:rPr kumimoji="1" lang="ja-JP" altLang="en-US" sz="1100" b="0"/>
            <a:t>％</a:t>
          </a:r>
          <a:r>
            <a:rPr kumimoji="1" lang="ja-JP" altLang="en-US" sz="1100" b="1"/>
            <a:t>⇒（新）</a:t>
          </a:r>
          <a:r>
            <a:rPr kumimoji="1" lang="en-US" altLang="ja-JP" sz="1100" b="1"/>
            <a:t>20.42</a:t>
          </a:r>
          <a:r>
            <a:rPr kumimoji="1" lang="ja-JP" altLang="en-US" sz="1100" b="1"/>
            <a:t>％</a:t>
          </a:r>
        </a:p>
        <a:p>
          <a:pPr algn="ctr"/>
          <a:r>
            <a:rPr kumimoji="1" lang="ja-JP" altLang="en-US" sz="1100" b="1"/>
            <a:t>小数点以下は切り捨て。</a:t>
          </a:r>
        </a:p>
      </xdr:txBody>
    </xdr:sp>
    <xdr:clientData/>
  </xdr:twoCellAnchor>
  <xdr:twoCellAnchor>
    <xdr:from>
      <xdr:col>0</xdr:col>
      <xdr:colOff>66674</xdr:colOff>
      <xdr:row>0</xdr:row>
      <xdr:rowOff>57150</xdr:rowOff>
    </xdr:from>
    <xdr:to>
      <xdr:col>3</xdr:col>
      <xdr:colOff>123825</xdr:colOff>
      <xdr:row>1</xdr:row>
      <xdr:rowOff>361950</xdr:rowOff>
    </xdr:to>
    <xdr:sp macro="" textlink="">
      <xdr:nvSpPr>
        <xdr:cNvPr id="122727" name="Oval 1">
          <a:extLst>
            <a:ext uri="{FF2B5EF4-FFF2-40B4-BE49-F238E27FC236}">
              <a16:creationId xmlns:a16="http://schemas.microsoft.com/office/drawing/2014/main" id="{00000000-0008-0000-0200-000067DF0100}"/>
            </a:ext>
          </a:extLst>
        </xdr:cNvPr>
        <xdr:cNvSpPr>
          <a:spLocks noChangeArrowheads="1"/>
        </xdr:cNvSpPr>
      </xdr:nvSpPr>
      <xdr:spPr bwMode="auto">
        <a:xfrm>
          <a:off x="66674" y="57150"/>
          <a:ext cx="742951" cy="666750"/>
        </a:xfrm>
        <a:prstGeom prst="ellips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317181</xdr:colOff>
      <xdr:row>5</xdr:row>
      <xdr:rowOff>354330</xdr:rowOff>
    </xdr:from>
    <xdr:to>
      <xdr:col>39</xdr:col>
      <xdr:colOff>119067</xdr:colOff>
      <xdr:row>12</xdr:row>
      <xdr:rowOff>152400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7727631" y="1849755"/>
          <a:ext cx="3964311" cy="18078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chemeClr val="bg1"/>
          </a:outerShdw>
        </a:effectLst>
      </xdr:spPr>
      <xdr:txBody>
        <a:bodyPr vert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endParaRPr kumimoji="1" lang="en-US" altLang="ja-JP" sz="1100" b="1"/>
        </a:p>
        <a:p>
          <a:pPr algn="l">
            <a:lnSpc>
              <a:spcPts val="1700"/>
            </a:lnSpc>
          </a:pPr>
          <a:r>
            <a:rPr kumimoji="1" lang="en-US" altLang="ja-JP" sz="1600" b="1"/>
            <a:t>【</a:t>
          </a:r>
          <a:r>
            <a:rPr kumimoji="1" lang="ja-JP" altLang="en-US" sz="1600" b="1">
              <a:solidFill>
                <a:srgbClr val="002060"/>
              </a:solidFill>
            </a:rPr>
            <a:t>ご確認願います</a:t>
          </a:r>
          <a:r>
            <a:rPr kumimoji="1" lang="en-US" altLang="ja-JP" sz="1600" b="1">
              <a:solidFill>
                <a:srgbClr val="002060"/>
              </a:solidFill>
            </a:rPr>
            <a:t>!</a:t>
          </a:r>
          <a:r>
            <a:rPr kumimoji="1" lang="en-US" altLang="ja-JP" sz="1600" b="1"/>
            <a:t>】</a:t>
          </a:r>
        </a:p>
        <a:p>
          <a:pPr algn="l">
            <a:lnSpc>
              <a:spcPts val="1700"/>
            </a:lnSpc>
          </a:pPr>
          <a:r>
            <a:rPr kumimoji="1" lang="ja-JP" altLang="en-US" sz="1600" b="1"/>
            <a:t>　</a:t>
          </a:r>
          <a:r>
            <a:rPr kumimoji="1" lang="ja-JP" altLang="en-US" sz="1400" b="1"/>
            <a:t>「謝金支払依頼書兼支出決定書」</a:t>
          </a:r>
          <a:r>
            <a:rPr kumimoji="1" lang="ja-JP" altLang="en-US" sz="1400" b="1">
              <a:solidFill>
                <a:srgbClr val="FF0000"/>
              </a:solidFill>
            </a:rPr>
            <a:t>ご提出前に</a:t>
          </a:r>
          <a:r>
            <a:rPr kumimoji="1" lang="ja-JP" altLang="en-US" sz="1400" b="1"/>
            <a:t>！</a:t>
          </a:r>
          <a:endParaRPr kumimoji="1" lang="en-US" altLang="ja-JP" sz="1400" b="1"/>
        </a:p>
        <a:p>
          <a:pPr algn="l">
            <a:lnSpc>
              <a:spcPts val="1400"/>
            </a:lnSpc>
          </a:pPr>
          <a:endParaRPr kumimoji="1" lang="en-US" altLang="ja-JP" sz="1400" b="1"/>
        </a:p>
        <a:p>
          <a:pPr algn="l">
            <a:lnSpc>
              <a:spcPts val="1500"/>
            </a:lnSpc>
          </a:pPr>
          <a:r>
            <a:rPr kumimoji="1" lang="ja-JP" altLang="en-US" sz="1400" b="1"/>
            <a:t>　</a:t>
          </a:r>
          <a:r>
            <a:rPr kumimoji="1" lang="ja-JP" altLang="en-US" sz="1100" b="1">
              <a:solidFill>
                <a:srgbClr val="FF0000"/>
              </a:solidFill>
            </a:rPr>
            <a:t>　◎先に「</a:t>
          </a:r>
          <a:r>
            <a:rPr kumimoji="1" lang="ja-JP" altLang="en-US" sz="1400" b="1">
              <a:solidFill>
                <a:srgbClr val="FF0000"/>
              </a:solidFill>
            </a:rPr>
            <a:t>謝金内訳書</a:t>
          </a:r>
          <a:r>
            <a:rPr kumimoji="1" lang="ja-JP" altLang="en-US" sz="1100" b="1">
              <a:solidFill>
                <a:srgbClr val="FF0000"/>
              </a:solidFill>
            </a:rPr>
            <a:t>」を学科担当者にご提出ください。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>
            <a:lnSpc>
              <a:spcPts val="1100"/>
            </a:lnSpc>
          </a:pPr>
          <a:r>
            <a:rPr kumimoji="1" lang="ja-JP" altLang="en-US" sz="1100" b="1"/>
            <a:t>　　　　交通費などを含む謝礼のお支払額を確定したうえで</a:t>
          </a:r>
          <a:endParaRPr kumimoji="1" lang="en-US" altLang="ja-JP" sz="1100" b="1"/>
        </a:p>
        <a:p>
          <a:pPr algn="l">
            <a:lnSpc>
              <a:spcPts val="1100"/>
            </a:lnSpc>
          </a:pPr>
          <a:r>
            <a:rPr kumimoji="1" lang="ja-JP" altLang="en-US" sz="1100" b="1"/>
            <a:t>　　　　</a:t>
          </a:r>
          <a:r>
            <a:rPr kumimoji="1" lang="ja-JP" altLang="ja-JP" sz="1100" b="1">
              <a:latin typeface="+mn-lt"/>
              <a:ea typeface="+mn-ea"/>
              <a:cs typeface="+mn-cs"/>
            </a:rPr>
            <a:t>「謝金支払依頼書兼支出決定書」</a:t>
          </a:r>
          <a:r>
            <a:rPr kumimoji="1" lang="ja-JP" altLang="en-US" sz="1100" b="1">
              <a:latin typeface="+mn-lt"/>
              <a:ea typeface="+mn-ea"/>
              <a:cs typeface="+mn-cs"/>
            </a:rPr>
            <a:t>の総支給額に入力</a:t>
          </a:r>
          <a:endParaRPr kumimoji="1" lang="en-US" altLang="ja-JP" sz="1100" b="1">
            <a:latin typeface="+mn-lt"/>
            <a:ea typeface="+mn-ea"/>
            <a:cs typeface="+mn-cs"/>
          </a:endParaRPr>
        </a:p>
        <a:p>
          <a:pPr algn="l">
            <a:lnSpc>
              <a:spcPts val="1100"/>
            </a:lnSpc>
          </a:pPr>
          <a:r>
            <a:rPr kumimoji="1" lang="ja-JP" altLang="en-US" sz="1100" b="1">
              <a:latin typeface="+mn-lt"/>
              <a:ea typeface="+mn-ea"/>
              <a:cs typeface="+mn-cs"/>
            </a:rPr>
            <a:t>　　　　して頂く手順となります。</a:t>
          </a:r>
          <a:endParaRPr kumimoji="1" lang="en-US" altLang="ja-JP" sz="1100" b="1"/>
        </a:p>
        <a:p>
          <a:pPr algn="l">
            <a:lnSpc>
              <a:spcPts val="1100"/>
            </a:lnSpc>
          </a:pPr>
          <a:r>
            <a:rPr kumimoji="1" lang="ja-JP" altLang="en-US" sz="1100" b="1"/>
            <a:t>　　　　</a:t>
          </a:r>
          <a:endParaRPr kumimoji="1" lang="en-US" altLang="ja-JP" sz="1100" b="1"/>
        </a:p>
        <a:p>
          <a:pPr algn="l">
            <a:lnSpc>
              <a:spcPts val="1300"/>
            </a:lnSpc>
          </a:pPr>
          <a:endParaRPr kumimoji="1" lang="en-US" altLang="ja-JP" sz="1400" b="1"/>
        </a:p>
        <a:p>
          <a:pPr algn="l">
            <a:lnSpc>
              <a:spcPts val="1100"/>
            </a:lnSpc>
          </a:pPr>
          <a:endParaRPr kumimoji="1" lang="en-US" altLang="ja-JP" sz="1100" b="1"/>
        </a:p>
        <a:p>
          <a:pPr algn="l">
            <a:lnSpc>
              <a:spcPts val="1200"/>
            </a:lnSpc>
          </a:pPr>
          <a:endParaRPr kumimoji="1" lang="ja-JP" altLang="en-US" sz="1100" b="1"/>
        </a:p>
      </xdr:txBody>
    </xdr:sp>
    <xdr:clientData/>
  </xdr:twoCellAnchor>
  <xdr:twoCellAnchor>
    <xdr:from>
      <xdr:col>34</xdr:col>
      <xdr:colOff>304800</xdr:colOff>
      <xdr:row>0</xdr:row>
      <xdr:rowOff>190500</xdr:rowOff>
    </xdr:from>
    <xdr:to>
      <xdr:col>39</xdr:col>
      <xdr:colOff>247650</xdr:colOff>
      <xdr:row>5</xdr:row>
      <xdr:rowOff>114300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EBC4F65-A9A5-4A64-9C8E-080D96559750}"/>
            </a:ext>
          </a:extLst>
        </xdr:cNvPr>
        <xdr:cNvSpPr txBox="1"/>
      </xdr:nvSpPr>
      <xdr:spPr>
        <a:xfrm>
          <a:off x="7715250" y="190500"/>
          <a:ext cx="4105275" cy="1419225"/>
        </a:xfrm>
        <a:prstGeom prst="rect">
          <a:avLst/>
        </a:prstGeom>
        <a:solidFill>
          <a:schemeClr val="lt1"/>
        </a:solidFill>
        <a:ln w="762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◆作成にあたり</a:t>
          </a:r>
          <a:endParaRPr kumimoji="1" lang="en-US" altLang="ja-JP" sz="1400" b="1"/>
        </a:p>
        <a:p>
          <a:endParaRPr kumimoji="1" lang="en-US" altLang="ja-JP" sz="1400" b="1"/>
        </a:p>
        <a:p>
          <a:r>
            <a:rPr kumimoji="1" lang="ja-JP" altLang="en-US" sz="1400" b="1"/>
            <a:t>黄色のセル・・・プルダウンから選択してください。</a:t>
          </a:r>
          <a:endParaRPr kumimoji="1" lang="en-US" altLang="ja-JP" sz="1400" b="1"/>
        </a:p>
        <a:p>
          <a:endParaRPr kumimoji="1" lang="en-US" altLang="ja-JP" sz="1400" b="1"/>
        </a:p>
        <a:p>
          <a:r>
            <a:rPr kumimoji="1" lang="ja-JP" altLang="en-US" sz="1400" b="1"/>
            <a:t>水色のセル・・･適宜入力してください。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95250</xdr:rowOff>
    </xdr:from>
    <xdr:to>
      <xdr:col>2</xdr:col>
      <xdr:colOff>180975</xdr:colOff>
      <xdr:row>1</xdr:row>
      <xdr:rowOff>381000</xdr:rowOff>
    </xdr:to>
    <xdr:sp macro="" textlink="">
      <xdr:nvSpPr>
        <xdr:cNvPr id="111415" name="Oval 1">
          <a:extLst>
            <a:ext uri="{FF2B5EF4-FFF2-40B4-BE49-F238E27FC236}">
              <a16:creationId xmlns:a16="http://schemas.microsoft.com/office/drawing/2014/main" id="{00000000-0008-0000-0400-000037B30100}"/>
            </a:ext>
          </a:extLst>
        </xdr:cNvPr>
        <xdr:cNvSpPr>
          <a:spLocks noChangeArrowheads="1"/>
        </xdr:cNvSpPr>
      </xdr:nvSpPr>
      <xdr:spPr bwMode="auto">
        <a:xfrm>
          <a:off x="66675" y="95250"/>
          <a:ext cx="590550" cy="561975"/>
        </a:xfrm>
        <a:prstGeom prst="ellips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114300</xdr:rowOff>
    </xdr:from>
    <xdr:to>
      <xdr:col>5</xdr:col>
      <xdr:colOff>838200</xdr:colOff>
      <xdr:row>30</xdr:row>
      <xdr:rowOff>133350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6DB5495-9D1C-4ECA-BAC5-98ACA5B6D1C6}"/>
            </a:ext>
          </a:extLst>
        </xdr:cNvPr>
        <xdr:cNvSpPr txBox="1"/>
      </xdr:nvSpPr>
      <xdr:spPr>
        <a:xfrm>
          <a:off x="314325" y="304800"/>
          <a:ext cx="8172450" cy="554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メンテナンスを要するため、個人名のプルダウン方式はやめます。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5-28%20kan_kaikei\R2&#24180;&#24230;&#25903;&#25173;&#12395;&#20418;&#12427;&#25552;&#20986;&#26360;&#39006;&#65288;202006&#26283;&#23450;&#29256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書類一覧"/>
      <sheetName val="コード一覧"/>
      <sheetName val="【試作】物品購入"/>
      <sheetName val="【試作】謝金"/>
      <sheetName val="元のヤツ　謝金"/>
      <sheetName val="元のヤツ　物品購入"/>
      <sheetName val="元のヤツ　立替通知書"/>
      <sheetName val="リスト"/>
      <sheetName val="×使わない　旅費申請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N1" t="str">
            <v>有</v>
          </cell>
          <cell r="O1" t="str">
            <v>無</v>
          </cell>
          <cell r="P1" t="str">
            <v>少額資産</v>
          </cell>
          <cell r="Q1" t="str">
            <v>固定資産</v>
          </cell>
          <cell r="R1" t="str">
            <v>図書登録</v>
          </cell>
        </row>
      </sheetData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5" xr:uid="{00000000-000C-0000-FFFF-FFFF01000000}" name="リスト21481556" displayName="リスト21481556" ref="R1:S76" insertRowShift="1" totalsRowShown="0" headerRowDxfId="20" headerRowBorderDxfId="19" tableBorderDxfId="18" totalsRowBorderDxfId="17">
  <autoFilter ref="R1:S76" xr:uid="{00000000-0009-0000-0100-000013060000}"/>
  <tableColumns count="2">
    <tableColumn id="1" xr3:uid="{00000000-0010-0000-0100-000001000000}" name="予算種別" dataDxfId="16"/>
    <tableColumn id="2" xr3:uid="{00000000-0010-0000-0100-000002000000}" name="列1" data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2C4C-D27E-40DF-A01B-8474B0E4B3A0}">
  <sheetPr>
    <tabColor rgb="FF9966FF"/>
    <pageSetUpPr fitToPage="1"/>
  </sheetPr>
  <dimension ref="A1:D51"/>
  <sheetViews>
    <sheetView zoomScaleNormal="100" workbookViewId="0">
      <selection activeCell="E7" sqref="E7"/>
    </sheetView>
  </sheetViews>
  <sheetFormatPr defaultRowHeight="13.5"/>
  <cols>
    <col min="1" max="1" width="9.25" customWidth="1"/>
    <col min="2" max="2" width="29.625" customWidth="1"/>
    <col min="3" max="3" width="52" customWidth="1"/>
    <col min="4" max="4" width="31.375" customWidth="1"/>
    <col min="5" max="5" width="18.875" customWidth="1"/>
    <col min="257" max="257" width="6.375" customWidth="1"/>
    <col min="258" max="258" width="42.75" customWidth="1"/>
    <col min="259" max="259" width="54.875" customWidth="1"/>
    <col min="260" max="260" width="28.875" customWidth="1"/>
    <col min="261" max="261" width="18.875" customWidth="1"/>
    <col min="513" max="513" width="6.375" customWidth="1"/>
    <col min="514" max="514" width="42.75" customWidth="1"/>
    <col min="515" max="515" width="54.875" customWidth="1"/>
    <col min="516" max="516" width="28.875" customWidth="1"/>
    <col min="517" max="517" width="18.875" customWidth="1"/>
    <col min="769" max="769" width="6.375" customWidth="1"/>
    <col min="770" max="770" width="42.75" customWidth="1"/>
    <col min="771" max="771" width="54.875" customWidth="1"/>
    <col min="772" max="772" width="28.875" customWidth="1"/>
    <col min="773" max="773" width="18.875" customWidth="1"/>
    <col min="1025" max="1025" width="6.375" customWidth="1"/>
    <col min="1026" max="1026" width="42.75" customWidth="1"/>
    <col min="1027" max="1027" width="54.875" customWidth="1"/>
    <col min="1028" max="1028" width="28.875" customWidth="1"/>
    <col min="1029" max="1029" width="18.875" customWidth="1"/>
    <col min="1281" max="1281" width="6.375" customWidth="1"/>
    <col min="1282" max="1282" width="42.75" customWidth="1"/>
    <col min="1283" max="1283" width="54.875" customWidth="1"/>
    <col min="1284" max="1284" width="28.875" customWidth="1"/>
    <col min="1285" max="1285" width="18.875" customWidth="1"/>
    <col min="1537" max="1537" width="6.375" customWidth="1"/>
    <col min="1538" max="1538" width="42.75" customWidth="1"/>
    <col min="1539" max="1539" width="54.875" customWidth="1"/>
    <col min="1540" max="1540" width="28.875" customWidth="1"/>
    <col min="1541" max="1541" width="18.875" customWidth="1"/>
    <col min="1793" max="1793" width="6.375" customWidth="1"/>
    <col min="1794" max="1794" width="42.75" customWidth="1"/>
    <col min="1795" max="1795" width="54.875" customWidth="1"/>
    <col min="1796" max="1796" width="28.875" customWidth="1"/>
    <col min="1797" max="1797" width="18.875" customWidth="1"/>
    <col min="2049" max="2049" width="6.375" customWidth="1"/>
    <col min="2050" max="2050" width="42.75" customWidth="1"/>
    <col min="2051" max="2051" width="54.875" customWidth="1"/>
    <col min="2052" max="2052" width="28.875" customWidth="1"/>
    <col min="2053" max="2053" width="18.875" customWidth="1"/>
    <col min="2305" max="2305" width="6.375" customWidth="1"/>
    <col min="2306" max="2306" width="42.75" customWidth="1"/>
    <col min="2307" max="2307" width="54.875" customWidth="1"/>
    <col min="2308" max="2308" width="28.875" customWidth="1"/>
    <col min="2309" max="2309" width="18.875" customWidth="1"/>
    <col min="2561" max="2561" width="6.375" customWidth="1"/>
    <col min="2562" max="2562" width="42.75" customWidth="1"/>
    <col min="2563" max="2563" width="54.875" customWidth="1"/>
    <col min="2564" max="2564" width="28.875" customWidth="1"/>
    <col min="2565" max="2565" width="18.875" customWidth="1"/>
    <col min="2817" max="2817" width="6.375" customWidth="1"/>
    <col min="2818" max="2818" width="42.75" customWidth="1"/>
    <col min="2819" max="2819" width="54.875" customWidth="1"/>
    <col min="2820" max="2820" width="28.875" customWidth="1"/>
    <col min="2821" max="2821" width="18.875" customWidth="1"/>
    <col min="3073" max="3073" width="6.375" customWidth="1"/>
    <col min="3074" max="3074" width="42.75" customWidth="1"/>
    <col min="3075" max="3075" width="54.875" customWidth="1"/>
    <col min="3076" max="3076" width="28.875" customWidth="1"/>
    <col min="3077" max="3077" width="18.875" customWidth="1"/>
    <col min="3329" max="3329" width="6.375" customWidth="1"/>
    <col min="3330" max="3330" width="42.75" customWidth="1"/>
    <col min="3331" max="3331" width="54.875" customWidth="1"/>
    <col min="3332" max="3332" width="28.875" customWidth="1"/>
    <col min="3333" max="3333" width="18.875" customWidth="1"/>
    <col min="3585" max="3585" width="6.375" customWidth="1"/>
    <col min="3586" max="3586" width="42.75" customWidth="1"/>
    <col min="3587" max="3587" width="54.875" customWidth="1"/>
    <col min="3588" max="3588" width="28.875" customWidth="1"/>
    <col min="3589" max="3589" width="18.875" customWidth="1"/>
    <col min="3841" max="3841" width="6.375" customWidth="1"/>
    <col min="3842" max="3842" width="42.75" customWidth="1"/>
    <col min="3843" max="3843" width="54.875" customWidth="1"/>
    <col min="3844" max="3844" width="28.875" customWidth="1"/>
    <col min="3845" max="3845" width="18.875" customWidth="1"/>
    <col min="4097" max="4097" width="6.375" customWidth="1"/>
    <col min="4098" max="4098" width="42.75" customWidth="1"/>
    <col min="4099" max="4099" width="54.875" customWidth="1"/>
    <col min="4100" max="4100" width="28.875" customWidth="1"/>
    <col min="4101" max="4101" width="18.875" customWidth="1"/>
    <col min="4353" max="4353" width="6.375" customWidth="1"/>
    <col min="4354" max="4354" width="42.75" customWidth="1"/>
    <col min="4355" max="4355" width="54.875" customWidth="1"/>
    <col min="4356" max="4356" width="28.875" customWidth="1"/>
    <col min="4357" max="4357" width="18.875" customWidth="1"/>
    <col min="4609" max="4609" width="6.375" customWidth="1"/>
    <col min="4610" max="4610" width="42.75" customWidth="1"/>
    <col min="4611" max="4611" width="54.875" customWidth="1"/>
    <col min="4612" max="4612" width="28.875" customWidth="1"/>
    <col min="4613" max="4613" width="18.875" customWidth="1"/>
    <col min="4865" max="4865" width="6.375" customWidth="1"/>
    <col min="4866" max="4866" width="42.75" customWidth="1"/>
    <col min="4867" max="4867" width="54.875" customWidth="1"/>
    <col min="4868" max="4868" width="28.875" customWidth="1"/>
    <col min="4869" max="4869" width="18.875" customWidth="1"/>
    <col min="5121" max="5121" width="6.375" customWidth="1"/>
    <col min="5122" max="5122" width="42.75" customWidth="1"/>
    <col min="5123" max="5123" width="54.875" customWidth="1"/>
    <col min="5124" max="5124" width="28.875" customWidth="1"/>
    <col min="5125" max="5125" width="18.875" customWidth="1"/>
    <col min="5377" max="5377" width="6.375" customWidth="1"/>
    <col min="5378" max="5378" width="42.75" customWidth="1"/>
    <col min="5379" max="5379" width="54.875" customWidth="1"/>
    <col min="5380" max="5380" width="28.875" customWidth="1"/>
    <col min="5381" max="5381" width="18.875" customWidth="1"/>
    <col min="5633" max="5633" width="6.375" customWidth="1"/>
    <col min="5634" max="5634" width="42.75" customWidth="1"/>
    <col min="5635" max="5635" width="54.875" customWidth="1"/>
    <col min="5636" max="5636" width="28.875" customWidth="1"/>
    <col min="5637" max="5637" width="18.875" customWidth="1"/>
    <col min="5889" max="5889" width="6.375" customWidth="1"/>
    <col min="5890" max="5890" width="42.75" customWidth="1"/>
    <col min="5891" max="5891" width="54.875" customWidth="1"/>
    <col min="5892" max="5892" width="28.875" customWidth="1"/>
    <col min="5893" max="5893" width="18.875" customWidth="1"/>
    <col min="6145" max="6145" width="6.375" customWidth="1"/>
    <col min="6146" max="6146" width="42.75" customWidth="1"/>
    <col min="6147" max="6147" width="54.875" customWidth="1"/>
    <col min="6148" max="6148" width="28.875" customWidth="1"/>
    <col min="6149" max="6149" width="18.875" customWidth="1"/>
    <col min="6401" max="6401" width="6.375" customWidth="1"/>
    <col min="6402" max="6402" width="42.75" customWidth="1"/>
    <col min="6403" max="6403" width="54.875" customWidth="1"/>
    <col min="6404" max="6404" width="28.875" customWidth="1"/>
    <col min="6405" max="6405" width="18.875" customWidth="1"/>
    <col min="6657" max="6657" width="6.375" customWidth="1"/>
    <col min="6658" max="6658" width="42.75" customWidth="1"/>
    <col min="6659" max="6659" width="54.875" customWidth="1"/>
    <col min="6660" max="6660" width="28.875" customWidth="1"/>
    <col min="6661" max="6661" width="18.875" customWidth="1"/>
    <col min="6913" max="6913" width="6.375" customWidth="1"/>
    <col min="6914" max="6914" width="42.75" customWidth="1"/>
    <col min="6915" max="6915" width="54.875" customWidth="1"/>
    <col min="6916" max="6916" width="28.875" customWidth="1"/>
    <col min="6917" max="6917" width="18.875" customWidth="1"/>
    <col min="7169" max="7169" width="6.375" customWidth="1"/>
    <col min="7170" max="7170" width="42.75" customWidth="1"/>
    <col min="7171" max="7171" width="54.875" customWidth="1"/>
    <col min="7172" max="7172" width="28.875" customWidth="1"/>
    <col min="7173" max="7173" width="18.875" customWidth="1"/>
    <col min="7425" max="7425" width="6.375" customWidth="1"/>
    <col min="7426" max="7426" width="42.75" customWidth="1"/>
    <col min="7427" max="7427" width="54.875" customWidth="1"/>
    <col min="7428" max="7428" width="28.875" customWidth="1"/>
    <col min="7429" max="7429" width="18.875" customWidth="1"/>
    <col min="7681" max="7681" width="6.375" customWidth="1"/>
    <col min="7682" max="7682" width="42.75" customWidth="1"/>
    <col min="7683" max="7683" width="54.875" customWidth="1"/>
    <col min="7684" max="7684" width="28.875" customWidth="1"/>
    <col min="7685" max="7685" width="18.875" customWidth="1"/>
    <col min="7937" max="7937" width="6.375" customWidth="1"/>
    <col min="7938" max="7938" width="42.75" customWidth="1"/>
    <col min="7939" max="7939" width="54.875" customWidth="1"/>
    <col min="7940" max="7940" width="28.875" customWidth="1"/>
    <col min="7941" max="7941" width="18.875" customWidth="1"/>
    <col min="8193" max="8193" width="6.375" customWidth="1"/>
    <col min="8194" max="8194" width="42.75" customWidth="1"/>
    <col min="8195" max="8195" width="54.875" customWidth="1"/>
    <col min="8196" max="8196" width="28.875" customWidth="1"/>
    <col min="8197" max="8197" width="18.875" customWidth="1"/>
    <col min="8449" max="8449" width="6.375" customWidth="1"/>
    <col min="8450" max="8450" width="42.75" customWidth="1"/>
    <col min="8451" max="8451" width="54.875" customWidth="1"/>
    <col min="8452" max="8452" width="28.875" customWidth="1"/>
    <col min="8453" max="8453" width="18.875" customWidth="1"/>
    <col min="8705" max="8705" width="6.375" customWidth="1"/>
    <col min="8706" max="8706" width="42.75" customWidth="1"/>
    <col min="8707" max="8707" width="54.875" customWidth="1"/>
    <col min="8708" max="8708" width="28.875" customWidth="1"/>
    <col min="8709" max="8709" width="18.875" customWidth="1"/>
    <col min="8961" max="8961" width="6.375" customWidth="1"/>
    <col min="8962" max="8962" width="42.75" customWidth="1"/>
    <col min="8963" max="8963" width="54.875" customWidth="1"/>
    <col min="8964" max="8964" width="28.875" customWidth="1"/>
    <col min="8965" max="8965" width="18.875" customWidth="1"/>
    <col min="9217" max="9217" width="6.375" customWidth="1"/>
    <col min="9218" max="9218" width="42.75" customWidth="1"/>
    <col min="9219" max="9219" width="54.875" customWidth="1"/>
    <col min="9220" max="9220" width="28.875" customWidth="1"/>
    <col min="9221" max="9221" width="18.875" customWidth="1"/>
    <col min="9473" max="9473" width="6.375" customWidth="1"/>
    <col min="9474" max="9474" width="42.75" customWidth="1"/>
    <col min="9475" max="9475" width="54.875" customWidth="1"/>
    <col min="9476" max="9476" width="28.875" customWidth="1"/>
    <col min="9477" max="9477" width="18.875" customWidth="1"/>
    <col min="9729" max="9729" width="6.375" customWidth="1"/>
    <col min="9730" max="9730" width="42.75" customWidth="1"/>
    <col min="9731" max="9731" width="54.875" customWidth="1"/>
    <col min="9732" max="9732" width="28.875" customWidth="1"/>
    <col min="9733" max="9733" width="18.875" customWidth="1"/>
    <col min="9985" max="9985" width="6.375" customWidth="1"/>
    <col min="9986" max="9986" width="42.75" customWidth="1"/>
    <col min="9987" max="9987" width="54.875" customWidth="1"/>
    <col min="9988" max="9988" width="28.875" customWidth="1"/>
    <col min="9989" max="9989" width="18.875" customWidth="1"/>
    <col min="10241" max="10241" width="6.375" customWidth="1"/>
    <col min="10242" max="10242" width="42.75" customWidth="1"/>
    <col min="10243" max="10243" width="54.875" customWidth="1"/>
    <col min="10244" max="10244" width="28.875" customWidth="1"/>
    <col min="10245" max="10245" width="18.875" customWidth="1"/>
    <col min="10497" max="10497" width="6.375" customWidth="1"/>
    <col min="10498" max="10498" width="42.75" customWidth="1"/>
    <col min="10499" max="10499" width="54.875" customWidth="1"/>
    <col min="10500" max="10500" width="28.875" customWidth="1"/>
    <col min="10501" max="10501" width="18.875" customWidth="1"/>
    <col min="10753" max="10753" width="6.375" customWidth="1"/>
    <col min="10754" max="10754" width="42.75" customWidth="1"/>
    <col min="10755" max="10755" width="54.875" customWidth="1"/>
    <col min="10756" max="10756" width="28.875" customWidth="1"/>
    <col min="10757" max="10757" width="18.875" customWidth="1"/>
    <col min="11009" max="11009" width="6.375" customWidth="1"/>
    <col min="11010" max="11010" width="42.75" customWidth="1"/>
    <col min="11011" max="11011" width="54.875" customWidth="1"/>
    <col min="11012" max="11012" width="28.875" customWidth="1"/>
    <col min="11013" max="11013" width="18.875" customWidth="1"/>
    <col min="11265" max="11265" width="6.375" customWidth="1"/>
    <col min="11266" max="11266" width="42.75" customWidth="1"/>
    <col min="11267" max="11267" width="54.875" customWidth="1"/>
    <col min="11268" max="11268" width="28.875" customWidth="1"/>
    <col min="11269" max="11269" width="18.875" customWidth="1"/>
    <col min="11521" max="11521" width="6.375" customWidth="1"/>
    <col min="11522" max="11522" width="42.75" customWidth="1"/>
    <col min="11523" max="11523" width="54.875" customWidth="1"/>
    <col min="11524" max="11524" width="28.875" customWidth="1"/>
    <col min="11525" max="11525" width="18.875" customWidth="1"/>
    <col min="11777" max="11777" width="6.375" customWidth="1"/>
    <col min="11778" max="11778" width="42.75" customWidth="1"/>
    <col min="11779" max="11779" width="54.875" customWidth="1"/>
    <col min="11780" max="11780" width="28.875" customWidth="1"/>
    <col min="11781" max="11781" width="18.875" customWidth="1"/>
    <col min="12033" max="12033" width="6.375" customWidth="1"/>
    <col min="12034" max="12034" width="42.75" customWidth="1"/>
    <col min="12035" max="12035" width="54.875" customWidth="1"/>
    <col min="12036" max="12036" width="28.875" customWidth="1"/>
    <col min="12037" max="12037" width="18.875" customWidth="1"/>
    <col min="12289" max="12289" width="6.375" customWidth="1"/>
    <col min="12290" max="12290" width="42.75" customWidth="1"/>
    <col min="12291" max="12291" width="54.875" customWidth="1"/>
    <col min="12292" max="12292" width="28.875" customWidth="1"/>
    <col min="12293" max="12293" width="18.875" customWidth="1"/>
    <col min="12545" max="12545" width="6.375" customWidth="1"/>
    <col min="12546" max="12546" width="42.75" customWidth="1"/>
    <col min="12547" max="12547" width="54.875" customWidth="1"/>
    <col min="12548" max="12548" width="28.875" customWidth="1"/>
    <col min="12549" max="12549" width="18.875" customWidth="1"/>
    <col min="12801" max="12801" width="6.375" customWidth="1"/>
    <col min="12802" max="12802" width="42.75" customWidth="1"/>
    <col min="12803" max="12803" width="54.875" customWidth="1"/>
    <col min="12804" max="12804" width="28.875" customWidth="1"/>
    <col min="12805" max="12805" width="18.875" customWidth="1"/>
    <col min="13057" max="13057" width="6.375" customWidth="1"/>
    <col min="13058" max="13058" width="42.75" customWidth="1"/>
    <col min="13059" max="13059" width="54.875" customWidth="1"/>
    <col min="13060" max="13060" width="28.875" customWidth="1"/>
    <col min="13061" max="13061" width="18.875" customWidth="1"/>
    <col min="13313" max="13313" width="6.375" customWidth="1"/>
    <col min="13314" max="13314" width="42.75" customWidth="1"/>
    <col min="13315" max="13315" width="54.875" customWidth="1"/>
    <col min="13316" max="13316" width="28.875" customWidth="1"/>
    <col min="13317" max="13317" width="18.875" customWidth="1"/>
    <col min="13569" max="13569" width="6.375" customWidth="1"/>
    <col min="13570" max="13570" width="42.75" customWidth="1"/>
    <col min="13571" max="13571" width="54.875" customWidth="1"/>
    <col min="13572" max="13572" width="28.875" customWidth="1"/>
    <col min="13573" max="13573" width="18.875" customWidth="1"/>
    <col min="13825" max="13825" width="6.375" customWidth="1"/>
    <col min="13826" max="13826" width="42.75" customWidth="1"/>
    <col min="13827" max="13827" width="54.875" customWidth="1"/>
    <col min="13828" max="13828" width="28.875" customWidth="1"/>
    <col min="13829" max="13829" width="18.875" customWidth="1"/>
    <col min="14081" max="14081" width="6.375" customWidth="1"/>
    <col min="14082" max="14082" width="42.75" customWidth="1"/>
    <col min="14083" max="14083" width="54.875" customWidth="1"/>
    <col min="14084" max="14084" width="28.875" customWidth="1"/>
    <col min="14085" max="14085" width="18.875" customWidth="1"/>
    <col min="14337" max="14337" width="6.375" customWidth="1"/>
    <col min="14338" max="14338" width="42.75" customWidth="1"/>
    <col min="14339" max="14339" width="54.875" customWidth="1"/>
    <col min="14340" max="14340" width="28.875" customWidth="1"/>
    <col min="14341" max="14341" width="18.875" customWidth="1"/>
    <col min="14593" max="14593" width="6.375" customWidth="1"/>
    <col min="14594" max="14594" width="42.75" customWidth="1"/>
    <col min="14595" max="14595" width="54.875" customWidth="1"/>
    <col min="14596" max="14596" width="28.875" customWidth="1"/>
    <col min="14597" max="14597" width="18.875" customWidth="1"/>
    <col min="14849" max="14849" width="6.375" customWidth="1"/>
    <col min="14850" max="14850" width="42.75" customWidth="1"/>
    <col min="14851" max="14851" width="54.875" customWidth="1"/>
    <col min="14852" max="14852" width="28.875" customWidth="1"/>
    <col min="14853" max="14853" width="18.875" customWidth="1"/>
    <col min="15105" max="15105" width="6.375" customWidth="1"/>
    <col min="15106" max="15106" width="42.75" customWidth="1"/>
    <col min="15107" max="15107" width="54.875" customWidth="1"/>
    <col min="15108" max="15108" width="28.875" customWidth="1"/>
    <col min="15109" max="15109" width="18.875" customWidth="1"/>
    <col min="15361" max="15361" width="6.375" customWidth="1"/>
    <col min="15362" max="15362" width="42.75" customWidth="1"/>
    <col min="15363" max="15363" width="54.875" customWidth="1"/>
    <col min="15364" max="15364" width="28.875" customWidth="1"/>
    <col min="15365" max="15365" width="18.875" customWidth="1"/>
    <col min="15617" max="15617" width="6.375" customWidth="1"/>
    <col min="15618" max="15618" width="42.75" customWidth="1"/>
    <col min="15619" max="15619" width="54.875" customWidth="1"/>
    <col min="15620" max="15620" width="28.875" customWidth="1"/>
    <col min="15621" max="15621" width="18.875" customWidth="1"/>
    <col min="15873" max="15873" width="6.375" customWidth="1"/>
    <col min="15874" max="15874" width="42.75" customWidth="1"/>
    <col min="15875" max="15875" width="54.875" customWidth="1"/>
    <col min="15876" max="15876" width="28.875" customWidth="1"/>
    <col min="15877" max="15877" width="18.875" customWidth="1"/>
    <col min="16129" max="16129" width="6.375" customWidth="1"/>
    <col min="16130" max="16130" width="42.75" customWidth="1"/>
    <col min="16131" max="16131" width="54.875" customWidth="1"/>
    <col min="16132" max="16132" width="28.875" customWidth="1"/>
    <col min="16133" max="16133" width="18.875" customWidth="1"/>
  </cols>
  <sheetData>
    <row r="1" spans="1:4" ht="51" customHeight="1">
      <c r="A1" s="445" t="s">
        <v>596</v>
      </c>
      <c r="B1" s="445"/>
      <c r="C1" s="445"/>
      <c r="D1" s="445"/>
    </row>
    <row r="2" spans="1:4" ht="23.25" customHeight="1">
      <c r="D2" s="363" t="s">
        <v>494</v>
      </c>
    </row>
    <row r="3" spans="1:4" ht="23.25" customHeight="1" thickBot="1">
      <c r="D3" s="363"/>
    </row>
    <row r="4" spans="1:4" ht="30" customHeight="1" thickBot="1">
      <c r="A4" s="364" t="s">
        <v>495</v>
      </c>
      <c r="B4" s="365" t="s">
        <v>496</v>
      </c>
      <c r="C4" s="365" t="s">
        <v>497</v>
      </c>
      <c r="D4" s="366" t="s">
        <v>498</v>
      </c>
    </row>
    <row r="5" spans="1:4" ht="39.950000000000003" customHeight="1">
      <c r="A5" s="446" t="s">
        <v>499</v>
      </c>
      <c r="B5" s="447"/>
      <c r="C5" s="447"/>
      <c r="D5" s="448"/>
    </row>
    <row r="6" spans="1:4" s="314" customFormat="1" ht="100.5" customHeight="1">
      <c r="A6" s="449"/>
      <c r="B6" s="367" t="s">
        <v>500</v>
      </c>
      <c r="C6" s="368" t="s">
        <v>501</v>
      </c>
      <c r="D6" s="369" t="s">
        <v>502</v>
      </c>
    </row>
    <row r="7" spans="1:4" s="314" customFormat="1" ht="84.95" customHeight="1">
      <c r="A7" s="449"/>
      <c r="B7" s="367" t="s">
        <v>503</v>
      </c>
      <c r="C7" s="368" t="s">
        <v>504</v>
      </c>
      <c r="D7" s="369" t="s">
        <v>502</v>
      </c>
    </row>
    <row r="8" spans="1:4" s="314" customFormat="1" ht="84.95" customHeight="1">
      <c r="A8" s="449"/>
      <c r="B8" s="370" t="s">
        <v>505</v>
      </c>
      <c r="C8" s="371" t="s">
        <v>506</v>
      </c>
      <c r="D8" s="372"/>
    </row>
    <row r="9" spans="1:4" s="314" customFormat="1" ht="129" customHeight="1" thickBot="1">
      <c r="A9" s="450"/>
      <c r="B9" s="373" t="s">
        <v>507</v>
      </c>
      <c r="C9" s="374" t="s">
        <v>508</v>
      </c>
      <c r="D9" s="375" t="s">
        <v>502</v>
      </c>
    </row>
    <row r="10" spans="1:4" s="314" customFormat="1" ht="39.950000000000003" customHeight="1">
      <c r="A10" s="446" t="s">
        <v>509</v>
      </c>
      <c r="B10" s="447"/>
      <c r="C10" s="447"/>
      <c r="D10" s="448"/>
    </row>
    <row r="11" spans="1:4" s="314" customFormat="1" ht="84.95" customHeight="1" thickBot="1">
      <c r="A11" s="376"/>
      <c r="B11" s="373" t="s">
        <v>510</v>
      </c>
      <c r="C11" s="374" t="s">
        <v>511</v>
      </c>
      <c r="D11" s="375"/>
    </row>
    <row r="12" spans="1:4" s="314" customFormat="1" ht="21" customHeight="1">
      <c r="A12" s="451"/>
      <c r="B12" s="451"/>
      <c r="C12" s="451"/>
      <c r="D12" s="451"/>
    </row>
    <row r="13" spans="1:4" s="314" customFormat="1" ht="23.25" customHeight="1">
      <c r="A13" s="451" t="s">
        <v>512</v>
      </c>
      <c r="B13" s="451"/>
      <c r="C13" s="451"/>
      <c r="D13" s="451"/>
    </row>
    <row r="14" spans="1:4" s="314" customFormat="1"/>
    <row r="15" spans="1:4" s="314" customFormat="1"/>
    <row r="16" spans="1:4" s="314" customFormat="1"/>
    <row r="17" s="314" customFormat="1"/>
    <row r="18" s="314" customFormat="1"/>
    <row r="19" s="314" customFormat="1"/>
    <row r="20" s="314" customFormat="1"/>
    <row r="21" s="314" customFormat="1"/>
    <row r="22" s="314" customFormat="1"/>
    <row r="23" s="314" customFormat="1"/>
    <row r="24" s="314" customFormat="1"/>
    <row r="49" spans="3:3">
      <c r="C49" s="444">
        <v>25</v>
      </c>
    </row>
    <row r="50" spans="3:3">
      <c r="C50" s="444"/>
    </row>
    <row r="51" spans="3:3">
      <c r="C51" s="444"/>
    </row>
  </sheetData>
  <mergeCells count="7">
    <mergeCell ref="C49:C51"/>
    <mergeCell ref="A1:D1"/>
    <mergeCell ref="A5:D5"/>
    <mergeCell ref="A6:A9"/>
    <mergeCell ref="A10:D10"/>
    <mergeCell ref="A12:D12"/>
    <mergeCell ref="A13:D1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CC72-FE8B-48E5-989E-2C8CBD3B2E91}">
  <sheetPr>
    <tabColor rgb="FFFF00FF"/>
  </sheetPr>
  <dimension ref="A1:AX50"/>
  <sheetViews>
    <sheetView tabSelected="1" zoomScaleNormal="100" workbookViewId="0">
      <selection activeCell="G6" sqref="G6:AD7"/>
    </sheetView>
  </sheetViews>
  <sheetFormatPr defaultRowHeight="13.5"/>
  <cols>
    <col min="1" max="5" width="3.5" style="8" customWidth="1"/>
    <col min="6" max="18" width="3.125" style="8" customWidth="1"/>
    <col min="19" max="27" width="3.375" style="8" customWidth="1"/>
    <col min="28" max="28" width="4.125" style="8" customWidth="1"/>
    <col min="29" max="29" width="4" style="8" customWidth="1"/>
    <col min="30" max="30" width="2.25" style="8" customWidth="1"/>
    <col min="31" max="31" width="1.875" style="8" customWidth="1"/>
    <col min="32" max="32" width="1.5" style="8" customWidth="1"/>
    <col min="33" max="33" width="5.5" style="8" customWidth="1"/>
    <col min="34" max="34" width="4.875" style="8" customWidth="1"/>
    <col min="35" max="40" width="8.25" style="8" customWidth="1"/>
    <col min="41" max="16384" width="9" style="8"/>
  </cols>
  <sheetData>
    <row r="1" spans="1:40" ht="28.5" customHeight="1">
      <c r="A1" s="452" t="str">
        <f>IF(ISERROR(VLOOKUP($H$10,リスト!$I$2:$J$29,2,0))=TRUE,"",VLOOKUP($H$10,リスト!$I$2:$J$29,2,0))</f>
        <v/>
      </c>
      <c r="B1" s="453"/>
      <c r="C1" s="453"/>
      <c r="D1" s="455" t="str">
        <f>IF(A10="科研費（2101）","科研費","")</f>
        <v/>
      </c>
      <c r="E1" s="455"/>
      <c r="F1" s="455"/>
      <c r="G1" s="45"/>
      <c r="H1" s="45"/>
      <c r="I1" s="45"/>
      <c r="J1" s="456" t="str">
        <f>IF(OR(E17=500000,E17&gt;500000,X10="教育費",X10="科研費間接経費",X10="受託研究等間接経費財源費",X10="先端研究助成間接経費",K10="アジア人材教育費･化学",K10="アジア人材教育費･機械"),"購入等依頼書 ","物品購入等支払通知書")</f>
        <v>物品購入等支払通知書</v>
      </c>
      <c r="K1" s="456"/>
      <c r="L1" s="456"/>
      <c r="M1" s="456"/>
      <c r="N1" s="456"/>
      <c r="O1" s="456"/>
      <c r="P1" s="456"/>
      <c r="Q1" s="456"/>
      <c r="R1" s="456"/>
      <c r="S1" s="456"/>
      <c r="T1" s="456"/>
      <c r="U1" s="456"/>
      <c r="V1" s="456"/>
      <c r="W1" s="456"/>
      <c r="X1" s="457" t="s">
        <v>540</v>
      </c>
      <c r="Y1" s="458"/>
      <c r="Z1" s="458"/>
      <c r="AA1" s="458"/>
      <c r="AB1" s="458"/>
      <c r="AC1" s="458"/>
      <c r="AD1" s="459"/>
      <c r="AE1" s="24"/>
      <c r="AF1" s="24"/>
      <c r="AG1" s="24"/>
      <c r="AH1" s="24"/>
      <c r="AI1" s="247"/>
      <c r="AJ1" s="24"/>
      <c r="AK1" s="24"/>
      <c r="AL1" s="24"/>
      <c r="AM1" s="24"/>
    </row>
    <row r="2" spans="1:40" ht="30.75" customHeight="1" thickBot="1">
      <c r="A2" s="454"/>
      <c r="B2" s="454"/>
      <c r="C2" s="454"/>
      <c r="D2" s="23"/>
      <c r="E2" s="45"/>
      <c r="F2" s="45"/>
      <c r="G2" s="151" t="s">
        <v>207</v>
      </c>
      <c r="I2" s="4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45"/>
      <c r="Y2" s="45"/>
      <c r="Z2" s="45"/>
      <c r="AA2" s="25"/>
      <c r="AB2" s="25"/>
      <c r="AC2" s="25"/>
      <c r="AD2" s="25"/>
      <c r="AE2" s="24"/>
      <c r="AF2" s="24"/>
      <c r="AG2" s="24"/>
      <c r="AH2" s="24"/>
      <c r="AI2" s="24"/>
      <c r="AJ2" s="24"/>
      <c r="AK2" s="24"/>
      <c r="AL2" s="24"/>
      <c r="AM2" s="24"/>
    </row>
    <row r="3" spans="1:40" ht="33" customHeight="1" thickBot="1">
      <c r="A3" s="460" t="s">
        <v>40</v>
      </c>
      <c r="B3" s="461"/>
      <c r="C3" s="461"/>
      <c r="D3" s="462"/>
      <c r="E3" s="463" t="s">
        <v>195</v>
      </c>
      <c r="F3" s="463"/>
      <c r="G3" s="463"/>
      <c r="H3" s="463"/>
      <c r="I3" s="463"/>
      <c r="J3" s="463"/>
      <c r="K3" s="464"/>
      <c r="L3" s="26"/>
      <c r="M3" s="26"/>
      <c r="N3" s="26"/>
      <c r="O3" s="26"/>
      <c r="P3" s="465" t="s">
        <v>390</v>
      </c>
      <c r="Q3" s="466"/>
      <c r="R3" s="467"/>
      <c r="S3" s="471"/>
      <c r="T3" s="471"/>
      <c r="U3" s="471"/>
      <c r="V3" s="471"/>
      <c r="W3" s="471"/>
      <c r="X3" s="471"/>
      <c r="Y3" s="471"/>
      <c r="Z3" s="471"/>
      <c r="AA3" s="471"/>
      <c r="AB3" s="471"/>
      <c r="AC3" s="471"/>
      <c r="AD3" s="472"/>
      <c r="AE3" s="24"/>
      <c r="AF3" s="24"/>
      <c r="AG3" s="24"/>
      <c r="AH3" s="475" t="s">
        <v>176</v>
      </c>
      <c r="AI3" s="475"/>
      <c r="AJ3" s="475"/>
      <c r="AK3" s="475"/>
      <c r="AL3" s="475"/>
      <c r="AM3" s="475"/>
      <c r="AN3" s="475"/>
    </row>
    <row r="4" spans="1:40" ht="3.75" customHeight="1" thickBo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6"/>
      <c r="M4" s="26"/>
      <c r="N4" s="26"/>
      <c r="O4" s="26"/>
      <c r="P4" s="468"/>
      <c r="Q4" s="469"/>
      <c r="R4" s="470"/>
      <c r="S4" s="473"/>
      <c r="T4" s="473"/>
      <c r="U4" s="473"/>
      <c r="V4" s="473"/>
      <c r="W4" s="473"/>
      <c r="X4" s="473"/>
      <c r="Y4" s="473"/>
      <c r="Z4" s="473"/>
      <c r="AA4" s="473"/>
      <c r="AB4" s="473"/>
      <c r="AC4" s="473"/>
      <c r="AD4" s="474"/>
      <c r="AE4" s="24"/>
      <c r="AF4" s="24"/>
      <c r="AG4" s="24"/>
      <c r="AH4" s="475"/>
      <c r="AI4" s="475"/>
      <c r="AJ4" s="475"/>
      <c r="AK4" s="475"/>
      <c r="AL4" s="475"/>
      <c r="AM4" s="475"/>
      <c r="AN4" s="475"/>
    </row>
    <row r="5" spans="1:40" ht="18.75" customHeight="1" thickBot="1">
      <c r="A5" s="477"/>
      <c r="B5" s="477"/>
      <c r="C5" s="477"/>
      <c r="D5" s="477"/>
      <c r="E5" s="478" t="s">
        <v>194</v>
      </c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  <c r="R5" s="478"/>
      <c r="S5" s="478"/>
      <c r="T5" s="478"/>
      <c r="U5" s="478"/>
      <c r="V5" s="478"/>
      <c r="W5" s="478"/>
      <c r="X5" s="478"/>
      <c r="Y5" s="478"/>
      <c r="Z5" s="478"/>
      <c r="AA5" s="479"/>
      <c r="AB5" s="479"/>
      <c r="AC5" s="479"/>
      <c r="AD5" s="479"/>
      <c r="AE5" s="24"/>
      <c r="AF5" s="24"/>
      <c r="AG5" s="24"/>
      <c r="AH5" s="476"/>
      <c r="AI5" s="476"/>
      <c r="AJ5" s="476"/>
      <c r="AK5" s="476"/>
      <c r="AL5" s="476"/>
      <c r="AM5" s="476"/>
      <c r="AN5" s="476"/>
    </row>
    <row r="6" spans="1:40" ht="21" customHeight="1">
      <c r="A6" s="480" t="s">
        <v>571</v>
      </c>
      <c r="B6" s="481"/>
      <c r="C6" s="481"/>
      <c r="D6" s="482"/>
      <c r="E6" s="486"/>
      <c r="F6" s="487"/>
      <c r="G6" s="490"/>
      <c r="H6" s="491"/>
      <c r="I6" s="491"/>
      <c r="J6" s="491"/>
      <c r="K6" s="491"/>
      <c r="L6" s="491"/>
      <c r="M6" s="491"/>
      <c r="N6" s="491"/>
      <c r="O6" s="491"/>
      <c r="P6" s="491"/>
      <c r="Q6" s="491"/>
      <c r="R6" s="491"/>
      <c r="S6" s="491"/>
      <c r="T6" s="491"/>
      <c r="U6" s="491"/>
      <c r="V6" s="491"/>
      <c r="W6" s="491"/>
      <c r="X6" s="491"/>
      <c r="Y6" s="491"/>
      <c r="Z6" s="491"/>
      <c r="AA6" s="491"/>
      <c r="AB6" s="491"/>
      <c r="AC6" s="491"/>
      <c r="AD6" s="492"/>
      <c r="AE6" s="24"/>
      <c r="AF6" s="24"/>
      <c r="AG6" s="496" t="s">
        <v>178</v>
      </c>
      <c r="AH6" s="499" t="s">
        <v>379</v>
      </c>
      <c r="AI6" s="499"/>
      <c r="AJ6" s="499"/>
      <c r="AK6" s="499"/>
      <c r="AL6" s="499"/>
      <c r="AM6" s="499"/>
      <c r="AN6" s="500"/>
    </row>
    <row r="7" spans="1:40" ht="21" customHeight="1" thickBot="1">
      <c r="A7" s="483"/>
      <c r="B7" s="484"/>
      <c r="C7" s="484"/>
      <c r="D7" s="485"/>
      <c r="E7" s="488"/>
      <c r="F7" s="489"/>
      <c r="G7" s="493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494"/>
      <c r="T7" s="494"/>
      <c r="U7" s="494"/>
      <c r="V7" s="494"/>
      <c r="W7" s="494"/>
      <c r="X7" s="494"/>
      <c r="Y7" s="494"/>
      <c r="Z7" s="494"/>
      <c r="AA7" s="494"/>
      <c r="AB7" s="494"/>
      <c r="AC7" s="494"/>
      <c r="AD7" s="495"/>
      <c r="AE7" s="24"/>
      <c r="AF7" s="24"/>
      <c r="AG7" s="497"/>
      <c r="AH7" s="501"/>
      <c r="AI7" s="501"/>
      <c r="AJ7" s="501"/>
      <c r="AK7" s="501"/>
      <c r="AL7" s="501"/>
      <c r="AM7" s="501"/>
      <c r="AN7" s="502"/>
    </row>
    <row r="8" spans="1:40" ht="21" customHeight="1" thickBot="1">
      <c r="A8" s="330" t="s">
        <v>391</v>
      </c>
      <c r="B8" s="203"/>
      <c r="C8" s="203"/>
      <c r="D8" s="203"/>
      <c r="E8" s="154"/>
      <c r="F8" s="154"/>
      <c r="G8" s="154"/>
      <c r="H8" s="154"/>
      <c r="I8" s="329" t="s">
        <v>416</v>
      </c>
      <c r="J8" s="154"/>
      <c r="K8" s="329"/>
      <c r="L8" s="154"/>
      <c r="M8" s="154"/>
      <c r="N8" s="154"/>
      <c r="O8" s="154"/>
      <c r="P8" s="154"/>
      <c r="Q8" s="154"/>
      <c r="R8" s="154" t="s">
        <v>553</v>
      </c>
      <c r="S8" s="329"/>
      <c r="T8" s="154"/>
      <c r="U8" s="154"/>
      <c r="V8" s="154"/>
      <c r="W8" s="154"/>
      <c r="X8" s="154"/>
      <c r="Y8" s="202"/>
      <c r="Z8" s="202"/>
      <c r="AA8" s="202"/>
      <c r="AB8" s="202"/>
      <c r="AC8" s="202"/>
      <c r="AD8" s="202"/>
      <c r="AE8" s="24"/>
      <c r="AF8" s="24"/>
      <c r="AG8" s="497"/>
      <c r="AH8" s="501"/>
      <c r="AI8" s="501"/>
      <c r="AJ8" s="501"/>
      <c r="AK8" s="501"/>
      <c r="AL8" s="501"/>
      <c r="AM8" s="501"/>
      <c r="AN8" s="502"/>
    </row>
    <row r="9" spans="1:40" ht="15.75" customHeight="1">
      <c r="A9" s="505" t="s">
        <v>30</v>
      </c>
      <c r="B9" s="506"/>
      <c r="C9" s="506"/>
      <c r="D9" s="506"/>
      <c r="E9" s="506"/>
      <c r="F9" s="506"/>
      <c r="G9" s="507"/>
      <c r="H9" s="506" t="s">
        <v>558</v>
      </c>
      <c r="I9" s="506"/>
      <c r="J9" s="506"/>
      <c r="K9" s="506"/>
      <c r="L9" s="506"/>
      <c r="M9" s="506"/>
      <c r="N9" s="506"/>
      <c r="O9" s="506"/>
      <c r="P9" s="540"/>
      <c r="Q9" s="541" t="s">
        <v>447</v>
      </c>
      <c r="R9" s="506"/>
      <c r="S9" s="506"/>
      <c r="T9" s="506"/>
      <c r="U9" s="506"/>
      <c r="V9" s="507"/>
      <c r="W9" s="542" t="s">
        <v>371</v>
      </c>
      <c r="X9" s="543"/>
      <c r="Y9" s="543"/>
      <c r="Z9" s="543"/>
      <c r="AA9" s="543"/>
      <c r="AB9" s="543"/>
      <c r="AC9" s="543"/>
      <c r="AD9" s="544"/>
      <c r="AE9" s="24"/>
      <c r="AF9" s="24"/>
      <c r="AG9" s="497"/>
      <c r="AH9" s="501"/>
      <c r="AI9" s="501"/>
      <c r="AJ9" s="501"/>
      <c r="AK9" s="501"/>
      <c r="AL9" s="501"/>
      <c r="AM9" s="501"/>
      <c r="AN9" s="502"/>
    </row>
    <row r="10" spans="1:40" ht="27.75" customHeight="1">
      <c r="A10" s="545"/>
      <c r="B10" s="546"/>
      <c r="C10" s="546"/>
      <c r="D10" s="546"/>
      <c r="E10" s="546"/>
      <c r="F10" s="546"/>
      <c r="G10" s="547"/>
      <c r="H10" s="551"/>
      <c r="I10" s="551"/>
      <c r="J10" s="551"/>
      <c r="K10" s="551"/>
      <c r="L10" s="551"/>
      <c r="M10" s="551"/>
      <c r="N10" s="551"/>
      <c r="O10" s="551"/>
      <c r="P10" s="552"/>
      <c r="Q10" s="555"/>
      <c r="R10" s="556"/>
      <c r="S10" s="556"/>
      <c r="T10" s="556"/>
      <c r="U10" s="556"/>
      <c r="V10" s="557"/>
      <c r="W10" s="561"/>
      <c r="X10" s="562"/>
      <c r="Y10" s="562"/>
      <c r="Z10" s="562"/>
      <c r="AA10" s="562"/>
      <c r="AB10" s="562"/>
      <c r="AC10" s="562"/>
      <c r="AD10" s="563"/>
      <c r="AE10" s="24"/>
      <c r="AF10" s="24"/>
      <c r="AG10" s="498"/>
      <c r="AH10" s="503"/>
      <c r="AI10" s="503"/>
      <c r="AJ10" s="503"/>
      <c r="AK10" s="503"/>
      <c r="AL10" s="503"/>
      <c r="AM10" s="503"/>
      <c r="AN10" s="504"/>
    </row>
    <row r="11" spans="1:40" ht="24" customHeight="1">
      <c r="A11" s="548"/>
      <c r="B11" s="549"/>
      <c r="C11" s="549"/>
      <c r="D11" s="549"/>
      <c r="E11" s="549"/>
      <c r="F11" s="549"/>
      <c r="G11" s="550"/>
      <c r="H11" s="553"/>
      <c r="I11" s="553"/>
      <c r="J11" s="553"/>
      <c r="K11" s="553"/>
      <c r="L11" s="553"/>
      <c r="M11" s="553"/>
      <c r="N11" s="553"/>
      <c r="O11" s="553"/>
      <c r="P11" s="554"/>
      <c r="Q11" s="558"/>
      <c r="R11" s="559"/>
      <c r="S11" s="559"/>
      <c r="T11" s="559"/>
      <c r="U11" s="559"/>
      <c r="V11" s="560"/>
      <c r="W11" s="564"/>
      <c r="X11" s="565"/>
      <c r="Y11" s="565"/>
      <c r="Z11" s="565"/>
      <c r="AA11" s="565"/>
      <c r="AB11" s="565"/>
      <c r="AC11" s="565"/>
      <c r="AD11" s="566"/>
      <c r="AE11" s="24"/>
      <c r="AF11" s="24"/>
      <c r="AG11" s="496" t="s">
        <v>179</v>
      </c>
      <c r="AH11" s="508" t="s">
        <v>177</v>
      </c>
      <c r="AI11" s="508"/>
      <c r="AJ11" s="508"/>
      <c r="AK11" s="508"/>
      <c r="AL11" s="508"/>
      <c r="AM11" s="508"/>
      <c r="AN11" s="509"/>
    </row>
    <row r="12" spans="1:40" ht="15.75" customHeight="1">
      <c r="A12" s="512" t="s">
        <v>564</v>
      </c>
      <c r="B12" s="513"/>
      <c r="C12" s="513"/>
      <c r="D12" s="513"/>
      <c r="E12" s="513"/>
      <c r="F12" s="513"/>
      <c r="G12" s="513"/>
      <c r="H12" s="514" t="s">
        <v>559</v>
      </c>
      <c r="I12" s="515"/>
      <c r="J12" s="515"/>
      <c r="K12" s="515"/>
      <c r="L12" s="515"/>
      <c r="M12" s="515"/>
      <c r="N12" s="515"/>
      <c r="O12" s="515"/>
      <c r="P12" s="515"/>
      <c r="Q12" s="515"/>
      <c r="R12" s="515"/>
      <c r="S12" s="515"/>
      <c r="T12" s="516" t="s">
        <v>570</v>
      </c>
      <c r="U12" s="517"/>
      <c r="V12" s="517"/>
      <c r="W12" s="517"/>
      <c r="X12" s="517"/>
      <c r="Y12" s="517"/>
      <c r="Z12" s="517"/>
      <c r="AA12" s="517"/>
      <c r="AB12" s="517"/>
      <c r="AC12" s="517"/>
      <c r="AD12" s="518"/>
      <c r="AE12" s="24"/>
      <c r="AF12" s="24"/>
      <c r="AG12" s="498"/>
      <c r="AH12" s="510"/>
      <c r="AI12" s="510"/>
      <c r="AJ12" s="510"/>
      <c r="AK12" s="510"/>
      <c r="AL12" s="510"/>
      <c r="AM12" s="510"/>
      <c r="AN12" s="511"/>
    </row>
    <row r="13" spans="1:40" ht="13.5" customHeight="1">
      <c r="A13" s="519"/>
      <c r="B13" s="520"/>
      <c r="C13" s="520"/>
      <c r="D13" s="520"/>
      <c r="E13" s="520"/>
      <c r="F13" s="520"/>
      <c r="G13" s="520"/>
      <c r="H13" s="525"/>
      <c r="I13" s="526"/>
      <c r="J13" s="526"/>
      <c r="K13" s="526"/>
      <c r="L13" s="526"/>
      <c r="M13" s="526"/>
      <c r="N13" s="526"/>
      <c r="O13" s="526"/>
      <c r="P13" s="526"/>
      <c r="Q13" s="526"/>
      <c r="R13" s="526"/>
      <c r="S13" s="526"/>
      <c r="T13" s="531"/>
      <c r="U13" s="532"/>
      <c r="V13" s="532"/>
      <c r="W13" s="532"/>
      <c r="X13" s="532"/>
      <c r="Y13" s="532"/>
      <c r="Z13" s="532"/>
      <c r="AA13" s="532"/>
      <c r="AB13" s="532"/>
      <c r="AC13" s="532"/>
      <c r="AD13" s="533"/>
      <c r="AE13" s="24"/>
      <c r="AF13" s="24"/>
    </row>
    <row r="14" spans="1:40" ht="13.5" customHeight="1">
      <c r="A14" s="521"/>
      <c r="B14" s="522"/>
      <c r="C14" s="522"/>
      <c r="D14" s="522"/>
      <c r="E14" s="522"/>
      <c r="F14" s="522"/>
      <c r="G14" s="522"/>
      <c r="H14" s="527"/>
      <c r="I14" s="528"/>
      <c r="J14" s="528"/>
      <c r="K14" s="528"/>
      <c r="L14" s="528"/>
      <c r="M14" s="528"/>
      <c r="N14" s="528"/>
      <c r="O14" s="528"/>
      <c r="P14" s="528"/>
      <c r="Q14" s="528"/>
      <c r="R14" s="528"/>
      <c r="S14" s="528"/>
      <c r="T14" s="534"/>
      <c r="U14" s="535"/>
      <c r="V14" s="535"/>
      <c r="W14" s="535"/>
      <c r="X14" s="535"/>
      <c r="Y14" s="535"/>
      <c r="Z14" s="535"/>
      <c r="AA14" s="535"/>
      <c r="AB14" s="535"/>
      <c r="AC14" s="535"/>
      <c r="AD14" s="536"/>
      <c r="AE14" s="24"/>
    </row>
    <row r="15" spans="1:40" ht="13.5" customHeight="1" thickBot="1">
      <c r="A15" s="523"/>
      <c r="B15" s="524"/>
      <c r="C15" s="524"/>
      <c r="D15" s="524"/>
      <c r="E15" s="524"/>
      <c r="F15" s="524"/>
      <c r="G15" s="524"/>
      <c r="H15" s="529"/>
      <c r="I15" s="530"/>
      <c r="J15" s="530"/>
      <c r="K15" s="530"/>
      <c r="L15" s="530"/>
      <c r="M15" s="530"/>
      <c r="N15" s="530"/>
      <c r="O15" s="530"/>
      <c r="P15" s="530"/>
      <c r="Q15" s="530"/>
      <c r="R15" s="530"/>
      <c r="S15" s="530"/>
      <c r="T15" s="537"/>
      <c r="U15" s="538"/>
      <c r="V15" s="538"/>
      <c r="W15" s="538"/>
      <c r="X15" s="538"/>
      <c r="Y15" s="538"/>
      <c r="Z15" s="538"/>
      <c r="AA15" s="538"/>
      <c r="AB15" s="538"/>
      <c r="AC15" s="538"/>
      <c r="AD15" s="539"/>
    </row>
    <row r="16" spans="1:40" ht="9" customHeight="1" thickBot="1">
      <c r="AH16" s="153"/>
    </row>
    <row r="17" spans="1:50" ht="11.25" customHeight="1">
      <c r="A17" s="567" t="s">
        <v>108</v>
      </c>
      <c r="B17" s="568"/>
      <c r="C17" s="568"/>
      <c r="D17" s="569"/>
      <c r="E17" s="576"/>
      <c r="F17" s="576"/>
      <c r="G17" s="576"/>
      <c r="H17" s="576"/>
      <c r="I17" s="576"/>
      <c r="J17" s="576"/>
      <c r="K17" s="576"/>
      <c r="L17" s="576"/>
      <c r="M17" s="576"/>
      <c r="N17" s="576"/>
      <c r="O17" s="576"/>
      <c r="P17" s="576"/>
      <c r="Q17" s="576"/>
      <c r="R17" s="576"/>
      <c r="S17" s="577"/>
      <c r="T17" s="582" t="s">
        <v>51</v>
      </c>
      <c r="U17" s="583"/>
      <c r="V17" s="583"/>
      <c r="W17" s="583"/>
      <c r="X17" s="583"/>
      <c r="Y17" s="583"/>
      <c r="Z17" s="583"/>
      <c r="AA17" s="583"/>
      <c r="AB17" s="583"/>
      <c r="AC17" s="583"/>
      <c r="AD17" s="584"/>
      <c r="AE17" s="24"/>
      <c r="AH17" s="153"/>
      <c r="AR17" s="122"/>
      <c r="AS17" s="122"/>
      <c r="AT17" s="122"/>
      <c r="AU17" s="122"/>
      <c r="AV17" s="122"/>
      <c r="AW17" s="122"/>
      <c r="AX17" s="443"/>
    </row>
    <row r="18" spans="1:50" ht="13.5" customHeight="1">
      <c r="A18" s="570"/>
      <c r="B18" s="571"/>
      <c r="C18" s="571"/>
      <c r="D18" s="572"/>
      <c r="E18" s="578"/>
      <c r="F18" s="578"/>
      <c r="G18" s="578"/>
      <c r="H18" s="578"/>
      <c r="I18" s="578"/>
      <c r="J18" s="578"/>
      <c r="K18" s="578"/>
      <c r="L18" s="578"/>
      <c r="M18" s="578"/>
      <c r="N18" s="578"/>
      <c r="O18" s="578"/>
      <c r="P18" s="578"/>
      <c r="Q18" s="578"/>
      <c r="R18" s="578"/>
      <c r="S18" s="579"/>
      <c r="T18" s="585" t="s">
        <v>425</v>
      </c>
      <c r="U18" s="587"/>
      <c r="V18" s="587"/>
      <c r="W18" s="589" t="s">
        <v>128</v>
      </c>
      <c r="X18" s="591"/>
      <c r="Y18" s="591"/>
      <c r="Z18" s="593" t="s">
        <v>95</v>
      </c>
      <c r="AA18" s="591"/>
      <c r="AB18" s="591"/>
      <c r="AC18" s="591"/>
      <c r="AD18" s="595" t="s">
        <v>94</v>
      </c>
      <c r="AE18" s="24"/>
      <c r="AH18" s="153"/>
      <c r="AR18" s="443"/>
      <c r="AS18" s="443"/>
      <c r="AT18" s="443"/>
      <c r="AU18" s="443"/>
      <c r="AV18" s="443"/>
      <c r="AW18" s="443"/>
      <c r="AX18" s="443"/>
    </row>
    <row r="19" spans="1:50" ht="13.5" customHeight="1">
      <c r="A19" s="573"/>
      <c r="B19" s="574"/>
      <c r="C19" s="574"/>
      <c r="D19" s="575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1"/>
      <c r="T19" s="586"/>
      <c r="U19" s="588"/>
      <c r="V19" s="588"/>
      <c r="W19" s="590"/>
      <c r="X19" s="592"/>
      <c r="Y19" s="592"/>
      <c r="Z19" s="594"/>
      <c r="AA19" s="592"/>
      <c r="AB19" s="592"/>
      <c r="AC19" s="592"/>
      <c r="AD19" s="596"/>
      <c r="AE19" s="24"/>
      <c r="AH19" s="153"/>
    </row>
    <row r="20" spans="1:50" ht="18" customHeight="1">
      <c r="A20" s="620" t="s">
        <v>474</v>
      </c>
      <c r="B20" s="621"/>
      <c r="C20" s="621"/>
      <c r="D20" s="622"/>
      <c r="E20" s="616" t="s">
        <v>425</v>
      </c>
      <c r="F20" s="616"/>
      <c r="G20" s="597"/>
      <c r="H20" s="597"/>
      <c r="I20" s="618" t="s">
        <v>128</v>
      </c>
      <c r="J20" s="597"/>
      <c r="K20" s="597"/>
      <c r="L20" s="618" t="s">
        <v>95</v>
      </c>
      <c r="M20" s="597"/>
      <c r="N20" s="597"/>
      <c r="O20" s="598" t="s">
        <v>94</v>
      </c>
      <c r="P20" s="600" t="s">
        <v>62</v>
      </c>
      <c r="Q20" s="601"/>
      <c r="R20" s="601"/>
      <c r="S20" s="602"/>
      <c r="T20" s="606"/>
      <c r="U20" s="606"/>
      <c r="V20" s="606"/>
      <c r="W20" s="606"/>
      <c r="X20" s="606"/>
      <c r="Y20" s="606"/>
      <c r="Z20" s="606"/>
      <c r="AA20" s="606"/>
      <c r="AB20" s="606"/>
      <c r="AC20" s="606"/>
      <c r="AD20" s="607"/>
      <c r="AE20" s="24"/>
      <c r="AH20" s="153"/>
    </row>
    <row r="21" spans="1:50" ht="18" customHeight="1">
      <c r="A21" s="573"/>
      <c r="B21" s="574"/>
      <c r="C21" s="574"/>
      <c r="D21" s="575"/>
      <c r="E21" s="617"/>
      <c r="F21" s="617"/>
      <c r="G21" s="592"/>
      <c r="H21" s="592"/>
      <c r="I21" s="619"/>
      <c r="J21" s="592"/>
      <c r="K21" s="592"/>
      <c r="L21" s="619"/>
      <c r="M21" s="592"/>
      <c r="N21" s="592"/>
      <c r="O21" s="599"/>
      <c r="P21" s="603"/>
      <c r="Q21" s="604"/>
      <c r="R21" s="604"/>
      <c r="S21" s="605"/>
      <c r="T21" s="608"/>
      <c r="U21" s="608"/>
      <c r="V21" s="608"/>
      <c r="W21" s="608"/>
      <c r="X21" s="608"/>
      <c r="Y21" s="608"/>
      <c r="Z21" s="608"/>
      <c r="AA21" s="608"/>
      <c r="AB21" s="608"/>
      <c r="AC21" s="608"/>
      <c r="AD21" s="609"/>
      <c r="AE21" s="24"/>
      <c r="AG21" s="121"/>
      <c r="AH21" s="121"/>
      <c r="AI21" s="121"/>
      <c r="AJ21" s="121"/>
      <c r="AK21" s="121"/>
      <c r="AL21" s="121"/>
      <c r="AM21" s="121"/>
      <c r="AN21" s="121"/>
    </row>
    <row r="22" spans="1:50" ht="18" customHeight="1">
      <c r="A22" s="610" t="s">
        <v>180</v>
      </c>
      <c r="B22" s="611"/>
      <c r="C22" s="611"/>
      <c r="D22" s="612"/>
      <c r="E22" s="616" t="s">
        <v>425</v>
      </c>
      <c r="F22" s="616"/>
      <c r="G22" s="597"/>
      <c r="H22" s="597"/>
      <c r="I22" s="618" t="s">
        <v>128</v>
      </c>
      <c r="J22" s="597"/>
      <c r="K22" s="597"/>
      <c r="L22" s="618" t="s">
        <v>95</v>
      </c>
      <c r="M22" s="597"/>
      <c r="N22" s="597"/>
      <c r="O22" s="598" t="s">
        <v>94</v>
      </c>
      <c r="P22" s="637" t="s">
        <v>203</v>
      </c>
      <c r="Q22" s="621"/>
      <c r="R22" s="621"/>
      <c r="S22" s="622"/>
      <c r="T22" s="639"/>
      <c r="U22" s="639"/>
      <c r="V22" s="639"/>
      <c r="W22" s="639"/>
      <c r="X22" s="639"/>
      <c r="Y22" s="639"/>
      <c r="Z22" s="639"/>
      <c r="AA22" s="639"/>
      <c r="AB22" s="639"/>
      <c r="AC22" s="639"/>
      <c r="AD22" s="640"/>
      <c r="AE22" s="24"/>
      <c r="AF22" s="121"/>
      <c r="AG22" s="643" t="s">
        <v>161</v>
      </c>
      <c r="AH22" s="644"/>
      <c r="AK22" s="24"/>
      <c r="AO22" s="121"/>
    </row>
    <row r="23" spans="1:50" ht="18" customHeight="1">
      <c r="A23" s="613"/>
      <c r="B23" s="614"/>
      <c r="C23" s="614"/>
      <c r="D23" s="615"/>
      <c r="E23" s="617"/>
      <c r="F23" s="617"/>
      <c r="G23" s="592"/>
      <c r="H23" s="592"/>
      <c r="I23" s="619"/>
      <c r="J23" s="592"/>
      <c r="K23" s="592"/>
      <c r="L23" s="619"/>
      <c r="M23" s="592"/>
      <c r="N23" s="592"/>
      <c r="O23" s="599"/>
      <c r="P23" s="638"/>
      <c r="Q23" s="574"/>
      <c r="R23" s="574"/>
      <c r="S23" s="575"/>
      <c r="T23" s="641"/>
      <c r="U23" s="641"/>
      <c r="V23" s="641"/>
      <c r="W23" s="641"/>
      <c r="X23" s="641"/>
      <c r="Y23" s="641"/>
      <c r="Z23" s="641"/>
      <c r="AA23" s="641"/>
      <c r="AB23" s="641"/>
      <c r="AC23" s="641"/>
      <c r="AD23" s="642"/>
      <c r="AE23" s="24"/>
      <c r="AG23" s="112" t="s">
        <v>164</v>
      </c>
      <c r="AK23" s="24"/>
    </row>
    <row r="24" spans="1:50" ht="36" customHeight="1" thickBot="1">
      <c r="A24" s="645" t="s">
        <v>385</v>
      </c>
      <c r="B24" s="646"/>
      <c r="C24" s="646"/>
      <c r="D24" s="647"/>
      <c r="E24" s="648" t="s">
        <v>425</v>
      </c>
      <c r="F24" s="648"/>
      <c r="G24" s="649"/>
      <c r="H24" s="649"/>
      <c r="I24" s="201" t="s">
        <v>128</v>
      </c>
      <c r="J24" s="649"/>
      <c r="K24" s="649"/>
      <c r="L24" s="201" t="s">
        <v>95</v>
      </c>
      <c r="M24" s="649"/>
      <c r="N24" s="649"/>
      <c r="O24" s="201" t="s">
        <v>206</v>
      </c>
      <c r="P24" s="623" t="s">
        <v>377</v>
      </c>
      <c r="Q24" s="624"/>
      <c r="R24" s="624"/>
      <c r="S24" s="625"/>
      <c r="T24" s="626"/>
      <c r="U24" s="627"/>
      <c r="V24" s="627"/>
      <c r="W24" s="627"/>
      <c r="X24" s="627"/>
      <c r="Y24" s="627"/>
      <c r="Z24" s="627"/>
      <c r="AA24" s="627"/>
      <c r="AB24" s="627"/>
      <c r="AC24" s="627"/>
      <c r="AD24" s="628"/>
      <c r="AE24" s="24"/>
      <c r="AG24" s="629" t="s">
        <v>165</v>
      </c>
      <c r="AH24" s="631" t="s">
        <v>168</v>
      </c>
      <c r="AI24" s="633" t="s">
        <v>350</v>
      </c>
      <c r="AJ24" s="634"/>
      <c r="AK24" s="634"/>
      <c r="AL24" s="634"/>
      <c r="AM24" s="634"/>
      <c r="AN24" s="634"/>
      <c r="AO24" s="634"/>
      <c r="AP24" s="634"/>
      <c r="AQ24" s="634"/>
      <c r="AR24" s="635"/>
    </row>
    <row r="25" spans="1:50" ht="27" customHeight="1" thickBot="1">
      <c r="A25" s="636" t="s">
        <v>134</v>
      </c>
      <c r="B25" s="636"/>
      <c r="C25" s="636"/>
      <c r="D25" s="636"/>
      <c r="E25" s="331" t="s">
        <v>348</v>
      </c>
      <c r="F25" s="26"/>
      <c r="G25" s="26"/>
      <c r="H25" s="26"/>
      <c r="I25" s="26"/>
      <c r="J25" s="26"/>
      <c r="K25" s="26"/>
      <c r="L25" s="26"/>
      <c r="M25" s="26"/>
      <c r="N25" s="26"/>
      <c r="O25" s="117"/>
      <c r="P25" s="420"/>
      <c r="Q25" s="435"/>
      <c r="R25" s="435"/>
      <c r="S25" s="435"/>
      <c r="T25" s="430"/>
      <c r="U25" s="430"/>
      <c r="V25" s="430"/>
      <c r="W25" s="430"/>
      <c r="X25" s="430"/>
      <c r="Y25" s="430"/>
      <c r="Z25" s="430"/>
      <c r="AA25" s="430"/>
      <c r="AB25" s="430"/>
      <c r="AC25" s="430"/>
      <c r="AD25" s="430"/>
      <c r="AE25" s="24"/>
      <c r="AG25" s="630"/>
      <c r="AH25" s="632"/>
      <c r="AI25" s="633"/>
      <c r="AJ25" s="634"/>
      <c r="AK25" s="634"/>
      <c r="AL25" s="634"/>
      <c r="AM25" s="634"/>
      <c r="AN25" s="634"/>
      <c r="AO25" s="634"/>
      <c r="AP25" s="634"/>
      <c r="AQ25" s="634"/>
      <c r="AR25" s="635"/>
    </row>
    <row r="26" spans="1:50" s="22" customFormat="1" ht="29.25" customHeight="1" thickBot="1">
      <c r="A26" s="699" t="s">
        <v>114</v>
      </c>
      <c r="B26" s="700"/>
      <c r="C26" s="700"/>
      <c r="D26" s="701"/>
      <c r="E26" s="702"/>
      <c r="F26" s="702"/>
      <c r="G26" s="702"/>
      <c r="H26" s="703"/>
      <c r="I26" s="704" t="s">
        <v>131</v>
      </c>
      <c r="J26" s="704"/>
      <c r="K26" s="704"/>
      <c r="L26" s="704"/>
      <c r="M26" s="704"/>
      <c r="N26" s="111" t="s">
        <v>133</v>
      </c>
      <c r="O26" s="705"/>
      <c r="P26" s="706"/>
      <c r="Q26" s="707" t="str">
        <f>IF(E26="無",VLOOKUP(O26,AH24:AR31,2),"")</f>
        <v/>
      </c>
      <c r="R26" s="708"/>
      <c r="S26" s="708"/>
      <c r="T26" s="708"/>
      <c r="U26" s="708"/>
      <c r="V26" s="708"/>
      <c r="W26" s="708"/>
      <c r="X26" s="708"/>
      <c r="Y26" s="708"/>
      <c r="Z26" s="708"/>
      <c r="AA26" s="709"/>
      <c r="AB26" s="709"/>
      <c r="AC26" s="710" t="s">
        <v>97</v>
      </c>
      <c r="AD26" s="711"/>
      <c r="AE26" s="109"/>
      <c r="AG26" s="675" t="s">
        <v>65</v>
      </c>
      <c r="AH26" s="426" t="s">
        <v>169</v>
      </c>
      <c r="AI26" s="677" t="s">
        <v>388</v>
      </c>
      <c r="AJ26" s="678"/>
      <c r="AK26" s="678"/>
      <c r="AL26" s="678"/>
      <c r="AM26" s="678"/>
      <c r="AN26" s="678"/>
      <c r="AO26" s="678"/>
      <c r="AP26" s="678"/>
      <c r="AQ26" s="678"/>
      <c r="AR26" s="679"/>
    </row>
    <row r="27" spans="1:50" ht="21" customHeight="1">
      <c r="A27" s="680" t="s">
        <v>41</v>
      </c>
      <c r="B27" s="681"/>
      <c r="C27" s="681"/>
      <c r="D27" s="682"/>
      <c r="E27" s="686"/>
      <c r="F27" s="687"/>
      <c r="G27" s="687"/>
      <c r="H27" s="687"/>
      <c r="I27" s="687"/>
      <c r="J27" s="687"/>
      <c r="K27" s="687"/>
      <c r="L27" s="688"/>
      <c r="M27" s="692" t="s">
        <v>37</v>
      </c>
      <c r="N27" s="681"/>
      <c r="O27" s="681"/>
      <c r="P27" s="681"/>
      <c r="Q27" s="686"/>
      <c r="R27" s="687"/>
      <c r="S27" s="687"/>
      <c r="T27" s="687"/>
      <c r="U27" s="687"/>
      <c r="V27" s="687"/>
      <c r="W27" s="687"/>
      <c r="X27" s="687"/>
      <c r="Y27" s="687"/>
      <c r="Z27" s="694"/>
      <c r="AA27" s="466" t="s">
        <v>387</v>
      </c>
      <c r="AB27" s="466"/>
      <c r="AC27" s="466"/>
      <c r="AD27" s="698"/>
      <c r="AE27" s="24"/>
      <c r="AG27" s="675"/>
      <c r="AH27" s="631" t="s">
        <v>170</v>
      </c>
      <c r="AI27" s="651" t="s">
        <v>166</v>
      </c>
      <c r="AJ27" s="652"/>
      <c r="AK27" s="652"/>
      <c r="AL27" s="652"/>
      <c r="AM27" s="652"/>
      <c r="AN27" s="652"/>
      <c r="AO27" s="652"/>
      <c r="AP27" s="652"/>
      <c r="AQ27" s="652"/>
      <c r="AR27" s="653"/>
    </row>
    <row r="28" spans="1:50" ht="21" customHeight="1" thickBot="1">
      <c r="A28" s="683"/>
      <c r="B28" s="684"/>
      <c r="C28" s="684"/>
      <c r="D28" s="685"/>
      <c r="E28" s="689"/>
      <c r="F28" s="690"/>
      <c r="G28" s="690"/>
      <c r="H28" s="690"/>
      <c r="I28" s="690"/>
      <c r="J28" s="690"/>
      <c r="K28" s="690"/>
      <c r="L28" s="691"/>
      <c r="M28" s="693"/>
      <c r="N28" s="684"/>
      <c r="O28" s="684"/>
      <c r="P28" s="684"/>
      <c r="Q28" s="695"/>
      <c r="R28" s="696"/>
      <c r="S28" s="696"/>
      <c r="T28" s="696"/>
      <c r="U28" s="696"/>
      <c r="V28" s="696"/>
      <c r="W28" s="696"/>
      <c r="X28" s="696"/>
      <c r="Y28" s="696"/>
      <c r="Z28" s="697"/>
      <c r="AA28" s="669"/>
      <c r="AB28" s="669"/>
      <c r="AC28" s="669"/>
      <c r="AD28" s="670"/>
      <c r="AE28" s="24"/>
      <c r="AG28" s="675"/>
      <c r="AH28" s="650"/>
      <c r="AI28" s="651"/>
      <c r="AJ28" s="652"/>
      <c r="AK28" s="652"/>
      <c r="AL28" s="652"/>
      <c r="AM28" s="652"/>
      <c r="AN28" s="652"/>
      <c r="AO28" s="652"/>
      <c r="AP28" s="652"/>
      <c r="AQ28" s="652"/>
      <c r="AR28" s="653"/>
    </row>
    <row r="29" spans="1:50" s="12" customFormat="1" ht="25.5" customHeight="1" thickBot="1">
      <c r="A29" s="730" t="s">
        <v>466</v>
      </c>
      <c r="B29" s="731"/>
      <c r="C29" s="731"/>
      <c r="D29" s="732"/>
      <c r="E29" s="733"/>
      <c r="F29" s="733"/>
      <c r="G29" s="733"/>
      <c r="H29" s="733"/>
      <c r="I29" s="733"/>
      <c r="J29" s="733"/>
      <c r="K29" s="733"/>
      <c r="L29" s="733"/>
      <c r="M29" s="734"/>
      <c r="N29" s="734"/>
      <c r="O29" s="734"/>
      <c r="P29" s="735"/>
      <c r="Q29" s="80" t="s">
        <v>478</v>
      </c>
      <c r="R29" s="341"/>
      <c r="S29" s="342"/>
      <c r="T29" s="342"/>
      <c r="U29" s="342"/>
      <c r="V29" s="342"/>
      <c r="W29" s="342"/>
      <c r="X29" s="342"/>
      <c r="Y29" s="342"/>
      <c r="Z29" s="342"/>
      <c r="AA29" s="671"/>
      <c r="AB29" s="672"/>
      <c r="AC29" s="672"/>
      <c r="AD29" s="673"/>
      <c r="AE29" s="51"/>
      <c r="AG29" s="675"/>
      <c r="AH29" s="631" t="s">
        <v>171</v>
      </c>
      <c r="AI29" s="651" t="s">
        <v>167</v>
      </c>
      <c r="AJ29" s="652"/>
      <c r="AK29" s="652"/>
      <c r="AL29" s="652"/>
      <c r="AM29" s="652"/>
      <c r="AN29" s="652"/>
      <c r="AO29" s="652"/>
      <c r="AP29" s="652"/>
      <c r="AQ29" s="652"/>
      <c r="AR29" s="653"/>
    </row>
    <row r="30" spans="1:50" ht="9" customHeight="1" thickBot="1">
      <c r="A30" s="435"/>
      <c r="B30" s="435"/>
      <c r="C30" s="435"/>
      <c r="D30" s="435"/>
      <c r="E30" s="10"/>
      <c r="F30" s="10"/>
      <c r="G30" s="10"/>
      <c r="H30" s="10"/>
      <c r="I30" s="10"/>
      <c r="J30" s="10"/>
      <c r="K30" s="10"/>
      <c r="L30" s="10"/>
      <c r="M30" s="435"/>
      <c r="N30" s="435"/>
      <c r="O30" s="435"/>
      <c r="P30" s="435"/>
      <c r="Q30" s="105"/>
      <c r="R30" s="106"/>
      <c r="S30" s="106"/>
      <c r="T30" s="106"/>
      <c r="U30" s="106"/>
      <c r="V30" s="106"/>
      <c r="W30" s="106"/>
      <c r="X30" s="106"/>
      <c r="Y30" s="106"/>
      <c r="Z30" s="106"/>
      <c r="AA30" s="435"/>
      <c r="AB30" s="435"/>
      <c r="AC30" s="435"/>
      <c r="AD30" s="435"/>
      <c r="AE30" s="24"/>
      <c r="AG30" s="676"/>
      <c r="AH30" s="650"/>
      <c r="AI30" s="651"/>
      <c r="AJ30" s="652"/>
      <c r="AK30" s="652"/>
      <c r="AL30" s="652"/>
      <c r="AM30" s="652"/>
      <c r="AN30" s="652"/>
      <c r="AO30" s="652"/>
      <c r="AP30" s="652"/>
      <c r="AQ30" s="652"/>
      <c r="AR30" s="653"/>
    </row>
    <row r="31" spans="1:50" ht="21" customHeight="1">
      <c r="A31" s="654" t="s">
        <v>88</v>
      </c>
      <c r="B31" s="655"/>
      <c r="C31" s="655"/>
      <c r="D31" s="656"/>
      <c r="E31" s="660"/>
      <c r="F31" s="660"/>
      <c r="G31" s="660"/>
      <c r="H31" s="660"/>
      <c r="I31" s="660"/>
      <c r="J31" s="660"/>
      <c r="K31" s="660"/>
      <c r="L31" s="660"/>
      <c r="M31" s="660"/>
      <c r="N31" s="660"/>
      <c r="O31" s="660"/>
      <c r="P31" s="660"/>
      <c r="Q31" s="660"/>
      <c r="R31" s="660"/>
      <c r="S31" s="660"/>
      <c r="T31" s="660"/>
      <c r="U31" s="660"/>
      <c r="V31" s="660"/>
      <c r="W31" s="660"/>
      <c r="X31" s="660"/>
      <c r="Y31" s="660"/>
      <c r="Z31" s="661"/>
      <c r="AA31" s="664" t="s">
        <v>386</v>
      </c>
      <c r="AB31" s="664"/>
      <c r="AC31" s="664"/>
      <c r="AD31" s="665"/>
      <c r="AE31" s="24"/>
      <c r="AG31" s="110" t="s">
        <v>173</v>
      </c>
      <c r="AH31" s="114" t="s">
        <v>174</v>
      </c>
      <c r="AI31" s="666" t="s">
        <v>175</v>
      </c>
      <c r="AJ31" s="667"/>
      <c r="AK31" s="667"/>
      <c r="AL31" s="667"/>
      <c r="AM31" s="667"/>
      <c r="AN31" s="667"/>
      <c r="AO31" s="667"/>
      <c r="AP31" s="667"/>
      <c r="AQ31" s="667"/>
      <c r="AR31" s="668"/>
    </row>
    <row r="32" spans="1:50" ht="15.75" customHeight="1" thickBot="1">
      <c r="A32" s="657"/>
      <c r="B32" s="658"/>
      <c r="C32" s="658"/>
      <c r="D32" s="659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2"/>
      <c r="P32" s="662"/>
      <c r="Q32" s="662"/>
      <c r="R32" s="662"/>
      <c r="S32" s="662"/>
      <c r="T32" s="662"/>
      <c r="U32" s="662"/>
      <c r="V32" s="662"/>
      <c r="W32" s="662"/>
      <c r="X32" s="662"/>
      <c r="Y32" s="662"/>
      <c r="Z32" s="663"/>
      <c r="AA32" s="669"/>
      <c r="AB32" s="669"/>
      <c r="AC32" s="669"/>
      <c r="AD32" s="670"/>
      <c r="AE32" s="24"/>
      <c r="AG32" s="170"/>
      <c r="AH32" s="172"/>
      <c r="AI32" s="173"/>
      <c r="AJ32" s="173"/>
      <c r="AK32" s="173"/>
      <c r="AL32" s="173"/>
      <c r="AM32" s="173"/>
      <c r="AN32" s="173"/>
    </row>
    <row r="33" spans="1:40" ht="23.25" customHeight="1">
      <c r="A33" s="203" t="s">
        <v>380</v>
      </c>
      <c r="B33" s="203"/>
      <c r="C33" s="205"/>
      <c r="D33" s="205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671"/>
      <c r="AB33" s="672"/>
      <c r="AC33" s="672"/>
      <c r="AD33" s="673"/>
      <c r="AE33" s="24"/>
      <c r="AG33" s="674" t="s">
        <v>163</v>
      </c>
      <c r="AH33" s="674"/>
      <c r="AI33" s="674"/>
      <c r="AJ33" s="674"/>
      <c r="AK33" s="674"/>
      <c r="AL33" s="674"/>
      <c r="AM33" s="674"/>
      <c r="AN33" s="674"/>
    </row>
    <row r="34" spans="1:40" ht="7.5" customHeight="1">
      <c r="A34" s="283"/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/>
      <c r="S34" s="284"/>
      <c r="T34" s="284"/>
      <c r="U34" s="284"/>
      <c r="V34" s="284"/>
      <c r="W34" s="284"/>
      <c r="X34" s="284"/>
      <c r="Y34" s="284"/>
      <c r="Z34" s="284"/>
      <c r="AA34" s="284"/>
      <c r="AB34" s="712" t="str">
        <f>IF(A10="科研費（2101）","科研費","")</f>
        <v/>
      </c>
      <c r="AC34" s="712"/>
      <c r="AD34" s="285"/>
      <c r="AE34" s="24"/>
      <c r="AG34" s="674"/>
      <c r="AH34" s="674"/>
      <c r="AI34" s="674"/>
      <c r="AJ34" s="674"/>
      <c r="AK34" s="674"/>
      <c r="AL34" s="674"/>
      <c r="AM34" s="674"/>
      <c r="AN34" s="674"/>
    </row>
    <row r="35" spans="1:40" ht="19.5" customHeight="1">
      <c r="A35" s="286"/>
      <c r="B35" s="714" t="s">
        <v>382</v>
      </c>
      <c r="C35" s="714"/>
      <c r="D35" s="714"/>
      <c r="E35" s="714"/>
      <c r="F35" s="714"/>
      <c r="G35" s="714"/>
      <c r="H35" s="715" t="s">
        <v>363</v>
      </c>
      <c r="I35" s="715"/>
      <c r="J35" s="715"/>
      <c r="K35" s="715"/>
      <c r="L35" s="715"/>
      <c r="M35" s="715"/>
      <c r="N35" s="715"/>
      <c r="O35" s="715"/>
      <c r="P35" s="715"/>
      <c r="Q35" s="715"/>
      <c r="R35" s="715"/>
      <c r="S35" s="715"/>
      <c r="T35" s="715"/>
      <c r="U35" s="715"/>
      <c r="V35" s="28"/>
      <c r="W35" s="28"/>
      <c r="X35" s="28"/>
      <c r="Y35" s="28"/>
      <c r="Z35" s="49"/>
      <c r="AA35" s="49"/>
      <c r="AB35" s="713"/>
      <c r="AC35" s="713"/>
      <c r="AD35" s="287"/>
      <c r="AE35" s="24"/>
      <c r="AG35" s="674"/>
      <c r="AH35" s="674"/>
      <c r="AI35" s="674"/>
      <c r="AJ35" s="674"/>
      <c r="AK35" s="674"/>
      <c r="AL35" s="674"/>
      <c r="AM35" s="674"/>
      <c r="AN35" s="674"/>
    </row>
    <row r="36" spans="1:40" ht="19.5" customHeight="1">
      <c r="A36" s="286"/>
      <c r="B36" s="716" t="s">
        <v>381</v>
      </c>
      <c r="C36" s="717"/>
      <c r="D36" s="717"/>
      <c r="E36" s="717"/>
      <c r="F36" s="717"/>
      <c r="G36" s="718"/>
      <c r="H36" s="719" t="s">
        <v>383</v>
      </c>
      <c r="I36" s="720"/>
      <c r="J36" s="720"/>
      <c r="K36" s="720"/>
      <c r="L36" s="720"/>
      <c r="M36" s="720"/>
      <c r="N36" s="720"/>
      <c r="O36" s="720"/>
      <c r="P36" s="720"/>
      <c r="Q36" s="720"/>
      <c r="R36" s="720"/>
      <c r="S36" s="720"/>
      <c r="T36" s="720"/>
      <c r="U36" s="721"/>
      <c r="V36" s="198"/>
      <c r="W36" s="722" t="s">
        <v>468</v>
      </c>
      <c r="X36" s="723"/>
      <c r="Y36" s="726" t="s">
        <v>469</v>
      </c>
      <c r="Z36" s="726"/>
      <c r="AA36" s="726"/>
      <c r="AB36" s="726"/>
      <c r="AC36" s="727"/>
      <c r="AD36" s="288"/>
      <c r="AE36" s="24"/>
      <c r="AG36" s="747" t="s">
        <v>162</v>
      </c>
      <c r="AH36" s="747"/>
      <c r="AI36" s="747"/>
      <c r="AJ36" s="747"/>
      <c r="AK36" s="747"/>
      <c r="AL36" s="747"/>
      <c r="AM36" s="747"/>
      <c r="AN36" s="747"/>
    </row>
    <row r="37" spans="1:40" ht="19.5" customHeight="1">
      <c r="A37" s="289"/>
      <c r="B37" s="28"/>
      <c r="C37" s="28"/>
      <c r="D37" s="28"/>
      <c r="E37" s="28"/>
      <c r="F37" s="20"/>
      <c r="G37" s="13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724"/>
      <c r="X37" s="725"/>
      <c r="Y37" s="728"/>
      <c r="Z37" s="728"/>
      <c r="AA37" s="728"/>
      <c r="AB37" s="728"/>
      <c r="AC37" s="729"/>
      <c r="AD37" s="288"/>
      <c r="AE37" s="24"/>
      <c r="AG37" s="747"/>
      <c r="AH37" s="747"/>
      <c r="AI37" s="747"/>
      <c r="AJ37" s="747"/>
      <c r="AK37" s="747"/>
      <c r="AL37" s="747"/>
      <c r="AM37" s="747"/>
      <c r="AN37" s="747"/>
    </row>
    <row r="38" spans="1:40" ht="19.5" customHeight="1">
      <c r="A38" s="290" t="s">
        <v>364</v>
      </c>
      <c r="B38" s="28"/>
      <c r="C38" s="28"/>
      <c r="D38" s="28"/>
      <c r="E38" s="28"/>
      <c r="F38" s="19"/>
      <c r="G38" s="13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91"/>
      <c r="AE38" s="24"/>
      <c r="AG38" s="747"/>
      <c r="AH38" s="747"/>
      <c r="AI38" s="747"/>
      <c r="AJ38" s="747"/>
      <c r="AK38" s="747"/>
      <c r="AL38" s="747"/>
      <c r="AM38" s="747"/>
      <c r="AN38" s="747"/>
    </row>
    <row r="39" spans="1:40" ht="19.5" customHeight="1">
      <c r="A39" s="289"/>
      <c r="B39" s="716" t="s">
        <v>402</v>
      </c>
      <c r="C39" s="717"/>
      <c r="D39" s="717"/>
      <c r="E39" s="717"/>
      <c r="F39" s="717"/>
      <c r="G39" s="717"/>
      <c r="H39" s="717"/>
      <c r="I39" s="745" t="s">
        <v>403</v>
      </c>
      <c r="J39" s="745"/>
      <c r="K39" s="745"/>
      <c r="L39" s="745"/>
      <c r="M39" s="745"/>
      <c r="N39" s="745"/>
      <c r="O39" s="745"/>
      <c r="P39" s="745"/>
      <c r="Q39" s="745"/>
      <c r="R39" s="745"/>
      <c r="S39" s="745"/>
      <c r="T39" s="745"/>
      <c r="U39" s="745"/>
      <c r="V39" s="745"/>
      <c r="W39" s="745"/>
      <c r="X39" s="745"/>
      <c r="Y39" s="745"/>
      <c r="Z39" s="745"/>
      <c r="AA39" s="745"/>
      <c r="AB39" s="745"/>
      <c r="AC39" s="746"/>
      <c r="AD39" s="291"/>
      <c r="AE39" s="24"/>
      <c r="AG39" s="427"/>
      <c r="AH39" s="427"/>
      <c r="AI39" s="427"/>
      <c r="AJ39" s="427"/>
      <c r="AK39" s="427"/>
      <c r="AL39" s="427"/>
      <c r="AM39" s="427"/>
      <c r="AN39" s="427"/>
    </row>
    <row r="40" spans="1:40" ht="24.95" customHeight="1">
      <c r="A40" s="286"/>
      <c r="B40" s="716" t="s">
        <v>365</v>
      </c>
      <c r="C40" s="717"/>
      <c r="D40" s="717"/>
      <c r="E40" s="748" t="s">
        <v>31</v>
      </c>
      <c r="F40" s="749"/>
      <c r="G40" s="719" t="s">
        <v>389</v>
      </c>
      <c r="H40" s="720"/>
      <c r="I40" s="720"/>
      <c r="J40" s="720"/>
      <c r="K40" s="720"/>
      <c r="L40" s="720"/>
      <c r="M40" s="720"/>
      <c r="N40" s="720"/>
      <c r="O40" s="720"/>
      <c r="P40" s="721"/>
      <c r="Q40" s="750" t="s">
        <v>367</v>
      </c>
      <c r="R40" s="751"/>
      <c r="S40" s="752" t="str">
        <f>IF(A10="科研費（2101）","22060100：預り科学研究費補助金等","")</f>
        <v/>
      </c>
      <c r="T40" s="753"/>
      <c r="U40" s="753"/>
      <c r="V40" s="753"/>
      <c r="W40" s="753"/>
      <c r="X40" s="753"/>
      <c r="Y40" s="753"/>
      <c r="Z40" s="753"/>
      <c r="AA40" s="753"/>
      <c r="AB40" s="753"/>
      <c r="AC40" s="754"/>
      <c r="AD40" s="288"/>
      <c r="AE40" s="24"/>
    </row>
    <row r="41" spans="1:40" ht="19.5" customHeight="1">
      <c r="A41" s="286"/>
      <c r="B41" s="716" t="s">
        <v>366</v>
      </c>
      <c r="C41" s="717"/>
      <c r="D41" s="717"/>
      <c r="E41" s="736" t="s">
        <v>401</v>
      </c>
      <c r="F41" s="737"/>
      <c r="G41" s="737"/>
      <c r="H41" s="737"/>
      <c r="I41" s="737"/>
      <c r="J41" s="737"/>
      <c r="K41" s="737"/>
      <c r="L41" s="737"/>
      <c r="M41" s="737"/>
      <c r="N41" s="737"/>
      <c r="O41" s="737"/>
      <c r="P41" s="737"/>
      <c r="Q41" s="737"/>
      <c r="R41" s="737"/>
      <c r="S41" s="737"/>
      <c r="T41" s="737"/>
      <c r="U41" s="737"/>
      <c r="V41" s="737"/>
      <c r="W41" s="737"/>
      <c r="X41" s="737"/>
      <c r="Y41" s="737"/>
      <c r="Z41" s="737"/>
      <c r="AA41" s="737"/>
      <c r="AB41" s="737"/>
      <c r="AC41" s="738"/>
      <c r="AD41" s="288"/>
      <c r="AE41" s="24"/>
    </row>
    <row r="42" spans="1:40" ht="19.5" customHeight="1">
      <c r="A42" s="292"/>
      <c r="B42" s="739" t="s">
        <v>384</v>
      </c>
      <c r="C42" s="740"/>
      <c r="D42" s="741"/>
      <c r="E42" s="742" t="s">
        <v>467</v>
      </c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43"/>
      <c r="AB42" s="743"/>
      <c r="AC42" s="744"/>
      <c r="AD42" s="293"/>
    </row>
    <row r="43" spans="1:40" ht="19.5" customHeight="1">
      <c r="A43" s="290" t="s">
        <v>368</v>
      </c>
      <c r="B43" s="28"/>
      <c r="C43" s="28"/>
      <c r="D43" s="28"/>
      <c r="E43" s="28"/>
      <c r="F43" s="19"/>
      <c r="G43" s="13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88"/>
      <c r="AE43" s="24"/>
    </row>
    <row r="44" spans="1:40" ht="19.5" customHeight="1">
      <c r="A44" s="289"/>
      <c r="B44" s="716" t="s">
        <v>402</v>
      </c>
      <c r="C44" s="717"/>
      <c r="D44" s="717"/>
      <c r="E44" s="717"/>
      <c r="F44" s="717"/>
      <c r="G44" s="717"/>
      <c r="H44" s="717"/>
      <c r="I44" s="745" t="s">
        <v>403</v>
      </c>
      <c r="J44" s="745"/>
      <c r="K44" s="745"/>
      <c r="L44" s="745"/>
      <c r="M44" s="745"/>
      <c r="N44" s="745"/>
      <c r="O44" s="745"/>
      <c r="P44" s="745"/>
      <c r="Q44" s="745"/>
      <c r="R44" s="745"/>
      <c r="S44" s="745"/>
      <c r="T44" s="745"/>
      <c r="U44" s="745"/>
      <c r="V44" s="745"/>
      <c r="W44" s="745"/>
      <c r="X44" s="745"/>
      <c r="Y44" s="745"/>
      <c r="Z44" s="745"/>
      <c r="AA44" s="745"/>
      <c r="AB44" s="745"/>
      <c r="AC44" s="746"/>
      <c r="AD44" s="288"/>
      <c r="AE44" s="24"/>
    </row>
    <row r="45" spans="1:40" ht="24.95" customHeight="1">
      <c r="A45" s="286"/>
      <c r="B45" s="716" t="s">
        <v>365</v>
      </c>
      <c r="C45" s="717"/>
      <c r="D45" s="717"/>
      <c r="E45" s="748" t="s">
        <v>31</v>
      </c>
      <c r="F45" s="749"/>
      <c r="G45" s="719" t="s">
        <v>389</v>
      </c>
      <c r="H45" s="720"/>
      <c r="I45" s="720"/>
      <c r="J45" s="720"/>
      <c r="K45" s="720"/>
      <c r="L45" s="720"/>
      <c r="M45" s="720"/>
      <c r="N45" s="720"/>
      <c r="O45" s="720"/>
      <c r="P45" s="721"/>
      <c r="Q45" s="750" t="s">
        <v>367</v>
      </c>
      <c r="R45" s="751"/>
      <c r="S45" s="752" t="str">
        <f>IF(A10="科研費（2101）","22060100：預り科学研究費補助金等","")</f>
        <v/>
      </c>
      <c r="T45" s="753"/>
      <c r="U45" s="753"/>
      <c r="V45" s="753"/>
      <c r="W45" s="753"/>
      <c r="X45" s="753"/>
      <c r="Y45" s="753"/>
      <c r="Z45" s="753"/>
      <c r="AA45" s="753"/>
      <c r="AB45" s="753"/>
      <c r="AC45" s="754"/>
      <c r="AD45" s="288"/>
      <c r="AE45" s="24"/>
    </row>
    <row r="46" spans="1:40" ht="19.5" customHeight="1">
      <c r="A46" s="286"/>
      <c r="B46" s="716" t="s">
        <v>366</v>
      </c>
      <c r="C46" s="717"/>
      <c r="D46" s="717"/>
      <c r="E46" s="736" t="s">
        <v>401</v>
      </c>
      <c r="F46" s="737"/>
      <c r="G46" s="737"/>
      <c r="H46" s="737"/>
      <c r="I46" s="737"/>
      <c r="J46" s="737"/>
      <c r="K46" s="737"/>
      <c r="L46" s="737"/>
      <c r="M46" s="737"/>
      <c r="N46" s="737"/>
      <c r="O46" s="737"/>
      <c r="P46" s="737"/>
      <c r="Q46" s="737"/>
      <c r="R46" s="737"/>
      <c r="S46" s="737"/>
      <c r="T46" s="737"/>
      <c r="U46" s="737"/>
      <c r="V46" s="737"/>
      <c r="W46" s="737"/>
      <c r="X46" s="737"/>
      <c r="Y46" s="737"/>
      <c r="Z46" s="737"/>
      <c r="AA46" s="737"/>
      <c r="AB46" s="737"/>
      <c r="AC46" s="738"/>
      <c r="AD46" s="288"/>
      <c r="AE46" s="24"/>
      <c r="AF46" s="24"/>
      <c r="AG46" s="24"/>
    </row>
    <row r="47" spans="1:40" ht="19.5" customHeight="1">
      <c r="A47" s="292"/>
      <c r="B47" s="739" t="s">
        <v>384</v>
      </c>
      <c r="C47" s="740"/>
      <c r="D47" s="741"/>
      <c r="E47" s="742" t="s">
        <v>467</v>
      </c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43"/>
      <c r="AB47" s="743"/>
      <c r="AC47" s="744"/>
      <c r="AD47" s="293"/>
    </row>
    <row r="48" spans="1:40" ht="19.5" customHeight="1">
      <c r="A48" s="294"/>
      <c r="B48" s="425"/>
      <c r="C48" s="425"/>
      <c r="D48" s="425"/>
      <c r="E48" s="425"/>
      <c r="F48" s="295"/>
      <c r="G48" s="295"/>
      <c r="H48" s="295"/>
      <c r="I48" s="295"/>
      <c r="J48" s="296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7"/>
      <c r="AA48" s="297"/>
      <c r="AB48" s="297"/>
      <c r="AC48" s="297"/>
      <c r="AD48" s="298"/>
      <c r="AE48" s="24"/>
      <c r="AF48" s="24"/>
      <c r="AG48" s="24"/>
    </row>
    <row r="49" spans="1:32" ht="7.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24"/>
      <c r="AF49" s="24"/>
    </row>
    <row r="50" spans="1:32" s="171" customFormat="1" ht="25.5" customHeight="1">
      <c r="A50" s="755" t="s">
        <v>493</v>
      </c>
      <c r="B50" s="755"/>
      <c r="C50" s="755"/>
      <c r="D50" s="755"/>
      <c r="E50" s="755"/>
      <c r="F50" s="756" t="s">
        <v>552</v>
      </c>
      <c r="G50" s="756"/>
      <c r="H50" s="756"/>
      <c r="I50" s="756"/>
      <c r="J50" s="756"/>
      <c r="K50" s="756"/>
      <c r="L50" s="756"/>
      <c r="M50" s="756"/>
      <c r="N50" s="756"/>
      <c r="O50" s="756"/>
      <c r="R50" s="171" t="s">
        <v>349</v>
      </c>
      <c r="Y50" s="171" t="s">
        <v>319</v>
      </c>
    </row>
  </sheetData>
  <sheetProtection formatCells="0"/>
  <mergeCells count="133">
    <mergeCell ref="B47:D47"/>
    <mergeCell ref="E47:AC47"/>
    <mergeCell ref="A50:E50"/>
    <mergeCell ref="F50:O50"/>
    <mergeCell ref="B45:D45"/>
    <mergeCell ref="E45:F45"/>
    <mergeCell ref="G45:P45"/>
    <mergeCell ref="Q45:R45"/>
    <mergeCell ref="S45:AC45"/>
    <mergeCell ref="B46:D46"/>
    <mergeCell ref="E46:AC46"/>
    <mergeCell ref="B41:D41"/>
    <mergeCell ref="E41:AC41"/>
    <mergeCell ref="B42:D42"/>
    <mergeCell ref="E42:AC42"/>
    <mergeCell ref="B44:H44"/>
    <mergeCell ref="I44:AC44"/>
    <mergeCell ref="AG36:AN38"/>
    <mergeCell ref="B39:H39"/>
    <mergeCell ref="I39:AC39"/>
    <mergeCell ref="B40:D40"/>
    <mergeCell ref="E40:F40"/>
    <mergeCell ref="G40:P40"/>
    <mergeCell ref="Q40:R40"/>
    <mergeCell ref="S40:AC40"/>
    <mergeCell ref="AB34:AC35"/>
    <mergeCell ref="B35:G35"/>
    <mergeCell ref="H35:U35"/>
    <mergeCell ref="B36:G36"/>
    <mergeCell ref="H36:U36"/>
    <mergeCell ref="W36:X37"/>
    <mergeCell ref="Y36:AC37"/>
    <mergeCell ref="A29:D29"/>
    <mergeCell ref="E29:P29"/>
    <mergeCell ref="AH29:AH30"/>
    <mergeCell ref="AI29:AR30"/>
    <mergeCell ref="A31:D32"/>
    <mergeCell ref="E31:Z32"/>
    <mergeCell ref="AA31:AD31"/>
    <mergeCell ref="AI31:AR31"/>
    <mergeCell ref="AA32:AD33"/>
    <mergeCell ref="AG33:AN35"/>
    <mergeCell ref="AG26:AG30"/>
    <mergeCell ref="AI26:AR26"/>
    <mergeCell ref="A27:D28"/>
    <mergeCell ref="E27:L28"/>
    <mergeCell ref="M27:P28"/>
    <mergeCell ref="Q27:Z28"/>
    <mergeCell ref="AA27:AD27"/>
    <mergeCell ref="AH27:AH28"/>
    <mergeCell ref="AI27:AR28"/>
    <mergeCell ref="AA28:AD29"/>
    <mergeCell ref="A26:D26"/>
    <mergeCell ref="E26:H26"/>
    <mergeCell ref="I26:M26"/>
    <mergeCell ref="O26:P26"/>
    <mergeCell ref="Q26:AB26"/>
    <mergeCell ref="AC26:AD26"/>
    <mergeCell ref="P24:S24"/>
    <mergeCell ref="T24:AD24"/>
    <mergeCell ref="AG24:AG25"/>
    <mergeCell ref="AH24:AH25"/>
    <mergeCell ref="AI24:AR25"/>
    <mergeCell ref="A25:D25"/>
    <mergeCell ref="M22:N23"/>
    <mergeCell ref="O22:O23"/>
    <mergeCell ref="P22:S23"/>
    <mergeCell ref="T22:AD23"/>
    <mergeCell ref="AG22:AH22"/>
    <mergeCell ref="A24:D24"/>
    <mergeCell ref="E24:F24"/>
    <mergeCell ref="G24:H24"/>
    <mergeCell ref="J24:K24"/>
    <mergeCell ref="M24:N24"/>
    <mergeCell ref="M20:N21"/>
    <mergeCell ref="O20:O21"/>
    <mergeCell ref="P20:S21"/>
    <mergeCell ref="T20:AD21"/>
    <mergeCell ref="A22:D23"/>
    <mergeCell ref="E22:F23"/>
    <mergeCell ref="G22:H23"/>
    <mergeCell ref="I22:I23"/>
    <mergeCell ref="J22:K23"/>
    <mergeCell ref="L22:L23"/>
    <mergeCell ref="A20:D21"/>
    <mergeCell ref="E20:F21"/>
    <mergeCell ref="G20:H21"/>
    <mergeCell ref="I20:I21"/>
    <mergeCell ref="J20:K21"/>
    <mergeCell ref="L20:L21"/>
    <mergeCell ref="A17:D19"/>
    <mergeCell ref="E17:S19"/>
    <mergeCell ref="T17:AD17"/>
    <mergeCell ref="T18:T19"/>
    <mergeCell ref="U18:V19"/>
    <mergeCell ref="W18:W19"/>
    <mergeCell ref="X18:Y19"/>
    <mergeCell ref="Z18:Z19"/>
    <mergeCell ref="AA18:AC19"/>
    <mergeCell ref="AD18:AD19"/>
    <mergeCell ref="A13:G15"/>
    <mergeCell ref="H13:S15"/>
    <mergeCell ref="T13:AD15"/>
    <mergeCell ref="H9:P9"/>
    <mergeCell ref="Q9:V9"/>
    <mergeCell ref="W9:AD9"/>
    <mergeCell ref="A10:G11"/>
    <mergeCell ref="H10:P11"/>
    <mergeCell ref="Q10:V11"/>
    <mergeCell ref="W10:AD11"/>
    <mergeCell ref="A6:D7"/>
    <mergeCell ref="E6:F7"/>
    <mergeCell ref="G6:AD7"/>
    <mergeCell ref="AG6:AG10"/>
    <mergeCell ref="AH6:AN10"/>
    <mergeCell ref="A9:G9"/>
    <mergeCell ref="AG11:AG12"/>
    <mergeCell ref="AH11:AN12"/>
    <mergeCell ref="A12:G12"/>
    <mergeCell ref="H12:S12"/>
    <mergeCell ref="T12:AD12"/>
    <mergeCell ref="A1:C2"/>
    <mergeCell ref="D1:F1"/>
    <mergeCell ref="J1:W1"/>
    <mergeCell ref="X1:AD1"/>
    <mergeCell ref="A3:D3"/>
    <mergeCell ref="E3:K3"/>
    <mergeCell ref="P3:R4"/>
    <mergeCell ref="S3:AD4"/>
    <mergeCell ref="AH3:AN5"/>
    <mergeCell ref="A5:D5"/>
    <mergeCell ref="E5:Z5"/>
    <mergeCell ref="AA5:AD5"/>
  </mergeCells>
  <phoneticPr fontId="3"/>
  <conditionalFormatting sqref="D1:F1 AB34">
    <cfRule type="cellIs" dxfId="14" priority="1" stopIfTrue="1" operator="equal">
      <formula>"科研費"</formula>
    </cfRule>
  </conditionalFormatting>
  <dataValidations count="5">
    <dataValidation type="list" allowBlank="1" showInputMessage="1" sqref="O26:P26" xr:uid="{7906B60F-734E-476F-9ED6-8BCCCDDBC02C}">
      <formula1>INDIRECT(E26)</formula1>
    </dataValidation>
    <dataValidation type="list" allowBlank="1" showInputMessage="1" showErrorMessage="1" sqref="E6" xr:uid="{3617CC8E-0B6E-4B56-8921-D797A6211838}">
      <formula1>"　　,換）,金）"</formula1>
    </dataValidation>
    <dataValidation type="list" allowBlank="1" showInputMessage="1" showErrorMessage="1" sqref="E26:H26" xr:uid="{051AAB67-E9D0-4DCC-8081-C5ACBE51A27D}">
      <formula1>資産登録名</formula1>
    </dataValidation>
    <dataValidation errorStyle="warning" allowBlank="1" showErrorMessage="1" error="理由を選んでください！" sqref="Q26" xr:uid="{43DA4D0C-F3BB-4FA9-9099-DB14A90DA2CA}"/>
    <dataValidation type="list" allowBlank="1" showInputMessage="1" showErrorMessage="1" sqref="E3:K3" xr:uid="{16A0F934-065F-4E33-A9AF-DEA509D0E13C}">
      <formula1>"口座振替,現金"</formula1>
    </dataValidation>
  </dataValidations>
  <pageMargins left="0.78740157480314965" right="0" top="0" bottom="0" header="0.51181102362204722" footer="0.51181102362204722"/>
  <pageSetup paperSize="9" scale="90"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A2AC894-8C43-42DA-8B7E-4F5CF8B21310}">
          <x14:formula1>
            <xm:f>リスト!$I$2:$I$29</xm:f>
          </x14:formula1>
          <xm:sqref>H10</xm:sqref>
        </x14:dataValidation>
        <x14:dataValidation type="list" allowBlank="1" showInputMessage="1" showErrorMessage="1" xr:uid="{ABC2C78E-353B-4EBB-8BCC-AE5B73791554}">
          <x14:formula1>
            <xm:f>リスト!$H$2:$H$12</xm:f>
          </x14:formula1>
          <xm:sqref>A10</xm:sqref>
        </x14:dataValidation>
        <x14:dataValidation type="list" allowBlank="1" showInputMessage="1" showErrorMessage="1" xr:uid="{AEFD94B5-3C26-4785-8D73-38F740173AD3}">
          <x14:formula1>
            <xm:f>リスト!$A$42:$A$50</xm:f>
          </x14:formula1>
          <xm:sqref>A13:G15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"/>
  <sheetViews>
    <sheetView zoomScale="85" zoomScaleNormal="85" workbookViewId="0">
      <selection activeCell="AP19" sqref="AP19"/>
    </sheetView>
  </sheetViews>
  <sheetFormatPr defaultRowHeight="13.5"/>
  <cols>
    <col min="1" max="5" width="3.5" style="8" customWidth="1"/>
    <col min="6" max="18" width="3.125" style="8" customWidth="1"/>
    <col min="19" max="27" width="3.375" style="8" customWidth="1"/>
    <col min="28" max="28" width="4.125" style="8" customWidth="1"/>
    <col min="29" max="29" width="4" style="8" customWidth="1"/>
    <col min="30" max="30" width="2.25" style="8" customWidth="1"/>
    <col min="31" max="31" width="1.875" style="8" customWidth="1"/>
    <col min="32" max="32" width="1.5" style="8" customWidth="1"/>
    <col min="33" max="33" width="5.5" style="8" customWidth="1"/>
    <col min="34" max="34" width="4.875" style="8" customWidth="1"/>
    <col min="35" max="40" width="8.25" style="8" customWidth="1"/>
    <col min="41" max="16384" width="9" style="8"/>
  </cols>
  <sheetData>
    <row r="1" spans="1:40" ht="28.5" customHeight="1">
      <c r="A1" s="452" t="str">
        <f>IF(ISERROR(VLOOKUP($H$10,リスト!$I$2:$J$29,2,0))=TRUE,"",VLOOKUP($H$10,リスト!$I$2:$J$29,2,0))</f>
        <v>基</v>
      </c>
      <c r="B1" s="453"/>
      <c r="C1" s="453"/>
      <c r="D1" s="455" t="str">
        <f>IF(A10="科研費（2101）","科研費","")</f>
        <v/>
      </c>
      <c r="E1" s="455"/>
      <c r="F1" s="455"/>
      <c r="G1" s="45"/>
      <c r="H1" s="45"/>
      <c r="I1" s="45"/>
      <c r="J1" s="456" t="str">
        <f>IF(OR(E17=500000,E17&gt;500000,X10="教育費",X10="科研費間接経費",X10="受託研究等間接経費財源費",X10="先端研究助成間接経費",K10="アジア人材教育費･化学",K10="アジア人材教育費･機械"),"購入等依頼書 ","物品購入等支払通知書")</f>
        <v>物品購入等支払通知書</v>
      </c>
      <c r="K1" s="456"/>
      <c r="L1" s="456"/>
      <c r="M1" s="456"/>
      <c r="N1" s="456"/>
      <c r="O1" s="456"/>
      <c r="P1" s="456"/>
      <c r="Q1" s="456"/>
      <c r="R1" s="456"/>
      <c r="S1" s="456"/>
      <c r="T1" s="456"/>
      <c r="U1" s="456"/>
      <c r="V1" s="456"/>
      <c r="W1" s="456"/>
      <c r="X1" s="457" t="s">
        <v>540</v>
      </c>
      <c r="Y1" s="458"/>
      <c r="Z1" s="458"/>
      <c r="AA1" s="458"/>
      <c r="AB1" s="458"/>
      <c r="AC1" s="458"/>
      <c r="AD1" s="459"/>
      <c r="AE1" s="24"/>
      <c r="AF1" s="24"/>
      <c r="AG1" s="24"/>
      <c r="AH1" s="24"/>
      <c r="AI1" s="247"/>
      <c r="AJ1" s="24"/>
      <c r="AK1" s="24"/>
      <c r="AL1" s="24"/>
      <c r="AM1" s="24"/>
    </row>
    <row r="2" spans="1:40" ht="30.75" customHeight="1" thickBot="1">
      <c r="A2" s="454"/>
      <c r="B2" s="454"/>
      <c r="C2" s="454"/>
      <c r="D2" s="23"/>
      <c r="E2" s="45"/>
      <c r="F2" s="45"/>
      <c r="G2" s="151" t="s">
        <v>207</v>
      </c>
      <c r="I2" s="4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45"/>
      <c r="Y2" s="45"/>
      <c r="Z2" s="45"/>
      <c r="AA2" s="25"/>
      <c r="AB2" s="25"/>
      <c r="AC2" s="25"/>
      <c r="AD2" s="25"/>
      <c r="AE2" s="24"/>
      <c r="AF2" s="24"/>
      <c r="AG2" s="24"/>
      <c r="AH2" s="24"/>
      <c r="AI2" s="24"/>
      <c r="AJ2" s="24"/>
      <c r="AK2" s="24"/>
      <c r="AL2" s="24"/>
      <c r="AM2" s="24"/>
    </row>
    <row r="3" spans="1:40" ht="33" customHeight="1" thickBot="1">
      <c r="A3" s="460" t="s">
        <v>40</v>
      </c>
      <c r="B3" s="461"/>
      <c r="C3" s="461"/>
      <c r="D3" s="462"/>
      <c r="E3" s="463" t="s">
        <v>195</v>
      </c>
      <c r="F3" s="463"/>
      <c r="G3" s="463"/>
      <c r="H3" s="463"/>
      <c r="I3" s="463"/>
      <c r="J3" s="463"/>
      <c r="K3" s="464"/>
      <c r="L3" s="26"/>
      <c r="M3" s="26"/>
      <c r="N3" s="26"/>
      <c r="O3" s="26"/>
      <c r="P3" s="465" t="s">
        <v>390</v>
      </c>
      <c r="Q3" s="466"/>
      <c r="R3" s="467"/>
      <c r="S3" s="471"/>
      <c r="T3" s="471"/>
      <c r="U3" s="471"/>
      <c r="V3" s="471"/>
      <c r="W3" s="471"/>
      <c r="X3" s="471"/>
      <c r="Y3" s="471"/>
      <c r="Z3" s="471"/>
      <c r="AA3" s="471"/>
      <c r="AB3" s="471"/>
      <c r="AC3" s="471"/>
      <c r="AD3" s="472"/>
      <c r="AE3" s="24"/>
      <c r="AF3" s="24"/>
      <c r="AG3" s="24"/>
      <c r="AH3" s="475" t="s">
        <v>176</v>
      </c>
      <c r="AI3" s="475"/>
      <c r="AJ3" s="475"/>
      <c r="AK3" s="475"/>
      <c r="AL3" s="475"/>
      <c r="AM3" s="475"/>
      <c r="AN3" s="475"/>
    </row>
    <row r="4" spans="1:40" ht="3.75" customHeight="1" thickBo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6"/>
      <c r="M4" s="26"/>
      <c r="N4" s="26"/>
      <c r="O4" s="26"/>
      <c r="P4" s="468"/>
      <c r="Q4" s="469"/>
      <c r="R4" s="470"/>
      <c r="S4" s="473"/>
      <c r="T4" s="473"/>
      <c r="U4" s="473"/>
      <c r="V4" s="473"/>
      <c r="W4" s="473"/>
      <c r="X4" s="473"/>
      <c r="Y4" s="473"/>
      <c r="Z4" s="473"/>
      <c r="AA4" s="473"/>
      <c r="AB4" s="473"/>
      <c r="AC4" s="473"/>
      <c r="AD4" s="474"/>
      <c r="AE4" s="24"/>
      <c r="AF4" s="24"/>
      <c r="AG4" s="24"/>
      <c r="AH4" s="475"/>
      <c r="AI4" s="475"/>
      <c r="AJ4" s="475"/>
      <c r="AK4" s="475"/>
      <c r="AL4" s="475"/>
      <c r="AM4" s="475"/>
      <c r="AN4" s="475"/>
    </row>
    <row r="5" spans="1:40" ht="18.75" customHeight="1" thickBot="1">
      <c r="A5" s="477"/>
      <c r="B5" s="477"/>
      <c r="C5" s="477"/>
      <c r="D5" s="477"/>
      <c r="E5" s="478" t="s">
        <v>194</v>
      </c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  <c r="R5" s="478"/>
      <c r="S5" s="478"/>
      <c r="T5" s="478"/>
      <c r="U5" s="478"/>
      <c r="V5" s="478"/>
      <c r="W5" s="478"/>
      <c r="X5" s="478"/>
      <c r="Y5" s="478"/>
      <c r="Z5" s="478"/>
      <c r="AA5" s="479"/>
      <c r="AB5" s="479"/>
      <c r="AC5" s="479"/>
      <c r="AD5" s="479"/>
      <c r="AE5" s="24"/>
      <c r="AF5" s="24"/>
      <c r="AG5" s="24"/>
      <c r="AH5" s="476"/>
      <c r="AI5" s="476"/>
      <c r="AJ5" s="476"/>
      <c r="AK5" s="476"/>
      <c r="AL5" s="476"/>
      <c r="AM5" s="476"/>
      <c r="AN5" s="476"/>
    </row>
    <row r="6" spans="1:40" ht="21" customHeight="1">
      <c r="A6" s="480" t="s">
        <v>571</v>
      </c>
      <c r="B6" s="481"/>
      <c r="C6" s="481"/>
      <c r="D6" s="482"/>
      <c r="E6" s="486" t="s">
        <v>563</v>
      </c>
      <c r="F6" s="487"/>
      <c r="G6" s="490" t="s">
        <v>486</v>
      </c>
      <c r="H6" s="491"/>
      <c r="I6" s="491"/>
      <c r="J6" s="491"/>
      <c r="K6" s="491"/>
      <c r="L6" s="491"/>
      <c r="M6" s="491"/>
      <c r="N6" s="491"/>
      <c r="O6" s="491"/>
      <c r="P6" s="491"/>
      <c r="Q6" s="491"/>
      <c r="R6" s="491"/>
      <c r="S6" s="491"/>
      <c r="T6" s="491"/>
      <c r="U6" s="491"/>
      <c r="V6" s="491"/>
      <c r="W6" s="491"/>
      <c r="X6" s="491"/>
      <c r="Y6" s="491"/>
      <c r="Z6" s="491"/>
      <c r="AA6" s="491"/>
      <c r="AB6" s="491"/>
      <c r="AC6" s="491"/>
      <c r="AD6" s="492"/>
      <c r="AE6" s="24"/>
      <c r="AF6" s="24"/>
      <c r="AG6" s="496" t="s">
        <v>178</v>
      </c>
      <c r="AH6" s="499" t="s">
        <v>379</v>
      </c>
      <c r="AI6" s="499"/>
      <c r="AJ6" s="499"/>
      <c r="AK6" s="499"/>
      <c r="AL6" s="499"/>
      <c r="AM6" s="499"/>
      <c r="AN6" s="500"/>
    </row>
    <row r="7" spans="1:40" ht="21" customHeight="1" thickBot="1">
      <c r="A7" s="483"/>
      <c r="B7" s="484"/>
      <c r="C7" s="484"/>
      <c r="D7" s="485"/>
      <c r="E7" s="488"/>
      <c r="F7" s="489"/>
      <c r="G7" s="493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494"/>
      <c r="T7" s="494"/>
      <c r="U7" s="494"/>
      <c r="V7" s="494"/>
      <c r="W7" s="494"/>
      <c r="X7" s="494"/>
      <c r="Y7" s="494"/>
      <c r="Z7" s="494"/>
      <c r="AA7" s="494"/>
      <c r="AB7" s="494"/>
      <c r="AC7" s="494"/>
      <c r="AD7" s="495"/>
      <c r="AE7" s="24"/>
      <c r="AF7" s="24"/>
      <c r="AG7" s="497"/>
      <c r="AH7" s="501"/>
      <c r="AI7" s="501"/>
      <c r="AJ7" s="501"/>
      <c r="AK7" s="501"/>
      <c r="AL7" s="501"/>
      <c r="AM7" s="501"/>
      <c r="AN7" s="502"/>
    </row>
    <row r="8" spans="1:40" ht="21" customHeight="1" thickBot="1">
      <c r="A8" s="330" t="s">
        <v>391</v>
      </c>
      <c r="B8" s="203"/>
      <c r="C8" s="203"/>
      <c r="D8" s="203"/>
      <c r="E8" s="154"/>
      <c r="F8" s="154"/>
      <c r="G8" s="154"/>
      <c r="H8" s="154"/>
      <c r="I8" s="329" t="s">
        <v>416</v>
      </c>
      <c r="J8" s="154"/>
      <c r="K8" s="329"/>
      <c r="L8" s="154"/>
      <c r="M8" s="154"/>
      <c r="N8" s="154"/>
      <c r="O8" s="154"/>
      <c r="P8" s="154"/>
      <c r="Q8" s="154"/>
      <c r="R8" s="154" t="s">
        <v>553</v>
      </c>
      <c r="S8" s="329"/>
      <c r="T8" s="154"/>
      <c r="U8" s="154"/>
      <c r="V8" s="154"/>
      <c r="W8" s="154"/>
      <c r="X8" s="154"/>
      <c r="Y8" s="202"/>
      <c r="Z8" s="202"/>
      <c r="AA8" s="202"/>
      <c r="AB8" s="202"/>
      <c r="AC8" s="202"/>
      <c r="AD8" s="202"/>
      <c r="AE8" s="24"/>
      <c r="AF8" s="24"/>
      <c r="AG8" s="497"/>
      <c r="AH8" s="501"/>
      <c r="AI8" s="501"/>
      <c r="AJ8" s="501"/>
      <c r="AK8" s="501"/>
      <c r="AL8" s="501"/>
      <c r="AM8" s="501"/>
      <c r="AN8" s="502"/>
    </row>
    <row r="9" spans="1:40" ht="15.75" customHeight="1">
      <c r="A9" s="505" t="s">
        <v>30</v>
      </c>
      <c r="B9" s="506"/>
      <c r="C9" s="506"/>
      <c r="D9" s="506"/>
      <c r="E9" s="506"/>
      <c r="F9" s="506"/>
      <c r="G9" s="507"/>
      <c r="H9" s="506" t="s">
        <v>558</v>
      </c>
      <c r="I9" s="506"/>
      <c r="J9" s="506"/>
      <c r="K9" s="506"/>
      <c r="L9" s="506"/>
      <c r="M9" s="506"/>
      <c r="N9" s="506"/>
      <c r="O9" s="506"/>
      <c r="P9" s="540"/>
      <c r="Q9" s="541" t="s">
        <v>447</v>
      </c>
      <c r="R9" s="506"/>
      <c r="S9" s="506"/>
      <c r="T9" s="506"/>
      <c r="U9" s="506"/>
      <c r="V9" s="507"/>
      <c r="W9" s="542" t="s">
        <v>371</v>
      </c>
      <c r="X9" s="543"/>
      <c r="Y9" s="543"/>
      <c r="Z9" s="543"/>
      <c r="AA9" s="543"/>
      <c r="AB9" s="543"/>
      <c r="AC9" s="543"/>
      <c r="AD9" s="544"/>
      <c r="AE9" s="24"/>
      <c r="AF9" s="24"/>
      <c r="AG9" s="497"/>
      <c r="AH9" s="501"/>
      <c r="AI9" s="501"/>
      <c r="AJ9" s="501"/>
      <c r="AK9" s="501"/>
      <c r="AL9" s="501"/>
      <c r="AM9" s="501"/>
      <c r="AN9" s="502"/>
    </row>
    <row r="10" spans="1:40" ht="27.75" customHeight="1">
      <c r="A10" s="545" t="s">
        <v>541</v>
      </c>
      <c r="B10" s="546"/>
      <c r="C10" s="546"/>
      <c r="D10" s="546"/>
      <c r="E10" s="546"/>
      <c r="F10" s="546"/>
      <c r="G10" s="547"/>
      <c r="H10" s="551" t="s">
        <v>568</v>
      </c>
      <c r="I10" s="551"/>
      <c r="J10" s="551"/>
      <c r="K10" s="551"/>
      <c r="L10" s="551"/>
      <c r="M10" s="551"/>
      <c r="N10" s="551"/>
      <c r="O10" s="551"/>
      <c r="P10" s="552"/>
      <c r="Q10" s="555" t="s">
        <v>483</v>
      </c>
      <c r="R10" s="556"/>
      <c r="S10" s="556"/>
      <c r="T10" s="556"/>
      <c r="U10" s="556"/>
      <c r="V10" s="557"/>
      <c r="W10" s="561"/>
      <c r="X10" s="562"/>
      <c r="Y10" s="562"/>
      <c r="Z10" s="562"/>
      <c r="AA10" s="562"/>
      <c r="AB10" s="562"/>
      <c r="AC10" s="562"/>
      <c r="AD10" s="563"/>
      <c r="AE10" s="24"/>
      <c r="AF10" s="24"/>
      <c r="AG10" s="498"/>
      <c r="AH10" s="503"/>
      <c r="AI10" s="503"/>
      <c r="AJ10" s="503"/>
      <c r="AK10" s="503"/>
      <c r="AL10" s="503"/>
      <c r="AM10" s="503"/>
      <c r="AN10" s="504"/>
    </row>
    <row r="11" spans="1:40" ht="24" customHeight="1">
      <c r="A11" s="548"/>
      <c r="B11" s="549"/>
      <c r="C11" s="549"/>
      <c r="D11" s="549"/>
      <c r="E11" s="549"/>
      <c r="F11" s="549"/>
      <c r="G11" s="550"/>
      <c r="H11" s="553"/>
      <c r="I11" s="553"/>
      <c r="J11" s="553"/>
      <c r="K11" s="553"/>
      <c r="L11" s="553"/>
      <c r="M11" s="553"/>
      <c r="N11" s="553"/>
      <c r="O11" s="553"/>
      <c r="P11" s="554"/>
      <c r="Q11" s="558"/>
      <c r="R11" s="559"/>
      <c r="S11" s="559"/>
      <c r="T11" s="559"/>
      <c r="U11" s="559"/>
      <c r="V11" s="560"/>
      <c r="W11" s="564"/>
      <c r="X11" s="565"/>
      <c r="Y11" s="565"/>
      <c r="Z11" s="565"/>
      <c r="AA11" s="565"/>
      <c r="AB11" s="565"/>
      <c r="AC11" s="565"/>
      <c r="AD11" s="566"/>
      <c r="AE11" s="24"/>
      <c r="AF11" s="24"/>
      <c r="AG11" s="496" t="s">
        <v>179</v>
      </c>
      <c r="AH11" s="508" t="s">
        <v>177</v>
      </c>
      <c r="AI11" s="508"/>
      <c r="AJ11" s="508"/>
      <c r="AK11" s="508"/>
      <c r="AL11" s="508"/>
      <c r="AM11" s="508"/>
      <c r="AN11" s="509"/>
    </row>
    <row r="12" spans="1:40" ht="15.75" customHeight="1">
      <c r="A12" s="512" t="s">
        <v>564</v>
      </c>
      <c r="B12" s="513"/>
      <c r="C12" s="513"/>
      <c r="D12" s="513"/>
      <c r="E12" s="513"/>
      <c r="F12" s="513"/>
      <c r="G12" s="513"/>
      <c r="H12" s="514" t="s">
        <v>559</v>
      </c>
      <c r="I12" s="515"/>
      <c r="J12" s="515"/>
      <c r="K12" s="515"/>
      <c r="L12" s="515"/>
      <c r="M12" s="515"/>
      <c r="N12" s="515"/>
      <c r="O12" s="515"/>
      <c r="P12" s="515"/>
      <c r="Q12" s="515"/>
      <c r="R12" s="515"/>
      <c r="S12" s="515"/>
      <c r="T12" s="516" t="s">
        <v>570</v>
      </c>
      <c r="U12" s="517"/>
      <c r="V12" s="517"/>
      <c r="W12" s="517"/>
      <c r="X12" s="517"/>
      <c r="Y12" s="517"/>
      <c r="Z12" s="517"/>
      <c r="AA12" s="517"/>
      <c r="AB12" s="517"/>
      <c r="AC12" s="517"/>
      <c r="AD12" s="518"/>
      <c r="AE12" s="24"/>
      <c r="AF12" s="24"/>
      <c r="AG12" s="498"/>
      <c r="AH12" s="510"/>
      <c r="AI12" s="510"/>
      <c r="AJ12" s="510"/>
      <c r="AK12" s="510"/>
      <c r="AL12" s="510"/>
      <c r="AM12" s="510"/>
      <c r="AN12" s="511"/>
    </row>
    <row r="13" spans="1:40" ht="13.5" customHeight="1">
      <c r="A13" s="519" t="s">
        <v>327</v>
      </c>
      <c r="B13" s="520"/>
      <c r="C13" s="520"/>
      <c r="D13" s="520"/>
      <c r="E13" s="520"/>
      <c r="F13" s="520"/>
      <c r="G13" s="520"/>
      <c r="H13" s="525" t="s">
        <v>560</v>
      </c>
      <c r="I13" s="526"/>
      <c r="J13" s="526"/>
      <c r="K13" s="526"/>
      <c r="L13" s="526"/>
      <c r="M13" s="526"/>
      <c r="N13" s="526"/>
      <c r="O13" s="526"/>
      <c r="P13" s="526"/>
      <c r="Q13" s="526"/>
      <c r="R13" s="526"/>
      <c r="S13" s="526"/>
      <c r="T13" s="531" t="s">
        <v>562</v>
      </c>
      <c r="U13" s="532"/>
      <c r="V13" s="532"/>
      <c r="W13" s="532"/>
      <c r="X13" s="532"/>
      <c r="Y13" s="532"/>
      <c r="Z13" s="532"/>
      <c r="AA13" s="532"/>
      <c r="AB13" s="532"/>
      <c r="AC13" s="532"/>
      <c r="AD13" s="533"/>
      <c r="AE13" s="24"/>
      <c r="AF13" s="24"/>
    </row>
    <row r="14" spans="1:40" ht="13.5" customHeight="1">
      <c r="A14" s="521"/>
      <c r="B14" s="522"/>
      <c r="C14" s="522"/>
      <c r="D14" s="522"/>
      <c r="E14" s="522"/>
      <c r="F14" s="522"/>
      <c r="G14" s="522"/>
      <c r="H14" s="527"/>
      <c r="I14" s="528"/>
      <c r="J14" s="528"/>
      <c r="K14" s="528"/>
      <c r="L14" s="528"/>
      <c r="M14" s="528"/>
      <c r="N14" s="528"/>
      <c r="O14" s="528"/>
      <c r="P14" s="528"/>
      <c r="Q14" s="528"/>
      <c r="R14" s="528"/>
      <c r="S14" s="528"/>
      <c r="T14" s="534"/>
      <c r="U14" s="535"/>
      <c r="V14" s="535"/>
      <c r="W14" s="535"/>
      <c r="X14" s="535"/>
      <c r="Y14" s="535"/>
      <c r="Z14" s="535"/>
      <c r="AA14" s="535"/>
      <c r="AB14" s="535"/>
      <c r="AC14" s="535"/>
      <c r="AD14" s="536"/>
      <c r="AE14" s="24"/>
    </row>
    <row r="15" spans="1:40" ht="13.5" customHeight="1" thickBot="1">
      <c r="A15" s="523"/>
      <c r="B15" s="524"/>
      <c r="C15" s="524"/>
      <c r="D15" s="524"/>
      <c r="E15" s="524"/>
      <c r="F15" s="524"/>
      <c r="G15" s="524"/>
      <c r="H15" s="529"/>
      <c r="I15" s="530"/>
      <c r="J15" s="530"/>
      <c r="K15" s="530"/>
      <c r="L15" s="530"/>
      <c r="M15" s="530"/>
      <c r="N15" s="530"/>
      <c r="O15" s="530"/>
      <c r="P15" s="530"/>
      <c r="Q15" s="530"/>
      <c r="R15" s="530"/>
      <c r="S15" s="530"/>
      <c r="T15" s="537"/>
      <c r="U15" s="538"/>
      <c r="V15" s="538"/>
      <c r="W15" s="538"/>
      <c r="X15" s="538"/>
      <c r="Y15" s="538"/>
      <c r="Z15" s="538"/>
      <c r="AA15" s="538"/>
      <c r="AB15" s="538"/>
      <c r="AC15" s="538"/>
      <c r="AD15" s="539"/>
    </row>
    <row r="16" spans="1:40" ht="9" customHeight="1" thickBot="1">
      <c r="AH16" s="153"/>
    </row>
    <row r="17" spans="1:50" ht="11.25" customHeight="1">
      <c r="A17" s="567" t="s">
        <v>108</v>
      </c>
      <c r="B17" s="568"/>
      <c r="C17" s="568"/>
      <c r="D17" s="569"/>
      <c r="E17" s="576">
        <v>90000</v>
      </c>
      <c r="F17" s="576"/>
      <c r="G17" s="576"/>
      <c r="H17" s="576"/>
      <c r="I17" s="576"/>
      <c r="J17" s="576"/>
      <c r="K17" s="576"/>
      <c r="L17" s="576"/>
      <c r="M17" s="576"/>
      <c r="N17" s="576"/>
      <c r="O17" s="576"/>
      <c r="P17" s="576"/>
      <c r="Q17" s="576"/>
      <c r="R17" s="576"/>
      <c r="S17" s="577"/>
      <c r="T17" s="582" t="s">
        <v>51</v>
      </c>
      <c r="U17" s="583"/>
      <c r="V17" s="583"/>
      <c r="W17" s="583"/>
      <c r="X17" s="583"/>
      <c r="Y17" s="583"/>
      <c r="Z17" s="583"/>
      <c r="AA17" s="583"/>
      <c r="AB17" s="583"/>
      <c r="AC17" s="583"/>
      <c r="AD17" s="584"/>
      <c r="AE17" s="24"/>
      <c r="AH17" s="153"/>
      <c r="AR17" s="122"/>
      <c r="AS17" s="122"/>
      <c r="AT17" s="122"/>
      <c r="AU17" s="122"/>
      <c r="AV17" s="122"/>
      <c r="AW17" s="122"/>
      <c r="AX17" s="9"/>
    </row>
    <row r="18" spans="1:50" ht="13.5" customHeight="1">
      <c r="A18" s="570"/>
      <c r="B18" s="571"/>
      <c r="C18" s="571"/>
      <c r="D18" s="572"/>
      <c r="E18" s="578"/>
      <c r="F18" s="578"/>
      <c r="G18" s="578"/>
      <c r="H18" s="578"/>
      <c r="I18" s="578"/>
      <c r="J18" s="578"/>
      <c r="K18" s="578"/>
      <c r="L18" s="578"/>
      <c r="M18" s="578"/>
      <c r="N18" s="578"/>
      <c r="O18" s="578"/>
      <c r="P18" s="578"/>
      <c r="Q18" s="578"/>
      <c r="R18" s="578"/>
      <c r="S18" s="579"/>
      <c r="T18" s="585" t="s">
        <v>425</v>
      </c>
      <c r="U18" s="587"/>
      <c r="V18" s="587"/>
      <c r="W18" s="589" t="s">
        <v>128</v>
      </c>
      <c r="X18" s="591"/>
      <c r="Y18" s="591"/>
      <c r="Z18" s="593" t="s">
        <v>95</v>
      </c>
      <c r="AA18" s="591"/>
      <c r="AB18" s="591"/>
      <c r="AC18" s="591"/>
      <c r="AD18" s="595" t="s">
        <v>94</v>
      </c>
      <c r="AE18" s="24"/>
      <c r="AH18" s="153"/>
      <c r="AR18" s="9"/>
      <c r="AS18" s="9"/>
      <c r="AT18" s="9"/>
      <c r="AU18" s="9"/>
      <c r="AV18" s="9"/>
      <c r="AW18" s="9"/>
      <c r="AX18" s="9"/>
    </row>
    <row r="19" spans="1:50" ht="13.5" customHeight="1">
      <c r="A19" s="573"/>
      <c r="B19" s="574"/>
      <c r="C19" s="574"/>
      <c r="D19" s="575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1"/>
      <c r="T19" s="586"/>
      <c r="U19" s="588"/>
      <c r="V19" s="588"/>
      <c r="W19" s="590"/>
      <c r="X19" s="592"/>
      <c r="Y19" s="592"/>
      <c r="Z19" s="594"/>
      <c r="AA19" s="592"/>
      <c r="AB19" s="592"/>
      <c r="AC19" s="592"/>
      <c r="AD19" s="596"/>
      <c r="AE19" s="24"/>
      <c r="AH19" s="153"/>
    </row>
    <row r="20" spans="1:50" ht="18" customHeight="1">
      <c r="A20" s="620" t="s">
        <v>474</v>
      </c>
      <c r="B20" s="621"/>
      <c r="C20" s="621"/>
      <c r="D20" s="622"/>
      <c r="E20" s="616" t="s">
        <v>425</v>
      </c>
      <c r="F20" s="616"/>
      <c r="G20" s="597"/>
      <c r="H20" s="597"/>
      <c r="I20" s="618" t="s">
        <v>128</v>
      </c>
      <c r="J20" s="597"/>
      <c r="K20" s="597"/>
      <c r="L20" s="618" t="s">
        <v>129</v>
      </c>
      <c r="M20" s="597"/>
      <c r="N20" s="597"/>
      <c r="O20" s="598" t="s">
        <v>130</v>
      </c>
      <c r="P20" s="600" t="s">
        <v>62</v>
      </c>
      <c r="Q20" s="601"/>
      <c r="R20" s="601"/>
      <c r="S20" s="602"/>
      <c r="T20" s="606" t="s">
        <v>561</v>
      </c>
      <c r="U20" s="606"/>
      <c r="V20" s="606"/>
      <c r="W20" s="606"/>
      <c r="X20" s="606"/>
      <c r="Y20" s="606"/>
      <c r="Z20" s="606"/>
      <c r="AA20" s="606"/>
      <c r="AB20" s="606"/>
      <c r="AC20" s="606"/>
      <c r="AD20" s="607"/>
      <c r="AE20" s="24"/>
      <c r="AH20" s="153"/>
    </row>
    <row r="21" spans="1:50" ht="18" customHeight="1">
      <c r="A21" s="573"/>
      <c r="B21" s="574"/>
      <c r="C21" s="574"/>
      <c r="D21" s="575"/>
      <c r="E21" s="617"/>
      <c r="F21" s="617"/>
      <c r="G21" s="592"/>
      <c r="H21" s="592"/>
      <c r="I21" s="619"/>
      <c r="J21" s="592"/>
      <c r="K21" s="592"/>
      <c r="L21" s="619"/>
      <c r="M21" s="592"/>
      <c r="N21" s="592"/>
      <c r="O21" s="599"/>
      <c r="P21" s="603"/>
      <c r="Q21" s="604"/>
      <c r="R21" s="604"/>
      <c r="S21" s="605"/>
      <c r="T21" s="608"/>
      <c r="U21" s="608"/>
      <c r="V21" s="608"/>
      <c r="W21" s="608"/>
      <c r="X21" s="608"/>
      <c r="Y21" s="608"/>
      <c r="Z21" s="608"/>
      <c r="AA21" s="608"/>
      <c r="AB21" s="608"/>
      <c r="AC21" s="608"/>
      <c r="AD21" s="609"/>
      <c r="AE21" s="24"/>
      <c r="AG21" s="121"/>
      <c r="AH21" s="121"/>
      <c r="AI21" s="121"/>
      <c r="AJ21" s="121"/>
      <c r="AK21" s="121"/>
      <c r="AL21" s="121"/>
      <c r="AM21" s="121"/>
      <c r="AN21" s="121"/>
    </row>
    <row r="22" spans="1:50" ht="18" customHeight="1">
      <c r="A22" s="610" t="s">
        <v>180</v>
      </c>
      <c r="B22" s="611"/>
      <c r="C22" s="611"/>
      <c r="D22" s="612"/>
      <c r="E22" s="616" t="s">
        <v>425</v>
      </c>
      <c r="F22" s="616"/>
      <c r="G22" s="597"/>
      <c r="H22" s="597"/>
      <c r="I22" s="618" t="s">
        <v>128</v>
      </c>
      <c r="J22" s="597"/>
      <c r="K22" s="597"/>
      <c r="L22" s="618" t="s">
        <v>129</v>
      </c>
      <c r="M22" s="597"/>
      <c r="N22" s="597"/>
      <c r="O22" s="598" t="s">
        <v>130</v>
      </c>
      <c r="P22" s="637" t="s">
        <v>203</v>
      </c>
      <c r="Q22" s="621"/>
      <c r="R22" s="621"/>
      <c r="S22" s="622"/>
      <c r="T22" s="639" t="s">
        <v>484</v>
      </c>
      <c r="U22" s="639"/>
      <c r="V22" s="639"/>
      <c r="W22" s="639"/>
      <c r="X22" s="639"/>
      <c r="Y22" s="639"/>
      <c r="Z22" s="639"/>
      <c r="AA22" s="639"/>
      <c r="AB22" s="639"/>
      <c r="AC22" s="639"/>
      <c r="AD22" s="640"/>
      <c r="AE22" s="24"/>
      <c r="AF22" s="121"/>
      <c r="AG22" s="643" t="s">
        <v>161</v>
      </c>
      <c r="AH22" s="644"/>
      <c r="AK22" s="24"/>
      <c r="AO22" s="121"/>
    </row>
    <row r="23" spans="1:50" ht="18" customHeight="1">
      <c r="A23" s="613"/>
      <c r="B23" s="614"/>
      <c r="C23" s="614"/>
      <c r="D23" s="615"/>
      <c r="E23" s="617"/>
      <c r="F23" s="617"/>
      <c r="G23" s="592"/>
      <c r="H23" s="592"/>
      <c r="I23" s="619"/>
      <c r="J23" s="592"/>
      <c r="K23" s="592"/>
      <c r="L23" s="619"/>
      <c r="M23" s="592"/>
      <c r="N23" s="592"/>
      <c r="O23" s="599"/>
      <c r="P23" s="638"/>
      <c r="Q23" s="574"/>
      <c r="R23" s="574"/>
      <c r="S23" s="575"/>
      <c r="T23" s="641"/>
      <c r="U23" s="641"/>
      <c r="V23" s="641"/>
      <c r="W23" s="641"/>
      <c r="X23" s="641"/>
      <c r="Y23" s="641"/>
      <c r="Z23" s="641"/>
      <c r="AA23" s="641"/>
      <c r="AB23" s="641"/>
      <c r="AC23" s="641"/>
      <c r="AD23" s="642"/>
      <c r="AE23" s="24"/>
      <c r="AG23" s="112" t="s">
        <v>164</v>
      </c>
      <c r="AK23" s="24"/>
    </row>
    <row r="24" spans="1:50" ht="36" customHeight="1" thickBot="1">
      <c r="A24" s="645" t="s">
        <v>385</v>
      </c>
      <c r="B24" s="646"/>
      <c r="C24" s="646"/>
      <c r="D24" s="647"/>
      <c r="E24" s="648" t="s">
        <v>425</v>
      </c>
      <c r="F24" s="648"/>
      <c r="G24" s="649"/>
      <c r="H24" s="649"/>
      <c r="I24" s="201" t="s">
        <v>378</v>
      </c>
      <c r="J24" s="649"/>
      <c r="K24" s="649"/>
      <c r="L24" s="201" t="s">
        <v>95</v>
      </c>
      <c r="M24" s="649"/>
      <c r="N24" s="649"/>
      <c r="O24" s="201" t="s">
        <v>206</v>
      </c>
      <c r="P24" s="623" t="s">
        <v>377</v>
      </c>
      <c r="Q24" s="624"/>
      <c r="R24" s="624"/>
      <c r="S24" s="625"/>
      <c r="T24" s="626" t="s">
        <v>485</v>
      </c>
      <c r="U24" s="627"/>
      <c r="V24" s="627"/>
      <c r="W24" s="627"/>
      <c r="X24" s="627"/>
      <c r="Y24" s="627"/>
      <c r="Z24" s="627"/>
      <c r="AA24" s="627"/>
      <c r="AB24" s="627"/>
      <c r="AC24" s="627"/>
      <c r="AD24" s="628"/>
      <c r="AE24" s="24"/>
      <c r="AG24" s="629" t="s">
        <v>165</v>
      </c>
      <c r="AH24" s="631" t="s">
        <v>168</v>
      </c>
      <c r="AI24" s="633" t="s">
        <v>350</v>
      </c>
      <c r="AJ24" s="634"/>
      <c r="AK24" s="634"/>
      <c r="AL24" s="634"/>
      <c r="AM24" s="634"/>
      <c r="AN24" s="634"/>
      <c r="AO24" s="634"/>
      <c r="AP24" s="634"/>
      <c r="AQ24" s="634"/>
      <c r="AR24" s="635"/>
    </row>
    <row r="25" spans="1:50" ht="27" customHeight="1" thickBot="1">
      <c r="A25" s="636" t="s">
        <v>134</v>
      </c>
      <c r="B25" s="636"/>
      <c r="C25" s="636"/>
      <c r="D25" s="636"/>
      <c r="E25" s="331" t="s">
        <v>348</v>
      </c>
      <c r="F25" s="26"/>
      <c r="G25" s="26"/>
      <c r="H25" s="26"/>
      <c r="I25" s="26"/>
      <c r="J25" s="26"/>
      <c r="K25" s="26"/>
      <c r="L25" s="26"/>
      <c r="M25" s="26"/>
      <c r="N25" s="26"/>
      <c r="O25" s="117"/>
      <c r="P25" s="37"/>
      <c r="Q25" s="34"/>
      <c r="R25" s="34"/>
      <c r="S25" s="34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24"/>
      <c r="AG25" s="630"/>
      <c r="AH25" s="632"/>
      <c r="AI25" s="633"/>
      <c r="AJ25" s="634"/>
      <c r="AK25" s="634"/>
      <c r="AL25" s="634"/>
      <c r="AM25" s="634"/>
      <c r="AN25" s="634"/>
      <c r="AO25" s="634"/>
      <c r="AP25" s="634"/>
      <c r="AQ25" s="634"/>
      <c r="AR25" s="635"/>
    </row>
    <row r="26" spans="1:50" s="22" customFormat="1" ht="29.25" customHeight="1" thickBot="1">
      <c r="A26" s="699" t="s">
        <v>114</v>
      </c>
      <c r="B26" s="700"/>
      <c r="C26" s="700"/>
      <c r="D26" s="701"/>
      <c r="E26" s="702"/>
      <c r="F26" s="702"/>
      <c r="G26" s="702"/>
      <c r="H26" s="703"/>
      <c r="I26" s="704" t="s">
        <v>131</v>
      </c>
      <c r="J26" s="704"/>
      <c r="K26" s="704"/>
      <c r="L26" s="704"/>
      <c r="M26" s="704"/>
      <c r="N26" s="111" t="s">
        <v>133</v>
      </c>
      <c r="O26" s="705"/>
      <c r="P26" s="706"/>
      <c r="Q26" s="707" t="str">
        <f>IF(E26="無",VLOOKUP(O26,AH24:AR31,2),"")</f>
        <v/>
      </c>
      <c r="R26" s="708"/>
      <c r="S26" s="708"/>
      <c r="T26" s="708"/>
      <c r="U26" s="708"/>
      <c r="V26" s="708"/>
      <c r="W26" s="708"/>
      <c r="X26" s="708"/>
      <c r="Y26" s="708"/>
      <c r="Z26" s="708"/>
      <c r="AA26" s="709"/>
      <c r="AB26" s="709"/>
      <c r="AC26" s="710" t="s">
        <v>132</v>
      </c>
      <c r="AD26" s="711"/>
      <c r="AE26" s="109"/>
      <c r="AG26" s="675" t="s">
        <v>65</v>
      </c>
      <c r="AH26" s="209" t="s">
        <v>169</v>
      </c>
      <c r="AI26" s="677" t="s">
        <v>388</v>
      </c>
      <c r="AJ26" s="678"/>
      <c r="AK26" s="678"/>
      <c r="AL26" s="678"/>
      <c r="AM26" s="678"/>
      <c r="AN26" s="678"/>
      <c r="AO26" s="678"/>
      <c r="AP26" s="678"/>
      <c r="AQ26" s="678"/>
      <c r="AR26" s="679"/>
    </row>
    <row r="27" spans="1:50" ht="21" customHeight="1">
      <c r="A27" s="680" t="s">
        <v>41</v>
      </c>
      <c r="B27" s="681"/>
      <c r="C27" s="681"/>
      <c r="D27" s="682"/>
      <c r="E27" s="686"/>
      <c r="F27" s="687"/>
      <c r="G27" s="687"/>
      <c r="H27" s="687"/>
      <c r="I27" s="687"/>
      <c r="J27" s="687"/>
      <c r="K27" s="687"/>
      <c r="L27" s="688"/>
      <c r="M27" s="692" t="s">
        <v>37</v>
      </c>
      <c r="N27" s="681"/>
      <c r="O27" s="681"/>
      <c r="P27" s="681"/>
      <c r="Q27" s="686"/>
      <c r="R27" s="687"/>
      <c r="S27" s="687"/>
      <c r="T27" s="687"/>
      <c r="U27" s="687"/>
      <c r="V27" s="687"/>
      <c r="W27" s="687"/>
      <c r="X27" s="687"/>
      <c r="Y27" s="687"/>
      <c r="Z27" s="694"/>
      <c r="AA27" s="466" t="s">
        <v>387</v>
      </c>
      <c r="AB27" s="466"/>
      <c r="AC27" s="466"/>
      <c r="AD27" s="698"/>
      <c r="AE27" s="24"/>
      <c r="AG27" s="675"/>
      <c r="AH27" s="631" t="s">
        <v>170</v>
      </c>
      <c r="AI27" s="651" t="s">
        <v>166</v>
      </c>
      <c r="AJ27" s="652"/>
      <c r="AK27" s="652"/>
      <c r="AL27" s="652"/>
      <c r="AM27" s="652"/>
      <c r="AN27" s="652"/>
      <c r="AO27" s="652"/>
      <c r="AP27" s="652"/>
      <c r="AQ27" s="652"/>
      <c r="AR27" s="653"/>
    </row>
    <row r="28" spans="1:50" ht="21" customHeight="1" thickBot="1">
      <c r="A28" s="683"/>
      <c r="B28" s="684"/>
      <c r="C28" s="684"/>
      <c r="D28" s="685"/>
      <c r="E28" s="689"/>
      <c r="F28" s="690"/>
      <c r="G28" s="690"/>
      <c r="H28" s="690"/>
      <c r="I28" s="690"/>
      <c r="J28" s="690"/>
      <c r="K28" s="690"/>
      <c r="L28" s="691"/>
      <c r="M28" s="693"/>
      <c r="N28" s="684"/>
      <c r="O28" s="684"/>
      <c r="P28" s="684"/>
      <c r="Q28" s="695"/>
      <c r="R28" s="696"/>
      <c r="S28" s="696"/>
      <c r="T28" s="696"/>
      <c r="U28" s="696"/>
      <c r="V28" s="696"/>
      <c r="W28" s="696"/>
      <c r="X28" s="696"/>
      <c r="Y28" s="696"/>
      <c r="Z28" s="697"/>
      <c r="AA28" s="669"/>
      <c r="AB28" s="669"/>
      <c r="AC28" s="669"/>
      <c r="AD28" s="670"/>
      <c r="AE28" s="24"/>
      <c r="AG28" s="675"/>
      <c r="AH28" s="650"/>
      <c r="AI28" s="651"/>
      <c r="AJ28" s="652"/>
      <c r="AK28" s="652"/>
      <c r="AL28" s="652"/>
      <c r="AM28" s="652"/>
      <c r="AN28" s="652"/>
      <c r="AO28" s="652"/>
      <c r="AP28" s="652"/>
      <c r="AQ28" s="652"/>
      <c r="AR28" s="653"/>
    </row>
    <row r="29" spans="1:50" s="12" customFormat="1" ht="25.5" customHeight="1" thickBot="1">
      <c r="A29" s="730" t="s">
        <v>466</v>
      </c>
      <c r="B29" s="731"/>
      <c r="C29" s="731"/>
      <c r="D29" s="732"/>
      <c r="E29" s="733"/>
      <c r="F29" s="733"/>
      <c r="G29" s="733"/>
      <c r="H29" s="733"/>
      <c r="I29" s="733"/>
      <c r="J29" s="733"/>
      <c r="K29" s="733"/>
      <c r="L29" s="733"/>
      <c r="M29" s="734"/>
      <c r="N29" s="734"/>
      <c r="O29" s="734"/>
      <c r="P29" s="735"/>
      <c r="Q29" s="80" t="s">
        <v>478</v>
      </c>
      <c r="R29" s="341"/>
      <c r="S29" s="342"/>
      <c r="T29" s="342"/>
      <c r="U29" s="342"/>
      <c r="V29" s="342"/>
      <c r="W29" s="342"/>
      <c r="X29" s="342"/>
      <c r="Y29" s="342"/>
      <c r="Z29" s="342"/>
      <c r="AA29" s="671"/>
      <c r="AB29" s="672"/>
      <c r="AC29" s="672"/>
      <c r="AD29" s="673"/>
      <c r="AE29" s="51"/>
      <c r="AG29" s="675"/>
      <c r="AH29" s="631" t="s">
        <v>171</v>
      </c>
      <c r="AI29" s="651" t="s">
        <v>167</v>
      </c>
      <c r="AJ29" s="652"/>
      <c r="AK29" s="652"/>
      <c r="AL29" s="652"/>
      <c r="AM29" s="652"/>
      <c r="AN29" s="652"/>
      <c r="AO29" s="652"/>
      <c r="AP29" s="652"/>
      <c r="AQ29" s="652"/>
      <c r="AR29" s="653"/>
    </row>
    <row r="30" spans="1:50" ht="9" customHeight="1" thickBot="1">
      <c r="A30" s="34"/>
      <c r="B30" s="34"/>
      <c r="C30" s="34"/>
      <c r="D30" s="34"/>
      <c r="E30" s="10"/>
      <c r="F30" s="10"/>
      <c r="G30" s="10"/>
      <c r="H30" s="10"/>
      <c r="I30" s="10"/>
      <c r="J30" s="10"/>
      <c r="K30" s="10"/>
      <c r="L30" s="10"/>
      <c r="M30" s="34"/>
      <c r="N30" s="34"/>
      <c r="O30" s="34"/>
      <c r="P30" s="34"/>
      <c r="Q30" s="105"/>
      <c r="R30" s="106"/>
      <c r="S30" s="106"/>
      <c r="T30" s="106"/>
      <c r="U30" s="106"/>
      <c r="V30" s="106"/>
      <c r="W30" s="106"/>
      <c r="X30" s="106"/>
      <c r="Y30" s="106"/>
      <c r="Z30" s="106"/>
      <c r="AA30" s="34"/>
      <c r="AB30" s="34"/>
      <c r="AC30" s="34"/>
      <c r="AD30" s="34"/>
      <c r="AE30" s="24"/>
      <c r="AG30" s="676"/>
      <c r="AH30" s="650"/>
      <c r="AI30" s="651"/>
      <c r="AJ30" s="652"/>
      <c r="AK30" s="652"/>
      <c r="AL30" s="652"/>
      <c r="AM30" s="652"/>
      <c r="AN30" s="652"/>
      <c r="AO30" s="652"/>
      <c r="AP30" s="652"/>
      <c r="AQ30" s="652"/>
      <c r="AR30" s="653"/>
    </row>
    <row r="31" spans="1:50" ht="21" customHeight="1">
      <c r="A31" s="654" t="s">
        <v>88</v>
      </c>
      <c r="B31" s="655"/>
      <c r="C31" s="655"/>
      <c r="D31" s="656"/>
      <c r="E31" s="660"/>
      <c r="F31" s="660"/>
      <c r="G31" s="660"/>
      <c r="H31" s="660"/>
      <c r="I31" s="660"/>
      <c r="J31" s="660"/>
      <c r="K31" s="660"/>
      <c r="L31" s="660"/>
      <c r="M31" s="660"/>
      <c r="N31" s="660"/>
      <c r="O31" s="660"/>
      <c r="P31" s="660"/>
      <c r="Q31" s="660"/>
      <c r="R31" s="660"/>
      <c r="S31" s="660"/>
      <c r="T31" s="660"/>
      <c r="U31" s="660"/>
      <c r="V31" s="660"/>
      <c r="W31" s="660"/>
      <c r="X31" s="660"/>
      <c r="Y31" s="660"/>
      <c r="Z31" s="661"/>
      <c r="AA31" s="664" t="s">
        <v>386</v>
      </c>
      <c r="AB31" s="664"/>
      <c r="AC31" s="664"/>
      <c r="AD31" s="665"/>
      <c r="AE31" s="24"/>
      <c r="AG31" s="110" t="s">
        <v>173</v>
      </c>
      <c r="AH31" s="114" t="s">
        <v>174</v>
      </c>
      <c r="AI31" s="666" t="s">
        <v>175</v>
      </c>
      <c r="AJ31" s="667"/>
      <c r="AK31" s="667"/>
      <c r="AL31" s="667"/>
      <c r="AM31" s="667"/>
      <c r="AN31" s="667"/>
      <c r="AO31" s="667"/>
      <c r="AP31" s="667"/>
      <c r="AQ31" s="667"/>
      <c r="AR31" s="668"/>
    </row>
    <row r="32" spans="1:50" ht="15.75" customHeight="1" thickBot="1">
      <c r="A32" s="657"/>
      <c r="B32" s="658"/>
      <c r="C32" s="658"/>
      <c r="D32" s="659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2"/>
      <c r="P32" s="662"/>
      <c r="Q32" s="662"/>
      <c r="R32" s="662"/>
      <c r="S32" s="662"/>
      <c r="T32" s="662"/>
      <c r="U32" s="662"/>
      <c r="V32" s="662"/>
      <c r="W32" s="662"/>
      <c r="X32" s="662"/>
      <c r="Y32" s="662"/>
      <c r="Z32" s="663"/>
      <c r="AA32" s="669"/>
      <c r="AB32" s="669"/>
      <c r="AC32" s="669"/>
      <c r="AD32" s="670"/>
      <c r="AE32" s="24"/>
      <c r="AG32" s="170"/>
      <c r="AH32" s="172"/>
      <c r="AI32" s="173"/>
      <c r="AJ32" s="173"/>
      <c r="AK32" s="173"/>
      <c r="AL32" s="173"/>
      <c r="AM32" s="173"/>
      <c r="AN32" s="173"/>
    </row>
    <row r="33" spans="1:40" ht="23.25" customHeight="1">
      <c r="A33" s="203" t="s">
        <v>380</v>
      </c>
      <c r="B33" s="203"/>
      <c r="C33" s="205"/>
      <c r="D33" s="205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671"/>
      <c r="AB33" s="672"/>
      <c r="AC33" s="672"/>
      <c r="AD33" s="673"/>
      <c r="AE33" s="24"/>
      <c r="AG33" s="674" t="s">
        <v>163</v>
      </c>
      <c r="AH33" s="674"/>
      <c r="AI33" s="674"/>
      <c r="AJ33" s="674"/>
      <c r="AK33" s="674"/>
      <c r="AL33" s="674"/>
      <c r="AM33" s="674"/>
      <c r="AN33" s="674"/>
    </row>
    <row r="34" spans="1:40" ht="7.5" customHeight="1">
      <c r="A34" s="283"/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/>
      <c r="S34" s="284"/>
      <c r="T34" s="284"/>
      <c r="U34" s="284"/>
      <c r="V34" s="284"/>
      <c r="W34" s="284"/>
      <c r="X34" s="284"/>
      <c r="Y34" s="284"/>
      <c r="Z34" s="284"/>
      <c r="AA34" s="284"/>
      <c r="AB34" s="712" t="str">
        <f>IF(A10="科研費（2101）","科研費","")</f>
        <v/>
      </c>
      <c r="AC34" s="712"/>
      <c r="AD34" s="285"/>
      <c r="AE34" s="24"/>
      <c r="AG34" s="674"/>
      <c r="AH34" s="674"/>
      <c r="AI34" s="674"/>
      <c r="AJ34" s="674"/>
      <c r="AK34" s="674"/>
      <c r="AL34" s="674"/>
      <c r="AM34" s="674"/>
      <c r="AN34" s="674"/>
    </row>
    <row r="35" spans="1:40" ht="19.5" customHeight="1">
      <c r="A35" s="286"/>
      <c r="B35" s="714" t="s">
        <v>382</v>
      </c>
      <c r="C35" s="714"/>
      <c r="D35" s="714"/>
      <c r="E35" s="714"/>
      <c r="F35" s="714"/>
      <c r="G35" s="714"/>
      <c r="H35" s="715" t="s">
        <v>363</v>
      </c>
      <c r="I35" s="715"/>
      <c r="J35" s="715"/>
      <c r="K35" s="715"/>
      <c r="L35" s="715"/>
      <c r="M35" s="715"/>
      <c r="N35" s="715"/>
      <c r="O35" s="715"/>
      <c r="P35" s="715"/>
      <c r="Q35" s="715"/>
      <c r="R35" s="715"/>
      <c r="S35" s="715"/>
      <c r="T35" s="715"/>
      <c r="U35" s="715"/>
      <c r="V35" s="28"/>
      <c r="W35" s="28"/>
      <c r="X35" s="28"/>
      <c r="Y35" s="28"/>
      <c r="Z35" s="49"/>
      <c r="AA35" s="49"/>
      <c r="AB35" s="713"/>
      <c r="AC35" s="713"/>
      <c r="AD35" s="287"/>
      <c r="AE35" s="24"/>
      <c r="AG35" s="674"/>
      <c r="AH35" s="674"/>
      <c r="AI35" s="674"/>
      <c r="AJ35" s="674"/>
      <c r="AK35" s="674"/>
      <c r="AL35" s="674"/>
      <c r="AM35" s="674"/>
      <c r="AN35" s="674"/>
    </row>
    <row r="36" spans="1:40" ht="19.5" customHeight="1">
      <c r="A36" s="286"/>
      <c r="B36" s="716" t="s">
        <v>381</v>
      </c>
      <c r="C36" s="717"/>
      <c r="D36" s="717"/>
      <c r="E36" s="717"/>
      <c r="F36" s="717"/>
      <c r="G36" s="718"/>
      <c r="H36" s="719" t="s">
        <v>383</v>
      </c>
      <c r="I36" s="720"/>
      <c r="J36" s="720"/>
      <c r="K36" s="720"/>
      <c r="L36" s="720"/>
      <c r="M36" s="720"/>
      <c r="N36" s="720"/>
      <c r="O36" s="720"/>
      <c r="P36" s="720"/>
      <c r="Q36" s="720"/>
      <c r="R36" s="720"/>
      <c r="S36" s="720"/>
      <c r="T36" s="720"/>
      <c r="U36" s="721"/>
      <c r="V36" s="198"/>
      <c r="W36" s="722" t="s">
        <v>468</v>
      </c>
      <c r="X36" s="723"/>
      <c r="Y36" s="726" t="s">
        <v>469</v>
      </c>
      <c r="Z36" s="726"/>
      <c r="AA36" s="726"/>
      <c r="AB36" s="726"/>
      <c r="AC36" s="727"/>
      <c r="AD36" s="288"/>
      <c r="AE36" s="24"/>
      <c r="AG36" s="747" t="s">
        <v>162</v>
      </c>
      <c r="AH36" s="747"/>
      <c r="AI36" s="747"/>
      <c r="AJ36" s="747"/>
      <c r="AK36" s="747"/>
      <c r="AL36" s="747"/>
      <c r="AM36" s="747"/>
      <c r="AN36" s="747"/>
    </row>
    <row r="37" spans="1:40" ht="19.5" customHeight="1">
      <c r="A37" s="289"/>
      <c r="B37" s="28"/>
      <c r="C37" s="28"/>
      <c r="D37" s="28"/>
      <c r="E37" s="28"/>
      <c r="F37" s="20"/>
      <c r="G37" s="13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724"/>
      <c r="X37" s="725"/>
      <c r="Y37" s="728"/>
      <c r="Z37" s="728"/>
      <c r="AA37" s="728"/>
      <c r="AB37" s="728"/>
      <c r="AC37" s="729"/>
      <c r="AD37" s="288"/>
      <c r="AE37" s="24"/>
      <c r="AG37" s="747"/>
      <c r="AH37" s="747"/>
      <c r="AI37" s="747"/>
      <c r="AJ37" s="747"/>
      <c r="AK37" s="747"/>
      <c r="AL37" s="747"/>
      <c r="AM37" s="747"/>
      <c r="AN37" s="747"/>
    </row>
    <row r="38" spans="1:40" ht="19.5" customHeight="1">
      <c r="A38" s="290" t="s">
        <v>364</v>
      </c>
      <c r="B38" s="28"/>
      <c r="C38" s="28"/>
      <c r="D38" s="28"/>
      <c r="E38" s="28"/>
      <c r="F38" s="19"/>
      <c r="G38" s="13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91"/>
      <c r="AE38" s="24"/>
      <c r="AG38" s="747"/>
      <c r="AH38" s="747"/>
      <c r="AI38" s="747"/>
      <c r="AJ38" s="747"/>
      <c r="AK38" s="747"/>
      <c r="AL38" s="747"/>
      <c r="AM38" s="747"/>
      <c r="AN38" s="747"/>
    </row>
    <row r="39" spans="1:40" ht="19.5" customHeight="1">
      <c r="A39" s="289"/>
      <c r="B39" s="716" t="s">
        <v>402</v>
      </c>
      <c r="C39" s="717"/>
      <c r="D39" s="717"/>
      <c r="E39" s="717"/>
      <c r="F39" s="717"/>
      <c r="G39" s="717"/>
      <c r="H39" s="717"/>
      <c r="I39" s="745" t="s">
        <v>403</v>
      </c>
      <c r="J39" s="745"/>
      <c r="K39" s="745"/>
      <c r="L39" s="745"/>
      <c r="M39" s="745"/>
      <c r="N39" s="745"/>
      <c r="O39" s="745"/>
      <c r="P39" s="745"/>
      <c r="Q39" s="745"/>
      <c r="R39" s="745"/>
      <c r="S39" s="745"/>
      <c r="T39" s="745"/>
      <c r="U39" s="745"/>
      <c r="V39" s="745"/>
      <c r="W39" s="745"/>
      <c r="X39" s="745"/>
      <c r="Y39" s="745"/>
      <c r="Z39" s="745"/>
      <c r="AA39" s="745"/>
      <c r="AB39" s="745"/>
      <c r="AC39" s="746"/>
      <c r="AD39" s="291"/>
      <c r="AE39" s="24"/>
      <c r="AG39" s="193"/>
      <c r="AH39" s="193"/>
      <c r="AI39" s="193"/>
      <c r="AJ39" s="193"/>
      <c r="AK39" s="193"/>
      <c r="AL39" s="193"/>
      <c r="AM39" s="193"/>
      <c r="AN39" s="193"/>
    </row>
    <row r="40" spans="1:40" ht="24.95" customHeight="1">
      <c r="A40" s="286"/>
      <c r="B40" s="716" t="s">
        <v>365</v>
      </c>
      <c r="C40" s="717"/>
      <c r="D40" s="717"/>
      <c r="E40" s="748" t="s">
        <v>31</v>
      </c>
      <c r="F40" s="749"/>
      <c r="G40" s="719" t="s">
        <v>389</v>
      </c>
      <c r="H40" s="720"/>
      <c r="I40" s="720"/>
      <c r="J40" s="720"/>
      <c r="K40" s="720"/>
      <c r="L40" s="720"/>
      <c r="M40" s="720"/>
      <c r="N40" s="720"/>
      <c r="O40" s="720"/>
      <c r="P40" s="721"/>
      <c r="Q40" s="750" t="s">
        <v>367</v>
      </c>
      <c r="R40" s="751"/>
      <c r="S40" s="752" t="str">
        <f>IF(A10="科研費（2101）","22060100：預り科学研究費補助金等","")</f>
        <v/>
      </c>
      <c r="T40" s="753"/>
      <c r="U40" s="753"/>
      <c r="V40" s="753"/>
      <c r="W40" s="753"/>
      <c r="X40" s="753"/>
      <c r="Y40" s="753"/>
      <c r="Z40" s="753"/>
      <c r="AA40" s="753"/>
      <c r="AB40" s="753"/>
      <c r="AC40" s="754"/>
      <c r="AD40" s="288"/>
      <c r="AE40" s="24"/>
    </row>
    <row r="41" spans="1:40" ht="19.5" customHeight="1">
      <c r="A41" s="286"/>
      <c r="B41" s="716" t="s">
        <v>366</v>
      </c>
      <c r="C41" s="717"/>
      <c r="D41" s="717"/>
      <c r="E41" s="736" t="s">
        <v>401</v>
      </c>
      <c r="F41" s="737"/>
      <c r="G41" s="737"/>
      <c r="H41" s="737"/>
      <c r="I41" s="737"/>
      <c r="J41" s="737"/>
      <c r="K41" s="737"/>
      <c r="L41" s="737"/>
      <c r="M41" s="737"/>
      <c r="N41" s="737"/>
      <c r="O41" s="737"/>
      <c r="P41" s="737"/>
      <c r="Q41" s="737"/>
      <c r="R41" s="737"/>
      <c r="S41" s="737"/>
      <c r="T41" s="737"/>
      <c r="U41" s="737"/>
      <c r="V41" s="737"/>
      <c r="W41" s="737"/>
      <c r="X41" s="737"/>
      <c r="Y41" s="737"/>
      <c r="Z41" s="737"/>
      <c r="AA41" s="737"/>
      <c r="AB41" s="737"/>
      <c r="AC41" s="738"/>
      <c r="AD41" s="288"/>
      <c r="AE41" s="24"/>
    </row>
    <row r="42" spans="1:40" ht="19.5" customHeight="1">
      <c r="A42" s="292"/>
      <c r="B42" s="739" t="s">
        <v>384</v>
      </c>
      <c r="C42" s="740"/>
      <c r="D42" s="741"/>
      <c r="E42" s="742" t="s">
        <v>467</v>
      </c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43"/>
      <c r="AB42" s="743"/>
      <c r="AC42" s="744"/>
      <c r="AD42" s="293"/>
    </row>
    <row r="43" spans="1:40" ht="19.5" customHeight="1">
      <c r="A43" s="290" t="s">
        <v>368</v>
      </c>
      <c r="B43" s="28"/>
      <c r="C43" s="28"/>
      <c r="D43" s="28"/>
      <c r="E43" s="28"/>
      <c r="F43" s="19"/>
      <c r="G43" s="13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88"/>
      <c r="AE43" s="24"/>
    </row>
    <row r="44" spans="1:40" ht="19.5" customHeight="1">
      <c r="A44" s="289"/>
      <c r="B44" s="716" t="s">
        <v>402</v>
      </c>
      <c r="C44" s="717"/>
      <c r="D44" s="717"/>
      <c r="E44" s="717"/>
      <c r="F44" s="717"/>
      <c r="G44" s="717"/>
      <c r="H44" s="717"/>
      <c r="I44" s="745" t="s">
        <v>403</v>
      </c>
      <c r="J44" s="745"/>
      <c r="K44" s="745"/>
      <c r="L44" s="745"/>
      <c r="M44" s="745"/>
      <c r="N44" s="745"/>
      <c r="O44" s="745"/>
      <c r="P44" s="745"/>
      <c r="Q44" s="745"/>
      <c r="R44" s="745"/>
      <c r="S44" s="745"/>
      <c r="T44" s="745"/>
      <c r="U44" s="745"/>
      <c r="V44" s="745"/>
      <c r="W44" s="745"/>
      <c r="X44" s="745"/>
      <c r="Y44" s="745"/>
      <c r="Z44" s="745"/>
      <c r="AA44" s="745"/>
      <c r="AB44" s="745"/>
      <c r="AC44" s="746"/>
      <c r="AD44" s="288"/>
      <c r="AE44" s="24"/>
    </row>
    <row r="45" spans="1:40" ht="24.95" customHeight="1">
      <c r="A45" s="286"/>
      <c r="B45" s="716" t="s">
        <v>365</v>
      </c>
      <c r="C45" s="717"/>
      <c r="D45" s="717"/>
      <c r="E45" s="748" t="s">
        <v>31</v>
      </c>
      <c r="F45" s="749"/>
      <c r="G45" s="719" t="s">
        <v>389</v>
      </c>
      <c r="H45" s="720"/>
      <c r="I45" s="720"/>
      <c r="J45" s="720"/>
      <c r="K45" s="720"/>
      <c r="L45" s="720"/>
      <c r="M45" s="720"/>
      <c r="N45" s="720"/>
      <c r="O45" s="720"/>
      <c r="P45" s="721"/>
      <c r="Q45" s="750" t="s">
        <v>367</v>
      </c>
      <c r="R45" s="751"/>
      <c r="S45" s="752" t="str">
        <f>IF(A10="科研費（2101）","22060100：預り科学研究費補助金等","")</f>
        <v/>
      </c>
      <c r="T45" s="753"/>
      <c r="U45" s="753"/>
      <c r="V45" s="753"/>
      <c r="W45" s="753"/>
      <c r="X45" s="753"/>
      <c r="Y45" s="753"/>
      <c r="Z45" s="753"/>
      <c r="AA45" s="753"/>
      <c r="AB45" s="753"/>
      <c r="AC45" s="754"/>
      <c r="AD45" s="288"/>
      <c r="AE45" s="24"/>
    </row>
    <row r="46" spans="1:40" ht="19.5" customHeight="1">
      <c r="A46" s="286"/>
      <c r="B46" s="716" t="s">
        <v>366</v>
      </c>
      <c r="C46" s="717"/>
      <c r="D46" s="717"/>
      <c r="E46" s="736" t="s">
        <v>401</v>
      </c>
      <c r="F46" s="737"/>
      <c r="G46" s="737"/>
      <c r="H46" s="737"/>
      <c r="I46" s="737"/>
      <c r="J46" s="737"/>
      <c r="K46" s="737"/>
      <c r="L46" s="737"/>
      <c r="M46" s="737"/>
      <c r="N46" s="737"/>
      <c r="O46" s="737"/>
      <c r="P46" s="737"/>
      <c r="Q46" s="737"/>
      <c r="R46" s="737"/>
      <c r="S46" s="737"/>
      <c r="T46" s="737"/>
      <c r="U46" s="737"/>
      <c r="V46" s="737"/>
      <c r="W46" s="737"/>
      <c r="X46" s="737"/>
      <c r="Y46" s="737"/>
      <c r="Z46" s="737"/>
      <c r="AA46" s="737"/>
      <c r="AB46" s="737"/>
      <c r="AC46" s="738"/>
      <c r="AD46" s="288"/>
      <c r="AE46" s="24"/>
      <c r="AF46" s="24"/>
      <c r="AG46" s="24"/>
    </row>
    <row r="47" spans="1:40" ht="19.5" customHeight="1">
      <c r="A47" s="292"/>
      <c r="B47" s="739" t="s">
        <v>384</v>
      </c>
      <c r="C47" s="740"/>
      <c r="D47" s="741"/>
      <c r="E47" s="742" t="s">
        <v>467</v>
      </c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43"/>
      <c r="AB47" s="743"/>
      <c r="AC47" s="744"/>
      <c r="AD47" s="293"/>
    </row>
    <row r="48" spans="1:40" ht="19.5" customHeight="1">
      <c r="A48" s="294"/>
      <c r="B48" s="272"/>
      <c r="C48" s="272"/>
      <c r="D48" s="272"/>
      <c r="E48" s="272"/>
      <c r="F48" s="295"/>
      <c r="G48" s="295"/>
      <c r="H48" s="295"/>
      <c r="I48" s="295"/>
      <c r="J48" s="296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7"/>
      <c r="AA48" s="297"/>
      <c r="AB48" s="297"/>
      <c r="AC48" s="297"/>
      <c r="AD48" s="298"/>
      <c r="AE48" s="24"/>
      <c r="AF48" s="24"/>
      <c r="AG48" s="24"/>
    </row>
    <row r="49" spans="1:32" ht="7.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24"/>
      <c r="AF49" s="24"/>
    </row>
    <row r="50" spans="1:32" s="171" customFormat="1" ht="25.5" customHeight="1">
      <c r="A50" s="755" t="s">
        <v>493</v>
      </c>
      <c r="B50" s="755"/>
      <c r="C50" s="755"/>
      <c r="D50" s="755"/>
      <c r="E50" s="755"/>
      <c r="F50" s="756" t="s">
        <v>552</v>
      </c>
      <c r="G50" s="756"/>
      <c r="H50" s="756"/>
      <c r="I50" s="756"/>
      <c r="J50" s="756"/>
      <c r="K50" s="756"/>
      <c r="L50" s="756"/>
      <c r="M50" s="756"/>
      <c r="N50" s="756"/>
      <c r="O50" s="756"/>
      <c r="R50" s="171" t="s">
        <v>349</v>
      </c>
      <c r="Y50" s="171" t="s">
        <v>319</v>
      </c>
    </row>
  </sheetData>
  <sheetProtection algorithmName="SHA-512" hashValue="1v1iyfzTbISUKSIoy/YuDorsjPdWnCf9+B1ZollzDG5Ur1QVgDoteXHhbchgD+EfVVC9U+dy/2elf3DqcbbRog==" saltValue="3vXwj7C/yX/VaotgkVQTKQ==" spinCount="100000" sheet="1" objects="1" scenarios="1" selectLockedCells="1" selectUnlockedCells="1"/>
  <mergeCells count="133">
    <mergeCell ref="Q10:V11"/>
    <mergeCell ref="A9:G9"/>
    <mergeCell ref="A10:G11"/>
    <mergeCell ref="H9:P9"/>
    <mergeCell ref="H10:P11"/>
    <mergeCell ref="H12:S12"/>
    <mergeCell ref="T13:AD15"/>
    <mergeCell ref="G20:H21"/>
    <mergeCell ref="I20:I21"/>
    <mergeCell ref="J20:K21"/>
    <mergeCell ref="L20:L21"/>
    <mergeCell ref="M27:P28"/>
    <mergeCell ref="E27:L28"/>
    <mergeCell ref="A5:D5"/>
    <mergeCell ref="E5:Z5"/>
    <mergeCell ref="AA5:AD5"/>
    <mergeCell ref="A6:D7"/>
    <mergeCell ref="E6:F7"/>
    <mergeCell ref="A1:C2"/>
    <mergeCell ref="D1:F1"/>
    <mergeCell ref="J1:W1"/>
    <mergeCell ref="A3:D3"/>
    <mergeCell ref="E3:K3"/>
    <mergeCell ref="P3:R4"/>
    <mergeCell ref="S3:AD4"/>
    <mergeCell ref="X1:AD1"/>
    <mergeCell ref="G6:AD7"/>
    <mergeCell ref="A24:D24"/>
    <mergeCell ref="A22:D23"/>
    <mergeCell ref="E22:F23"/>
    <mergeCell ref="G22:H23"/>
    <mergeCell ref="I22:I23"/>
    <mergeCell ref="J22:K23"/>
    <mergeCell ref="L22:L23"/>
    <mergeCell ref="Q9:V9"/>
    <mergeCell ref="T22:AD23"/>
    <mergeCell ref="AH24:AH25"/>
    <mergeCell ref="AG24:AG25"/>
    <mergeCell ref="M22:N23"/>
    <mergeCell ref="A25:D25"/>
    <mergeCell ref="P22:S23"/>
    <mergeCell ref="E24:F24"/>
    <mergeCell ref="G24:H24"/>
    <mergeCell ref="J24:K24"/>
    <mergeCell ref="T24:AD24"/>
    <mergeCell ref="P24:S24"/>
    <mergeCell ref="A29:D29"/>
    <mergeCell ref="E29:P29"/>
    <mergeCell ref="S45:AC45"/>
    <mergeCell ref="B35:G35"/>
    <mergeCell ref="AI31:AR31"/>
    <mergeCell ref="AI29:AR30"/>
    <mergeCell ref="AG26:AG30"/>
    <mergeCell ref="AI26:AR26"/>
    <mergeCell ref="Y36:AC37"/>
    <mergeCell ref="AG33:AN35"/>
    <mergeCell ref="A31:D32"/>
    <mergeCell ref="A26:D26"/>
    <mergeCell ref="AA32:AD33"/>
    <mergeCell ref="AH27:AH28"/>
    <mergeCell ref="AI27:AR28"/>
    <mergeCell ref="E26:H26"/>
    <mergeCell ref="I26:M26"/>
    <mergeCell ref="O26:P26"/>
    <mergeCell ref="Q26:AB26"/>
    <mergeCell ref="AC26:AD26"/>
    <mergeCell ref="H35:U35"/>
    <mergeCell ref="AB34:AC35"/>
    <mergeCell ref="A27:D28"/>
    <mergeCell ref="Q27:Z28"/>
    <mergeCell ref="B41:D41"/>
    <mergeCell ref="E46:AC46"/>
    <mergeCell ref="B45:D45"/>
    <mergeCell ref="E45:F45"/>
    <mergeCell ref="B39:H39"/>
    <mergeCell ref="I39:AC39"/>
    <mergeCell ref="B44:H44"/>
    <mergeCell ref="I44:AC44"/>
    <mergeCell ref="B36:G36"/>
    <mergeCell ref="H36:U36"/>
    <mergeCell ref="B40:D40"/>
    <mergeCell ref="B42:D42"/>
    <mergeCell ref="E40:F40"/>
    <mergeCell ref="G45:P45"/>
    <mergeCell ref="Q45:R45"/>
    <mergeCell ref="AH3:AN5"/>
    <mergeCell ref="AA31:AD31"/>
    <mergeCell ref="E42:AC42"/>
    <mergeCell ref="AH29:AH30"/>
    <mergeCell ref="AA28:AD29"/>
    <mergeCell ref="AG36:AN38"/>
    <mergeCell ref="G40:P40"/>
    <mergeCell ref="Q40:R40"/>
    <mergeCell ref="S40:AC40"/>
    <mergeCell ref="E31:Z32"/>
    <mergeCell ref="E41:AC41"/>
    <mergeCell ref="M24:N24"/>
    <mergeCell ref="O22:O23"/>
    <mergeCell ref="A13:G15"/>
    <mergeCell ref="A17:D19"/>
    <mergeCell ref="E17:S19"/>
    <mergeCell ref="A12:G12"/>
    <mergeCell ref="T12:AD12"/>
    <mergeCell ref="A20:D21"/>
    <mergeCell ref="E20:F21"/>
    <mergeCell ref="AG11:AG12"/>
    <mergeCell ref="AI24:AR25"/>
    <mergeCell ref="AG22:AH22"/>
    <mergeCell ref="AA27:AD27"/>
    <mergeCell ref="A50:E50"/>
    <mergeCell ref="F50:O50"/>
    <mergeCell ref="AH11:AN12"/>
    <mergeCell ref="M20:N21"/>
    <mergeCell ref="AH6:AN10"/>
    <mergeCell ref="AG6:AG10"/>
    <mergeCell ref="O20:O21"/>
    <mergeCell ref="P20:S21"/>
    <mergeCell ref="T17:AD17"/>
    <mergeCell ref="T20:AD21"/>
    <mergeCell ref="AD18:AD19"/>
    <mergeCell ref="T18:T19"/>
    <mergeCell ref="U18:V19"/>
    <mergeCell ref="W18:W19"/>
    <mergeCell ref="X18:Y19"/>
    <mergeCell ref="Z18:Z19"/>
    <mergeCell ref="AA18:AC19"/>
    <mergeCell ref="H13:S15"/>
    <mergeCell ref="W9:AD9"/>
    <mergeCell ref="W10:AD11"/>
    <mergeCell ref="E47:AC47"/>
    <mergeCell ref="B47:D47"/>
    <mergeCell ref="W36:X37"/>
    <mergeCell ref="B46:D46"/>
  </mergeCells>
  <phoneticPr fontId="3"/>
  <conditionalFormatting sqref="D1:F1 AB34">
    <cfRule type="cellIs" dxfId="13" priority="2" stopIfTrue="1" operator="equal">
      <formula>"科研費"</formula>
    </cfRule>
  </conditionalFormatting>
  <dataValidations count="5">
    <dataValidation type="list" allowBlank="1" showInputMessage="1" showErrorMessage="1" sqref="E3:K3" xr:uid="{00000000-0002-0000-0000-000000000000}">
      <formula1>"口座振替,現金"</formula1>
    </dataValidation>
    <dataValidation errorStyle="warning" allowBlank="1" showErrorMessage="1" error="理由を選んでください！" sqref="Q26" xr:uid="{00000000-0002-0000-0000-000001000000}"/>
    <dataValidation type="list" allowBlank="1" showInputMessage="1" showErrorMessage="1" sqref="E26:H26" xr:uid="{00000000-0002-0000-0000-000002000000}">
      <formula1>資産登録名</formula1>
    </dataValidation>
    <dataValidation type="list" allowBlank="1" showInputMessage="1" showErrorMessage="1" sqref="E6" xr:uid="{00000000-0002-0000-0000-000004000000}">
      <formula1>"　　,換）,金）"</formula1>
    </dataValidation>
    <dataValidation type="list" allowBlank="1" showInputMessage="1" sqref="O26:P26" xr:uid="{00000000-0002-0000-0000-000005000000}">
      <formula1>INDIRECT(E26)</formula1>
    </dataValidation>
  </dataValidations>
  <pageMargins left="0.78740157480314965" right="0" top="0" bottom="0" header="0.51181102362204722" footer="0.51181102362204722"/>
  <pageSetup paperSize="9" scale="90"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6807850-41E9-47C9-8AC8-FCA044F0681A}">
          <x14:formula1>
            <xm:f>リスト!$A$42:$A$50</xm:f>
          </x14:formula1>
          <xm:sqref>A13:G15</xm:sqref>
        </x14:dataValidation>
        <x14:dataValidation type="list" allowBlank="1" showInputMessage="1" showErrorMessage="1" xr:uid="{3303160C-4D64-4EB6-834A-8CE497B282BD}">
          <x14:formula1>
            <xm:f>リスト!$H$2:$H$12</xm:f>
          </x14:formula1>
          <xm:sqref>A10</xm:sqref>
        </x14:dataValidation>
        <x14:dataValidation type="list" allowBlank="1" showInputMessage="1" showErrorMessage="1" xr:uid="{FF131786-7A26-4412-ABCB-B4688FB24839}">
          <x14:formula1>
            <xm:f>リスト!$I$2:$I$29</xm:f>
          </x14:formula1>
          <xm:sqref>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9C6D-5E37-487C-B1C9-0A56D21E83BC}">
  <sheetPr>
    <tabColor rgb="FFFFFF00"/>
  </sheetPr>
  <dimension ref="A1:BG56"/>
  <sheetViews>
    <sheetView zoomScaleNormal="100" zoomScaleSheetLayoutView="100" workbookViewId="0">
      <selection activeCell="L9" sqref="L9:AR10"/>
    </sheetView>
  </sheetViews>
  <sheetFormatPr defaultRowHeight="11.25"/>
  <cols>
    <col min="1" max="18" width="2.5" style="179" customWidth="1"/>
    <col min="19" max="20" width="2.875" style="179" customWidth="1"/>
    <col min="21" max="29" width="2.5" style="179" customWidth="1"/>
    <col min="30" max="30" width="3.75" style="179" customWidth="1"/>
    <col min="31" max="44" width="2.5" style="179" customWidth="1"/>
    <col min="45" max="45" width="3.25" style="179" customWidth="1"/>
    <col min="46" max="46" width="4.125" style="179" customWidth="1"/>
    <col min="47" max="47" width="6.25" style="179" customWidth="1"/>
    <col min="48" max="48" width="6.125" style="179" customWidth="1"/>
    <col min="49" max="49" width="8.625" style="179" customWidth="1"/>
    <col min="50" max="55" width="6.25" style="179" customWidth="1"/>
    <col min="56" max="56" width="9.375" style="179" customWidth="1"/>
    <col min="57" max="60" width="7" style="179" customWidth="1"/>
    <col min="61" max="74" width="2.875" style="179" customWidth="1"/>
    <col min="75" max="16384" width="9" style="179"/>
  </cols>
  <sheetData>
    <row r="1" spans="1:58" ht="14.25" customHeight="1">
      <c r="A1" s="757" t="str">
        <f>IF(ISERROR(VLOOKUP($M$13,リスト!$I$2:$J$29,2,0))=TRUE,"",VLOOKUP($M$13,リスト!$I$2:$J$29,2,0))</f>
        <v/>
      </c>
      <c r="B1" s="757"/>
      <c r="C1" s="757"/>
      <c r="D1" s="757"/>
      <c r="F1" s="758" t="str">
        <f>IF(A13="科研費（2101）","科研費","")</f>
        <v/>
      </c>
      <c r="G1" s="758"/>
      <c r="H1" s="758"/>
      <c r="I1" s="758"/>
      <c r="J1" s="456" t="s">
        <v>476</v>
      </c>
      <c r="K1" s="456"/>
      <c r="L1" s="456"/>
      <c r="M1" s="456"/>
      <c r="N1" s="456"/>
      <c r="O1" s="456"/>
      <c r="P1" s="456"/>
      <c r="Q1" s="456"/>
      <c r="R1" s="456"/>
      <c r="S1" s="456"/>
      <c r="T1" s="456"/>
      <c r="U1" s="456"/>
      <c r="V1" s="456"/>
      <c r="W1" s="456"/>
      <c r="X1" s="456"/>
      <c r="Y1" s="456"/>
      <c r="Z1" s="456"/>
      <c r="AA1" s="456"/>
      <c r="AB1" s="456"/>
      <c r="AC1" s="456"/>
      <c r="AD1" s="456"/>
      <c r="AE1" s="456"/>
      <c r="AF1" s="456"/>
      <c r="AG1" s="456"/>
      <c r="AH1" s="456"/>
      <c r="AI1" s="759"/>
      <c r="AJ1" s="760" t="s">
        <v>572</v>
      </c>
      <c r="AK1" s="761"/>
      <c r="AL1" s="761"/>
      <c r="AM1" s="761"/>
      <c r="AN1" s="761"/>
      <c r="AO1" s="761"/>
      <c r="AP1" s="761"/>
      <c r="AQ1" s="761"/>
      <c r="AR1" s="762"/>
      <c r="AT1" s="247"/>
      <c r="AU1" s="246"/>
      <c r="AV1" s="246"/>
      <c r="AW1" s="246"/>
      <c r="AX1" s="246"/>
      <c r="AY1" s="246"/>
      <c r="AZ1" s="246"/>
      <c r="BA1" s="246"/>
      <c r="BB1" s="246"/>
      <c r="BC1" s="246"/>
      <c r="BD1" s="183"/>
    </row>
    <row r="2" spans="1:58" s="181" customFormat="1" ht="11.25" customHeight="1">
      <c r="A2" s="757"/>
      <c r="B2" s="757"/>
      <c r="C2" s="757"/>
      <c r="D2" s="757"/>
      <c r="F2" s="758"/>
      <c r="G2" s="758"/>
      <c r="H2" s="758"/>
      <c r="I2" s="758"/>
      <c r="J2" s="456"/>
      <c r="K2" s="456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6"/>
      <c r="AB2" s="456"/>
      <c r="AC2" s="456"/>
      <c r="AD2" s="456"/>
      <c r="AE2" s="456"/>
      <c r="AF2" s="456"/>
      <c r="AG2" s="456"/>
      <c r="AH2" s="456"/>
      <c r="AI2" s="759"/>
      <c r="AJ2" s="763"/>
      <c r="AK2" s="764"/>
      <c r="AL2" s="764"/>
      <c r="AM2" s="764"/>
      <c r="AN2" s="764"/>
      <c r="AO2" s="764"/>
      <c r="AP2" s="764"/>
      <c r="AQ2" s="764"/>
      <c r="AR2" s="765"/>
    </row>
    <row r="3" spans="1:58" s="181" customFormat="1" ht="6" customHeight="1" thickBot="1">
      <c r="A3" s="757"/>
      <c r="B3" s="757"/>
      <c r="C3" s="757"/>
      <c r="D3" s="757"/>
      <c r="F3" s="434"/>
      <c r="G3" s="434"/>
      <c r="H3" s="434"/>
      <c r="I3" s="434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19"/>
      <c r="AF3" s="419"/>
      <c r="AG3" s="419"/>
      <c r="AH3" s="419"/>
      <c r="AI3" s="419"/>
      <c r="AJ3" s="318"/>
      <c r="AK3" s="318"/>
      <c r="AL3" s="318"/>
      <c r="AM3" s="318"/>
      <c r="AN3" s="318"/>
      <c r="AO3" s="318"/>
      <c r="AP3" s="318"/>
      <c r="AQ3" s="318"/>
      <c r="AR3" s="318"/>
    </row>
    <row r="4" spans="1:58" ht="24" customHeight="1">
      <c r="A4" s="757"/>
      <c r="B4" s="757"/>
      <c r="C4" s="757"/>
      <c r="D4" s="757"/>
      <c r="E4" s="184"/>
      <c r="F4" s="316"/>
      <c r="G4" s="316"/>
      <c r="H4" s="316"/>
      <c r="I4" s="316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766" t="s">
        <v>390</v>
      </c>
      <c r="Z4" s="767"/>
      <c r="AA4" s="767"/>
      <c r="AB4" s="767"/>
      <c r="AC4" s="772"/>
      <c r="AD4" s="772"/>
      <c r="AE4" s="772"/>
      <c r="AF4" s="772"/>
      <c r="AG4" s="772"/>
      <c r="AH4" s="772"/>
      <c r="AI4" s="772"/>
      <c r="AJ4" s="772"/>
      <c r="AK4" s="772"/>
      <c r="AL4" s="772"/>
      <c r="AM4" s="772"/>
      <c r="AN4" s="772"/>
      <c r="AO4" s="772"/>
      <c r="AP4" s="772"/>
      <c r="AQ4" s="772"/>
      <c r="AR4" s="773"/>
      <c r="AV4" s="181"/>
      <c r="BE4" s="243"/>
      <c r="BF4" s="244"/>
    </row>
    <row r="5" spans="1:58" ht="9" customHeight="1">
      <c r="A5" s="317"/>
      <c r="B5" s="317"/>
      <c r="C5" s="317"/>
      <c r="D5" s="3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768"/>
      <c r="Z5" s="769"/>
      <c r="AA5" s="769"/>
      <c r="AB5" s="769"/>
      <c r="AC5" s="774"/>
      <c r="AD5" s="774"/>
      <c r="AE5" s="774"/>
      <c r="AF5" s="774"/>
      <c r="AG5" s="774"/>
      <c r="AH5" s="774"/>
      <c r="AI5" s="774"/>
      <c r="AJ5" s="774"/>
      <c r="AK5" s="774"/>
      <c r="AL5" s="774"/>
      <c r="AM5" s="774"/>
      <c r="AN5" s="774"/>
      <c r="AO5" s="774"/>
      <c r="AP5" s="774"/>
      <c r="AQ5" s="774"/>
      <c r="AR5" s="775"/>
      <c r="BE5" s="244"/>
      <c r="BF5" s="244"/>
    </row>
    <row r="6" spans="1:58" ht="15.75" customHeight="1" thickBot="1">
      <c r="A6" s="164"/>
      <c r="B6" s="164"/>
      <c r="C6" s="164"/>
      <c r="D6" s="164"/>
      <c r="E6" s="185"/>
      <c r="F6" s="233" t="s">
        <v>391</v>
      </c>
      <c r="G6" s="185"/>
      <c r="H6" s="185"/>
      <c r="I6" s="185"/>
      <c r="J6" s="185"/>
      <c r="K6" s="185"/>
      <c r="L6" s="185"/>
      <c r="M6" s="185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770"/>
      <c r="Z6" s="771"/>
      <c r="AA6" s="771"/>
      <c r="AB6" s="771"/>
      <c r="AC6" s="776"/>
      <c r="AD6" s="776"/>
      <c r="AE6" s="776"/>
      <c r="AF6" s="776"/>
      <c r="AG6" s="776"/>
      <c r="AH6" s="776"/>
      <c r="AI6" s="776"/>
      <c r="AJ6" s="776"/>
      <c r="AK6" s="776"/>
      <c r="AL6" s="776"/>
      <c r="AM6" s="776"/>
      <c r="AN6" s="776"/>
      <c r="AO6" s="776"/>
      <c r="AP6" s="776"/>
      <c r="AQ6" s="776"/>
      <c r="AR6" s="777"/>
      <c r="BE6" s="244"/>
      <c r="BF6" s="244"/>
    </row>
    <row r="7" spans="1:58" ht="30" customHeight="1" thickBot="1">
      <c r="A7" s="778" t="s">
        <v>415</v>
      </c>
      <c r="B7" s="779"/>
      <c r="C7" s="779"/>
      <c r="D7" s="779"/>
      <c r="E7" s="779"/>
      <c r="F7" s="780" t="s">
        <v>195</v>
      </c>
      <c r="G7" s="781"/>
      <c r="H7" s="781"/>
      <c r="I7" s="781"/>
      <c r="J7" s="781"/>
      <c r="K7" s="781"/>
      <c r="L7" s="781"/>
      <c r="M7" s="782"/>
      <c r="N7" s="157"/>
      <c r="O7" s="26"/>
      <c r="P7" s="28"/>
      <c r="Q7" s="28"/>
      <c r="R7" s="28"/>
      <c r="S7" s="27"/>
      <c r="T7" s="27"/>
      <c r="U7" s="27"/>
      <c r="V7" s="27"/>
      <c r="W7" s="27"/>
      <c r="X7" s="27"/>
      <c r="Y7" s="432"/>
      <c r="Z7" s="432"/>
      <c r="AA7" s="432"/>
      <c r="AB7" s="432"/>
      <c r="AC7" s="432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BE7" s="244"/>
      <c r="BF7" s="244"/>
    </row>
    <row r="8" spans="1:58" ht="19.5" customHeight="1" thickBot="1">
      <c r="A8" s="204"/>
      <c r="B8" s="204"/>
      <c r="C8" s="204"/>
      <c r="D8" s="204"/>
      <c r="E8" s="319"/>
      <c r="F8" s="319"/>
      <c r="G8" s="319"/>
      <c r="H8" s="320" t="s">
        <v>471</v>
      </c>
      <c r="I8" s="319"/>
      <c r="J8" s="319"/>
      <c r="K8" s="319"/>
      <c r="L8" s="319"/>
      <c r="M8" s="319"/>
      <c r="N8" s="319"/>
      <c r="O8" s="319"/>
      <c r="P8" s="319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19"/>
      <c r="AG8" s="319"/>
      <c r="AH8" s="319"/>
      <c r="AI8" s="319"/>
      <c r="AJ8" s="319"/>
      <c r="AK8" s="319"/>
      <c r="AL8" s="188"/>
      <c r="AM8" s="188"/>
      <c r="AN8" s="188"/>
      <c r="AO8" s="188"/>
      <c r="AP8" s="188"/>
      <c r="AQ8" s="188"/>
      <c r="AR8" s="188"/>
      <c r="AT8" s="227" t="s">
        <v>404</v>
      </c>
      <c r="BE8" s="244"/>
      <c r="BF8" s="244"/>
    </row>
    <row r="9" spans="1:58" ht="21.75" customHeight="1">
      <c r="A9" s="480" t="s">
        <v>67</v>
      </c>
      <c r="B9" s="481"/>
      <c r="C9" s="481"/>
      <c r="D9" s="481"/>
      <c r="E9" s="481"/>
      <c r="F9" s="481"/>
      <c r="G9" s="481"/>
      <c r="H9" s="783"/>
      <c r="I9" s="784"/>
      <c r="J9" s="784"/>
      <c r="K9" s="785"/>
      <c r="L9" s="789"/>
      <c r="M9" s="790"/>
      <c r="N9" s="790"/>
      <c r="O9" s="790"/>
      <c r="P9" s="790"/>
      <c r="Q9" s="790"/>
      <c r="R9" s="790"/>
      <c r="S9" s="790"/>
      <c r="T9" s="790"/>
      <c r="U9" s="790"/>
      <c r="V9" s="790"/>
      <c r="W9" s="790"/>
      <c r="X9" s="790"/>
      <c r="Y9" s="790"/>
      <c r="Z9" s="790"/>
      <c r="AA9" s="790"/>
      <c r="AB9" s="790"/>
      <c r="AC9" s="790"/>
      <c r="AD9" s="790"/>
      <c r="AE9" s="790"/>
      <c r="AF9" s="790"/>
      <c r="AG9" s="790"/>
      <c r="AH9" s="790"/>
      <c r="AI9" s="790"/>
      <c r="AJ9" s="790"/>
      <c r="AK9" s="790"/>
      <c r="AL9" s="790"/>
      <c r="AM9" s="790"/>
      <c r="AN9" s="790"/>
      <c r="AO9" s="790"/>
      <c r="AP9" s="790"/>
      <c r="AQ9" s="790"/>
      <c r="AR9" s="791"/>
      <c r="AS9" s="181"/>
      <c r="AT9" s="825" t="s">
        <v>178</v>
      </c>
      <c r="AU9" s="795" t="s">
        <v>405</v>
      </c>
      <c r="AV9" s="795"/>
      <c r="AW9" s="795"/>
      <c r="AX9" s="795"/>
      <c r="AY9" s="795"/>
      <c r="AZ9" s="795"/>
      <c r="BA9" s="795"/>
      <c r="BB9" s="795"/>
      <c r="BC9" s="796"/>
      <c r="BE9" s="182"/>
      <c r="BF9" s="182"/>
    </row>
    <row r="10" spans="1:58" ht="21.75" customHeight="1" thickBot="1">
      <c r="A10" s="483"/>
      <c r="B10" s="484"/>
      <c r="C10" s="484"/>
      <c r="D10" s="484"/>
      <c r="E10" s="484"/>
      <c r="F10" s="484"/>
      <c r="G10" s="484"/>
      <c r="H10" s="786"/>
      <c r="I10" s="787"/>
      <c r="J10" s="787"/>
      <c r="K10" s="788"/>
      <c r="L10" s="792"/>
      <c r="M10" s="793"/>
      <c r="N10" s="793"/>
      <c r="O10" s="793"/>
      <c r="P10" s="793"/>
      <c r="Q10" s="793"/>
      <c r="R10" s="793"/>
      <c r="S10" s="793"/>
      <c r="T10" s="793"/>
      <c r="U10" s="793"/>
      <c r="V10" s="793"/>
      <c r="W10" s="793"/>
      <c r="X10" s="793"/>
      <c r="Y10" s="793"/>
      <c r="Z10" s="793"/>
      <c r="AA10" s="793"/>
      <c r="AB10" s="793"/>
      <c r="AC10" s="793"/>
      <c r="AD10" s="793"/>
      <c r="AE10" s="793"/>
      <c r="AF10" s="793"/>
      <c r="AG10" s="793"/>
      <c r="AH10" s="793"/>
      <c r="AI10" s="793"/>
      <c r="AJ10" s="793"/>
      <c r="AK10" s="793"/>
      <c r="AL10" s="793"/>
      <c r="AM10" s="793"/>
      <c r="AN10" s="793"/>
      <c r="AO10" s="793"/>
      <c r="AP10" s="793"/>
      <c r="AQ10" s="793"/>
      <c r="AR10" s="794"/>
      <c r="AT10" s="826"/>
      <c r="AU10" s="795"/>
      <c r="AV10" s="795"/>
      <c r="AW10" s="795"/>
      <c r="AX10" s="795"/>
      <c r="AY10" s="795"/>
      <c r="AZ10" s="795"/>
      <c r="BA10" s="795"/>
      <c r="BB10" s="795"/>
      <c r="BC10" s="796"/>
      <c r="BE10" s="182"/>
      <c r="BF10" s="182"/>
    </row>
    <row r="11" spans="1:58" ht="19.5" customHeight="1" thickBot="1">
      <c r="A11" s="256" t="s">
        <v>416</v>
      </c>
      <c r="B11" s="255"/>
      <c r="C11" s="255"/>
      <c r="D11" s="255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332" t="s">
        <v>416</v>
      </c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332" t="s">
        <v>475</v>
      </c>
      <c r="AB11" s="254"/>
      <c r="AC11" s="254"/>
      <c r="AD11" s="254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T11" s="826"/>
      <c r="AU11" s="795"/>
      <c r="AV11" s="795"/>
      <c r="AW11" s="795"/>
      <c r="AX11" s="795"/>
      <c r="AY11" s="795"/>
      <c r="AZ11" s="795"/>
      <c r="BA11" s="795"/>
      <c r="BB11" s="795"/>
      <c r="BC11" s="796"/>
    </row>
    <row r="12" spans="1:58" ht="19.5" customHeight="1">
      <c r="A12" s="505" t="s">
        <v>30</v>
      </c>
      <c r="B12" s="506"/>
      <c r="C12" s="506"/>
      <c r="D12" s="506"/>
      <c r="E12" s="506"/>
      <c r="F12" s="506"/>
      <c r="G12" s="506"/>
      <c r="H12" s="506"/>
      <c r="I12" s="506"/>
      <c r="J12" s="506"/>
      <c r="K12" s="506"/>
      <c r="L12" s="507"/>
      <c r="M12" s="797" t="s">
        <v>558</v>
      </c>
      <c r="N12" s="506"/>
      <c r="O12" s="506"/>
      <c r="P12" s="506"/>
      <c r="Q12" s="506"/>
      <c r="R12" s="506"/>
      <c r="S12" s="506"/>
      <c r="T12" s="506"/>
      <c r="U12" s="506"/>
      <c r="V12" s="506"/>
      <c r="W12" s="506"/>
      <c r="X12" s="506"/>
      <c r="Y12" s="506"/>
      <c r="Z12" s="540"/>
      <c r="AA12" s="798" t="s">
        <v>447</v>
      </c>
      <c r="AB12" s="798"/>
      <c r="AC12" s="798"/>
      <c r="AD12" s="798"/>
      <c r="AE12" s="798"/>
      <c r="AF12" s="798"/>
      <c r="AG12" s="798"/>
      <c r="AH12" s="799"/>
      <c r="AI12" s="800" t="s">
        <v>371</v>
      </c>
      <c r="AJ12" s="801"/>
      <c r="AK12" s="801"/>
      <c r="AL12" s="801"/>
      <c r="AM12" s="801"/>
      <c r="AN12" s="801"/>
      <c r="AO12" s="801"/>
      <c r="AP12" s="801"/>
      <c r="AQ12" s="801"/>
      <c r="AR12" s="802"/>
      <c r="AS12" s="181"/>
      <c r="AT12" s="826"/>
      <c r="AU12" s="795"/>
      <c r="AV12" s="795"/>
      <c r="AW12" s="795"/>
      <c r="AX12" s="795"/>
      <c r="AY12" s="795"/>
      <c r="AZ12" s="795"/>
      <c r="BA12" s="795"/>
      <c r="BB12" s="795"/>
      <c r="BC12" s="796"/>
    </row>
    <row r="13" spans="1:58" ht="30.75" customHeight="1">
      <c r="A13" s="803"/>
      <c r="B13" s="804"/>
      <c r="C13" s="804"/>
      <c r="D13" s="804"/>
      <c r="E13" s="804"/>
      <c r="F13" s="804"/>
      <c r="G13" s="804"/>
      <c r="H13" s="804"/>
      <c r="I13" s="804"/>
      <c r="J13" s="804"/>
      <c r="K13" s="804"/>
      <c r="L13" s="805"/>
      <c r="M13" s="809"/>
      <c r="N13" s="810"/>
      <c r="O13" s="810"/>
      <c r="P13" s="810"/>
      <c r="Q13" s="810"/>
      <c r="R13" s="810"/>
      <c r="S13" s="810"/>
      <c r="T13" s="810"/>
      <c r="U13" s="810"/>
      <c r="V13" s="810"/>
      <c r="W13" s="810"/>
      <c r="X13" s="810"/>
      <c r="Y13" s="810"/>
      <c r="Z13" s="811"/>
      <c r="AA13" s="815"/>
      <c r="AB13" s="815"/>
      <c r="AC13" s="815"/>
      <c r="AD13" s="815"/>
      <c r="AE13" s="815"/>
      <c r="AF13" s="815"/>
      <c r="AG13" s="815"/>
      <c r="AH13" s="816"/>
      <c r="AI13" s="819"/>
      <c r="AJ13" s="820"/>
      <c r="AK13" s="820"/>
      <c r="AL13" s="820"/>
      <c r="AM13" s="820"/>
      <c r="AN13" s="820"/>
      <c r="AO13" s="820"/>
      <c r="AP13" s="820"/>
      <c r="AQ13" s="820"/>
      <c r="AR13" s="821"/>
      <c r="AT13" s="826"/>
      <c r="AU13" s="795"/>
      <c r="AV13" s="795"/>
      <c r="AW13" s="795"/>
      <c r="AX13" s="795"/>
      <c r="AY13" s="795"/>
      <c r="AZ13" s="795"/>
      <c r="BA13" s="795"/>
      <c r="BB13" s="795"/>
      <c r="BC13" s="796"/>
    </row>
    <row r="14" spans="1:58" ht="30.75" customHeight="1">
      <c r="A14" s="806"/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8"/>
      <c r="M14" s="812"/>
      <c r="N14" s="813"/>
      <c r="O14" s="813"/>
      <c r="P14" s="813"/>
      <c r="Q14" s="813"/>
      <c r="R14" s="813"/>
      <c r="S14" s="813"/>
      <c r="T14" s="813"/>
      <c r="U14" s="813"/>
      <c r="V14" s="813"/>
      <c r="W14" s="813"/>
      <c r="X14" s="813"/>
      <c r="Y14" s="813"/>
      <c r="Z14" s="814"/>
      <c r="AA14" s="817"/>
      <c r="AB14" s="817"/>
      <c r="AC14" s="817"/>
      <c r="AD14" s="817"/>
      <c r="AE14" s="817"/>
      <c r="AF14" s="817"/>
      <c r="AG14" s="817"/>
      <c r="AH14" s="818"/>
      <c r="AI14" s="822"/>
      <c r="AJ14" s="823"/>
      <c r="AK14" s="823"/>
      <c r="AL14" s="823"/>
      <c r="AM14" s="823"/>
      <c r="AN14" s="823"/>
      <c r="AO14" s="823"/>
      <c r="AP14" s="823"/>
      <c r="AQ14" s="823"/>
      <c r="AR14" s="824"/>
      <c r="AT14" s="827"/>
      <c r="AU14" s="795"/>
      <c r="AV14" s="795"/>
      <c r="AW14" s="795"/>
      <c r="AX14" s="795"/>
      <c r="AY14" s="795"/>
      <c r="AZ14" s="795"/>
      <c r="BA14" s="795"/>
      <c r="BB14" s="795"/>
      <c r="BC14" s="796"/>
    </row>
    <row r="15" spans="1:58" ht="19.5" customHeight="1">
      <c r="A15" s="828" t="s">
        <v>564</v>
      </c>
      <c r="B15" s="515"/>
      <c r="C15" s="515"/>
      <c r="D15" s="515"/>
      <c r="E15" s="515"/>
      <c r="F15" s="515"/>
      <c r="G15" s="515"/>
      <c r="H15" s="515"/>
      <c r="I15" s="515"/>
      <c r="J15" s="829"/>
      <c r="K15" s="515" t="s">
        <v>589</v>
      </c>
      <c r="L15" s="515"/>
      <c r="M15" s="515"/>
      <c r="N15" s="515"/>
      <c r="O15" s="515"/>
      <c r="P15" s="515"/>
      <c r="Q15" s="515"/>
      <c r="R15" s="515"/>
      <c r="S15" s="515"/>
      <c r="T15" s="515"/>
      <c r="U15" s="515"/>
      <c r="V15" s="515"/>
      <c r="W15" s="515"/>
      <c r="X15" s="515"/>
      <c r="Y15" s="515"/>
      <c r="Z15" s="515"/>
      <c r="AA15" s="515"/>
      <c r="AB15" s="830" t="s">
        <v>570</v>
      </c>
      <c r="AC15" s="515"/>
      <c r="AD15" s="515"/>
      <c r="AE15" s="515"/>
      <c r="AF15" s="515"/>
      <c r="AG15" s="515"/>
      <c r="AH15" s="515"/>
      <c r="AI15" s="515"/>
      <c r="AJ15" s="515"/>
      <c r="AK15" s="515"/>
      <c r="AL15" s="515"/>
      <c r="AM15" s="515"/>
      <c r="AN15" s="515"/>
      <c r="AO15" s="515"/>
      <c r="AP15" s="515"/>
      <c r="AQ15" s="515"/>
      <c r="AR15" s="831"/>
      <c r="AT15" s="228" t="s">
        <v>179</v>
      </c>
      <c r="AU15" s="832" t="s">
        <v>406</v>
      </c>
      <c r="AV15" s="832"/>
      <c r="AW15" s="832"/>
      <c r="AX15" s="832"/>
      <c r="AY15" s="832"/>
      <c r="AZ15" s="832"/>
      <c r="BA15" s="832"/>
      <c r="BB15" s="832"/>
      <c r="BC15" s="833"/>
    </row>
    <row r="16" spans="1:58" ht="19.5" customHeight="1">
      <c r="A16" s="519"/>
      <c r="B16" s="520"/>
      <c r="C16" s="520"/>
      <c r="D16" s="520"/>
      <c r="E16" s="520"/>
      <c r="F16" s="520"/>
      <c r="G16" s="520"/>
      <c r="H16" s="520"/>
      <c r="I16" s="520"/>
      <c r="J16" s="834"/>
      <c r="K16" s="836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40"/>
      <c r="AC16" s="841"/>
      <c r="AD16" s="841"/>
      <c r="AE16" s="841"/>
      <c r="AF16" s="841"/>
      <c r="AG16" s="841"/>
      <c r="AH16" s="841"/>
      <c r="AI16" s="841"/>
      <c r="AJ16" s="841"/>
      <c r="AK16" s="841"/>
      <c r="AL16" s="841"/>
      <c r="AM16" s="841"/>
      <c r="AN16" s="841"/>
      <c r="AO16" s="841"/>
      <c r="AP16" s="841"/>
      <c r="AQ16" s="841"/>
      <c r="AR16" s="842"/>
    </row>
    <row r="17" spans="1:56" ht="19.5" customHeight="1" thickBot="1">
      <c r="A17" s="523"/>
      <c r="B17" s="524"/>
      <c r="C17" s="524"/>
      <c r="D17" s="524"/>
      <c r="E17" s="524"/>
      <c r="F17" s="524"/>
      <c r="G17" s="524"/>
      <c r="H17" s="524"/>
      <c r="I17" s="524"/>
      <c r="J17" s="835"/>
      <c r="K17" s="838"/>
      <c r="L17" s="839"/>
      <c r="M17" s="839"/>
      <c r="N17" s="839"/>
      <c r="O17" s="839"/>
      <c r="P17" s="839"/>
      <c r="Q17" s="839"/>
      <c r="R17" s="839"/>
      <c r="S17" s="839"/>
      <c r="T17" s="839"/>
      <c r="U17" s="839"/>
      <c r="V17" s="839"/>
      <c r="W17" s="839"/>
      <c r="X17" s="839"/>
      <c r="Y17" s="839"/>
      <c r="Z17" s="839"/>
      <c r="AA17" s="839"/>
      <c r="AB17" s="843"/>
      <c r="AC17" s="844"/>
      <c r="AD17" s="844"/>
      <c r="AE17" s="844"/>
      <c r="AF17" s="844"/>
      <c r="AG17" s="844"/>
      <c r="AH17" s="844"/>
      <c r="AI17" s="844"/>
      <c r="AJ17" s="844"/>
      <c r="AK17" s="844"/>
      <c r="AL17" s="844"/>
      <c r="AM17" s="844"/>
      <c r="AN17" s="844"/>
      <c r="AO17" s="844"/>
      <c r="AP17" s="844"/>
      <c r="AQ17" s="844"/>
      <c r="AR17" s="845"/>
    </row>
    <row r="18" spans="1:56" ht="19.5" customHeight="1" thickBot="1">
      <c r="A18" s="204"/>
      <c r="B18" s="204"/>
      <c r="C18" s="204"/>
      <c r="D18" s="204"/>
      <c r="E18" s="428"/>
      <c r="F18" s="428"/>
      <c r="G18" s="428"/>
      <c r="H18" s="28"/>
      <c r="I18" s="2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28"/>
      <c r="AD18" s="28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8"/>
      <c r="AS18" s="181"/>
    </row>
    <row r="19" spans="1:56" ht="19.5" customHeight="1">
      <c r="A19" s="465" t="s">
        <v>123</v>
      </c>
      <c r="B19" s="466"/>
      <c r="C19" s="466"/>
      <c r="D19" s="466"/>
      <c r="E19" s="466"/>
      <c r="F19" s="466"/>
      <c r="G19" s="848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50"/>
      <c r="W19" s="854" t="s">
        <v>201</v>
      </c>
      <c r="X19" s="855"/>
      <c r="Y19" s="855"/>
      <c r="Z19" s="855"/>
      <c r="AA19" s="855"/>
      <c r="AB19" s="856"/>
      <c r="AC19" s="859"/>
      <c r="AD19" s="859"/>
      <c r="AE19" s="859"/>
      <c r="AF19" s="859"/>
      <c r="AG19" s="859"/>
      <c r="AH19" s="859"/>
      <c r="AI19" s="859"/>
      <c r="AJ19" s="859"/>
      <c r="AK19" s="859"/>
      <c r="AL19" s="859"/>
      <c r="AM19" s="859"/>
      <c r="AN19" s="859"/>
      <c r="AO19" s="859"/>
      <c r="AP19" s="859"/>
      <c r="AQ19" s="859"/>
      <c r="AR19" s="860"/>
      <c r="AW19" s="210"/>
    </row>
    <row r="20" spans="1:56" ht="19.5" customHeight="1">
      <c r="A20" s="846"/>
      <c r="B20" s="847"/>
      <c r="C20" s="847"/>
      <c r="D20" s="847"/>
      <c r="E20" s="847"/>
      <c r="F20" s="847"/>
      <c r="G20" s="851"/>
      <c r="H20" s="852"/>
      <c r="I20" s="852"/>
      <c r="J20" s="852"/>
      <c r="K20" s="852"/>
      <c r="L20" s="852"/>
      <c r="M20" s="852"/>
      <c r="N20" s="852"/>
      <c r="O20" s="852"/>
      <c r="P20" s="852"/>
      <c r="Q20" s="852"/>
      <c r="R20" s="852"/>
      <c r="S20" s="852"/>
      <c r="T20" s="852"/>
      <c r="U20" s="852"/>
      <c r="V20" s="853"/>
      <c r="W20" s="857"/>
      <c r="X20" s="513"/>
      <c r="Y20" s="513"/>
      <c r="Z20" s="513"/>
      <c r="AA20" s="513"/>
      <c r="AB20" s="858"/>
      <c r="AC20" s="861"/>
      <c r="AD20" s="861"/>
      <c r="AE20" s="861"/>
      <c r="AF20" s="861"/>
      <c r="AG20" s="861"/>
      <c r="AH20" s="861"/>
      <c r="AI20" s="861"/>
      <c r="AJ20" s="861"/>
      <c r="AK20" s="861"/>
      <c r="AL20" s="861"/>
      <c r="AM20" s="861"/>
      <c r="AN20" s="861"/>
      <c r="AO20" s="861"/>
      <c r="AP20" s="861"/>
      <c r="AQ20" s="861"/>
      <c r="AR20" s="862"/>
    </row>
    <row r="21" spans="1:56" ht="19.5" customHeight="1">
      <c r="A21" s="863" t="s">
        <v>124</v>
      </c>
      <c r="B21" s="669"/>
      <c r="C21" s="669"/>
      <c r="D21" s="669"/>
      <c r="E21" s="669"/>
      <c r="F21" s="669"/>
      <c r="G21" s="866"/>
      <c r="H21" s="867"/>
      <c r="I21" s="867"/>
      <c r="J21" s="867"/>
      <c r="K21" s="867"/>
      <c r="L21" s="867"/>
      <c r="M21" s="867"/>
      <c r="N21" s="867"/>
      <c r="O21" s="867"/>
      <c r="P21" s="867"/>
      <c r="Q21" s="867"/>
      <c r="R21" s="867"/>
      <c r="S21" s="867"/>
      <c r="T21" s="867"/>
      <c r="U21" s="867"/>
      <c r="V21" s="868"/>
      <c r="W21" s="872" t="s">
        <v>599</v>
      </c>
      <c r="X21" s="873"/>
      <c r="Y21" s="873"/>
      <c r="Z21" s="873"/>
      <c r="AA21" s="873"/>
      <c r="AB21" s="874"/>
      <c r="AC21" s="878" t="s">
        <v>425</v>
      </c>
      <c r="AD21" s="878"/>
      <c r="AE21" s="880"/>
      <c r="AF21" s="880"/>
      <c r="AG21" s="880"/>
      <c r="AH21" s="880"/>
      <c r="AI21" s="878" t="s">
        <v>128</v>
      </c>
      <c r="AJ21" s="880"/>
      <c r="AK21" s="880"/>
      <c r="AL21" s="880"/>
      <c r="AM21" s="880"/>
      <c r="AN21" s="878" t="s">
        <v>426</v>
      </c>
      <c r="AO21" s="880"/>
      <c r="AP21" s="880"/>
      <c r="AQ21" s="880"/>
      <c r="AR21" s="882" t="s">
        <v>94</v>
      </c>
    </row>
    <row r="22" spans="1:56" ht="19.5" customHeight="1">
      <c r="A22" s="864"/>
      <c r="B22" s="865"/>
      <c r="C22" s="865"/>
      <c r="D22" s="865"/>
      <c r="E22" s="865"/>
      <c r="F22" s="865"/>
      <c r="G22" s="869"/>
      <c r="H22" s="870"/>
      <c r="I22" s="870"/>
      <c r="J22" s="870"/>
      <c r="K22" s="870"/>
      <c r="L22" s="870"/>
      <c r="M22" s="870"/>
      <c r="N22" s="870"/>
      <c r="O22" s="870"/>
      <c r="P22" s="870"/>
      <c r="Q22" s="870"/>
      <c r="R22" s="870"/>
      <c r="S22" s="870"/>
      <c r="T22" s="870"/>
      <c r="U22" s="870"/>
      <c r="V22" s="871"/>
      <c r="W22" s="875"/>
      <c r="X22" s="876"/>
      <c r="Y22" s="876"/>
      <c r="Z22" s="876"/>
      <c r="AA22" s="876"/>
      <c r="AB22" s="877"/>
      <c r="AC22" s="879"/>
      <c r="AD22" s="879"/>
      <c r="AE22" s="881"/>
      <c r="AF22" s="881"/>
      <c r="AG22" s="881"/>
      <c r="AH22" s="881"/>
      <c r="AI22" s="879"/>
      <c r="AJ22" s="881"/>
      <c r="AK22" s="881"/>
      <c r="AL22" s="881"/>
      <c r="AM22" s="881"/>
      <c r="AN22" s="879"/>
      <c r="AO22" s="881"/>
      <c r="AP22" s="881"/>
      <c r="AQ22" s="881"/>
      <c r="AR22" s="883"/>
      <c r="AS22" s="180"/>
    </row>
    <row r="23" spans="1:56" ht="30" customHeight="1">
      <c r="A23" s="884" t="s">
        <v>125</v>
      </c>
      <c r="B23" s="873"/>
      <c r="C23" s="873"/>
      <c r="D23" s="873"/>
      <c r="E23" s="873"/>
      <c r="F23" s="874"/>
      <c r="G23" s="886"/>
      <c r="H23" s="887"/>
      <c r="I23" s="887"/>
      <c r="J23" s="887"/>
      <c r="K23" s="887"/>
      <c r="L23" s="887"/>
      <c r="M23" s="887"/>
      <c r="N23" s="887"/>
      <c r="O23" s="887"/>
      <c r="P23" s="887"/>
      <c r="Q23" s="887"/>
      <c r="R23" s="887"/>
      <c r="S23" s="887"/>
      <c r="T23" s="887"/>
      <c r="U23" s="887"/>
      <c r="V23" s="888"/>
      <c r="W23" s="892" t="s">
        <v>598</v>
      </c>
      <c r="X23" s="893"/>
      <c r="Y23" s="893"/>
      <c r="Z23" s="893"/>
      <c r="AA23" s="893"/>
      <c r="AB23" s="894"/>
      <c r="AC23" s="895" t="s">
        <v>425</v>
      </c>
      <c r="AD23" s="896"/>
      <c r="AE23" s="897"/>
      <c r="AF23" s="897"/>
      <c r="AG23" s="897"/>
      <c r="AH23" s="897"/>
      <c r="AI23" s="436" t="s">
        <v>128</v>
      </c>
      <c r="AJ23" s="897"/>
      <c r="AK23" s="897"/>
      <c r="AL23" s="897"/>
      <c r="AM23" s="897"/>
      <c r="AN23" s="436" t="s">
        <v>95</v>
      </c>
      <c r="AO23" s="897"/>
      <c r="AP23" s="897"/>
      <c r="AQ23" s="897"/>
      <c r="AR23" s="418" t="s">
        <v>94</v>
      </c>
      <c r="AS23" s="180"/>
    </row>
    <row r="24" spans="1:56" ht="30" customHeight="1">
      <c r="A24" s="885"/>
      <c r="B24" s="876"/>
      <c r="C24" s="876"/>
      <c r="D24" s="876"/>
      <c r="E24" s="876"/>
      <c r="F24" s="877"/>
      <c r="G24" s="889"/>
      <c r="H24" s="890"/>
      <c r="I24" s="890"/>
      <c r="J24" s="890"/>
      <c r="K24" s="890"/>
      <c r="L24" s="890"/>
      <c r="M24" s="890"/>
      <c r="N24" s="890"/>
      <c r="O24" s="890"/>
      <c r="P24" s="890"/>
      <c r="Q24" s="890"/>
      <c r="R24" s="890"/>
      <c r="S24" s="890"/>
      <c r="T24" s="890"/>
      <c r="U24" s="890"/>
      <c r="V24" s="891"/>
      <c r="W24" s="898" t="s">
        <v>597</v>
      </c>
      <c r="X24" s="847"/>
      <c r="Y24" s="847"/>
      <c r="Z24" s="847"/>
      <c r="AA24" s="847"/>
      <c r="AB24" s="899"/>
      <c r="AC24" s="589" t="s">
        <v>425</v>
      </c>
      <c r="AD24" s="589"/>
      <c r="AE24" s="900"/>
      <c r="AF24" s="900"/>
      <c r="AG24" s="900"/>
      <c r="AH24" s="900"/>
      <c r="AI24" s="431" t="s">
        <v>128</v>
      </c>
      <c r="AJ24" s="900"/>
      <c r="AK24" s="900"/>
      <c r="AL24" s="900"/>
      <c r="AM24" s="900"/>
      <c r="AN24" s="431" t="s">
        <v>426</v>
      </c>
      <c r="AO24" s="900"/>
      <c r="AP24" s="900"/>
      <c r="AQ24" s="900"/>
      <c r="AR24" s="438" t="s">
        <v>94</v>
      </c>
    </row>
    <row r="25" spans="1:56" ht="19.5" customHeight="1">
      <c r="A25" s="884" t="s">
        <v>573</v>
      </c>
      <c r="B25" s="873"/>
      <c r="C25" s="873"/>
      <c r="D25" s="873"/>
      <c r="E25" s="873"/>
      <c r="F25" s="873"/>
      <c r="G25" s="905"/>
      <c r="H25" s="906"/>
      <c r="I25" s="906"/>
      <c r="J25" s="906"/>
      <c r="K25" s="906"/>
      <c r="L25" s="906"/>
      <c r="M25" s="906"/>
      <c r="N25" s="906"/>
      <c r="O25" s="906"/>
      <c r="P25" s="906"/>
      <c r="Q25" s="906"/>
      <c r="R25" s="906"/>
      <c r="S25" s="906"/>
      <c r="T25" s="906"/>
      <c r="U25" s="906"/>
      <c r="V25" s="906"/>
      <c r="W25" s="909" t="s">
        <v>126</v>
      </c>
      <c r="X25" s="669"/>
      <c r="Y25" s="669"/>
      <c r="Z25" s="669"/>
      <c r="AA25" s="669"/>
      <c r="AB25" s="910"/>
      <c r="AC25" s="878" t="s">
        <v>425</v>
      </c>
      <c r="AD25" s="878"/>
      <c r="AE25" s="913"/>
      <c r="AF25" s="913"/>
      <c r="AG25" s="913"/>
      <c r="AH25" s="913"/>
      <c r="AI25" s="878" t="s">
        <v>128</v>
      </c>
      <c r="AJ25" s="913"/>
      <c r="AK25" s="913"/>
      <c r="AL25" s="913"/>
      <c r="AM25" s="913"/>
      <c r="AN25" s="878" t="s">
        <v>426</v>
      </c>
      <c r="AO25" s="913"/>
      <c r="AP25" s="913"/>
      <c r="AQ25" s="913"/>
      <c r="AR25" s="882" t="s">
        <v>94</v>
      </c>
    </row>
    <row r="26" spans="1:56" ht="19.5" customHeight="1" thickBot="1">
      <c r="A26" s="903"/>
      <c r="B26" s="904"/>
      <c r="C26" s="904"/>
      <c r="D26" s="904"/>
      <c r="E26" s="904"/>
      <c r="F26" s="904"/>
      <c r="G26" s="907"/>
      <c r="H26" s="908"/>
      <c r="I26" s="908"/>
      <c r="J26" s="908"/>
      <c r="K26" s="908"/>
      <c r="L26" s="908"/>
      <c r="M26" s="908"/>
      <c r="N26" s="908"/>
      <c r="O26" s="908"/>
      <c r="P26" s="908"/>
      <c r="Q26" s="908"/>
      <c r="R26" s="908"/>
      <c r="S26" s="908"/>
      <c r="T26" s="908"/>
      <c r="U26" s="908"/>
      <c r="V26" s="908"/>
      <c r="W26" s="911"/>
      <c r="X26" s="469"/>
      <c r="Y26" s="469"/>
      <c r="Z26" s="469"/>
      <c r="AA26" s="469"/>
      <c r="AB26" s="470"/>
      <c r="AC26" s="912"/>
      <c r="AD26" s="912"/>
      <c r="AE26" s="914"/>
      <c r="AF26" s="914"/>
      <c r="AG26" s="914"/>
      <c r="AH26" s="914"/>
      <c r="AI26" s="912"/>
      <c r="AJ26" s="914"/>
      <c r="AK26" s="914"/>
      <c r="AL26" s="914"/>
      <c r="AM26" s="914"/>
      <c r="AN26" s="912"/>
      <c r="AO26" s="914"/>
      <c r="AP26" s="914"/>
      <c r="AQ26" s="914"/>
      <c r="AR26" s="917"/>
    </row>
    <row r="27" spans="1:56" ht="7.5" customHeight="1">
      <c r="A27" s="424"/>
      <c r="B27" s="424"/>
      <c r="C27" s="424"/>
      <c r="D27" s="424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30"/>
      <c r="X27" s="226"/>
      <c r="Y27" s="226"/>
      <c r="Z27" s="226"/>
      <c r="AA27" s="226"/>
      <c r="AB27" s="226"/>
      <c r="AC27" s="226"/>
      <c r="AD27" s="226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T27" s="240"/>
      <c r="AU27" s="240"/>
    </row>
    <row r="28" spans="1:56" ht="20.25" customHeight="1" thickBot="1">
      <c r="A28" s="901" t="s">
        <v>187</v>
      </c>
      <c r="B28" s="901"/>
      <c r="C28" s="901"/>
      <c r="D28" s="901"/>
      <c r="E28" s="901"/>
      <c r="F28" s="901"/>
      <c r="G28" s="901"/>
      <c r="H28" s="901"/>
      <c r="I28" s="433"/>
      <c r="J28" s="433"/>
      <c r="K28" s="433"/>
      <c r="L28" s="433"/>
      <c r="M28" s="433"/>
      <c r="N28" s="433"/>
      <c r="O28" s="433"/>
      <c r="P28" s="433"/>
      <c r="Q28" s="433"/>
      <c r="R28" s="433"/>
      <c r="S28" s="433"/>
      <c r="T28" s="433"/>
      <c r="U28" s="433"/>
      <c r="V28" s="433"/>
      <c r="W28" s="433"/>
      <c r="X28" s="433"/>
      <c r="Y28" s="433"/>
      <c r="Z28" s="433"/>
      <c r="AA28" s="433"/>
      <c r="AB28" s="433"/>
      <c r="AC28" s="433"/>
      <c r="AD28" s="433"/>
      <c r="AE28" s="433"/>
      <c r="AF28" s="433"/>
      <c r="AG28" s="433"/>
      <c r="AH28" s="433"/>
      <c r="AI28" s="433"/>
      <c r="AJ28" s="433"/>
      <c r="AK28" s="433"/>
      <c r="AL28" s="433"/>
      <c r="AM28" s="433"/>
      <c r="AN28" s="353"/>
      <c r="AO28" s="353"/>
      <c r="AP28" s="353"/>
      <c r="AQ28" s="353"/>
      <c r="AR28" s="353"/>
      <c r="AT28" s="902" t="s">
        <v>161</v>
      </c>
      <c r="AU28" s="902"/>
      <c r="AV28" s="229" t="s">
        <v>408</v>
      </c>
    </row>
    <row r="29" spans="1:56" ht="21.75" customHeight="1">
      <c r="A29" s="936" t="s">
        <v>491</v>
      </c>
      <c r="B29" s="937"/>
      <c r="C29" s="937"/>
      <c r="D29" s="937"/>
      <c r="E29" s="940"/>
      <c r="F29" s="941"/>
      <c r="G29" s="941"/>
      <c r="H29" s="942"/>
      <c r="I29" s="946" t="s">
        <v>316</v>
      </c>
      <c r="J29" s="947"/>
      <c r="K29" s="947"/>
      <c r="L29" s="947"/>
      <c r="M29" s="950"/>
      <c r="N29" s="951"/>
      <c r="O29" s="951"/>
      <c r="P29" s="952"/>
      <c r="Q29" s="956" t="s">
        <v>133</v>
      </c>
      <c r="R29" s="915" t="str">
        <f>IF(E29="無",VLOOKUP(M29,AV29:BD33,2),"")</f>
        <v/>
      </c>
      <c r="S29" s="915"/>
      <c r="T29" s="915"/>
      <c r="U29" s="915"/>
      <c r="V29" s="915"/>
      <c r="W29" s="915"/>
      <c r="X29" s="915"/>
      <c r="Y29" s="915"/>
      <c r="Z29" s="915"/>
      <c r="AA29" s="915"/>
      <c r="AB29" s="915"/>
      <c r="AC29" s="915"/>
      <c r="AD29" s="915"/>
      <c r="AE29" s="915"/>
      <c r="AF29" s="915"/>
      <c r="AG29" s="915"/>
      <c r="AH29" s="915"/>
      <c r="AI29" s="915"/>
      <c r="AJ29" s="915"/>
      <c r="AK29" s="915"/>
      <c r="AL29" s="915"/>
      <c r="AM29" s="918" t="s">
        <v>399</v>
      </c>
      <c r="AN29" s="920" t="s">
        <v>65</v>
      </c>
      <c r="AO29" s="921"/>
      <c r="AP29" s="921"/>
      <c r="AQ29" s="921"/>
      <c r="AR29" s="922"/>
      <c r="AU29" s="929" t="s">
        <v>65</v>
      </c>
      <c r="AV29" s="437" t="s">
        <v>169</v>
      </c>
      <c r="AW29" s="924" t="s">
        <v>388</v>
      </c>
      <c r="AX29" s="924"/>
      <c r="AY29" s="924"/>
      <c r="AZ29" s="924"/>
      <c r="BA29" s="924"/>
      <c r="BB29" s="924"/>
      <c r="BC29" s="924"/>
      <c r="BD29" s="924"/>
    </row>
    <row r="30" spans="1:56" ht="21.75" customHeight="1" thickBot="1">
      <c r="A30" s="938"/>
      <c r="B30" s="939"/>
      <c r="C30" s="939"/>
      <c r="D30" s="939"/>
      <c r="E30" s="943"/>
      <c r="F30" s="944"/>
      <c r="G30" s="944"/>
      <c r="H30" s="945"/>
      <c r="I30" s="948"/>
      <c r="J30" s="949"/>
      <c r="K30" s="949"/>
      <c r="L30" s="949"/>
      <c r="M30" s="953"/>
      <c r="N30" s="954"/>
      <c r="O30" s="954"/>
      <c r="P30" s="955"/>
      <c r="Q30" s="957"/>
      <c r="R30" s="916"/>
      <c r="S30" s="916"/>
      <c r="T30" s="916"/>
      <c r="U30" s="916"/>
      <c r="V30" s="916"/>
      <c r="W30" s="916"/>
      <c r="X30" s="916"/>
      <c r="Y30" s="916"/>
      <c r="Z30" s="916"/>
      <c r="AA30" s="916"/>
      <c r="AB30" s="916"/>
      <c r="AC30" s="916"/>
      <c r="AD30" s="916"/>
      <c r="AE30" s="916"/>
      <c r="AF30" s="916"/>
      <c r="AG30" s="916"/>
      <c r="AH30" s="916"/>
      <c r="AI30" s="916"/>
      <c r="AJ30" s="916"/>
      <c r="AK30" s="916"/>
      <c r="AL30" s="916"/>
      <c r="AM30" s="919"/>
      <c r="AN30" s="930"/>
      <c r="AO30" s="931"/>
      <c r="AP30" s="931"/>
      <c r="AQ30" s="931"/>
      <c r="AR30" s="932"/>
      <c r="AU30" s="929"/>
      <c r="AV30" s="925" t="s">
        <v>170</v>
      </c>
      <c r="AW30" s="924" t="s">
        <v>397</v>
      </c>
      <c r="AX30" s="924"/>
      <c r="AY30" s="924"/>
      <c r="AZ30" s="924"/>
      <c r="BA30" s="924"/>
      <c r="BB30" s="924"/>
      <c r="BC30" s="924"/>
      <c r="BD30" s="924"/>
    </row>
    <row r="31" spans="1:56" ht="15.75" customHeight="1">
      <c r="A31" s="215"/>
      <c r="B31" s="215"/>
      <c r="C31" s="215"/>
      <c r="D31" s="215"/>
      <c r="E31" s="216"/>
      <c r="F31" s="216"/>
      <c r="G31" s="216"/>
      <c r="H31" s="216"/>
      <c r="I31" s="158"/>
      <c r="J31" s="158"/>
      <c r="K31" s="158"/>
      <c r="L31" s="158"/>
      <c r="M31" s="217"/>
      <c r="N31" s="217"/>
      <c r="O31" s="217"/>
      <c r="P31" s="222"/>
      <c r="Q31" s="219" t="s">
        <v>400</v>
      </c>
      <c r="R31" s="211"/>
      <c r="S31" s="212"/>
      <c r="T31" s="212"/>
      <c r="U31" s="212"/>
      <c r="V31" s="212"/>
      <c r="W31" s="212"/>
      <c r="X31" s="212"/>
      <c r="Y31" s="212"/>
      <c r="Z31" s="212"/>
      <c r="AA31" s="212"/>
      <c r="AB31" s="212"/>
      <c r="AC31" s="212"/>
      <c r="AD31" s="212"/>
      <c r="AE31" s="212"/>
      <c r="AF31" s="212"/>
      <c r="AG31" s="212"/>
      <c r="AH31" s="212"/>
      <c r="AI31" s="212"/>
      <c r="AJ31" s="212"/>
      <c r="AK31" s="212"/>
      <c r="AL31" s="213"/>
      <c r="AM31" s="214"/>
      <c r="AN31" s="930"/>
      <c r="AO31" s="931"/>
      <c r="AP31" s="931"/>
      <c r="AQ31" s="931"/>
      <c r="AR31" s="932"/>
      <c r="AU31" s="929"/>
      <c r="AV31" s="925"/>
      <c r="AW31" s="924"/>
      <c r="AX31" s="924"/>
      <c r="AY31" s="924"/>
      <c r="AZ31" s="924"/>
      <c r="BA31" s="924"/>
      <c r="BB31" s="924"/>
      <c r="BC31" s="924"/>
      <c r="BD31" s="924"/>
    </row>
    <row r="32" spans="1:56" ht="36" customHeight="1" thickBot="1">
      <c r="A32" s="108"/>
      <c r="B32" s="108"/>
      <c r="C32" s="108"/>
      <c r="D32" s="108"/>
      <c r="E32" s="220"/>
      <c r="F32" s="220"/>
      <c r="G32" s="220"/>
      <c r="H32" s="220"/>
      <c r="I32" s="159"/>
      <c r="J32" s="159"/>
      <c r="K32" s="159"/>
      <c r="L32" s="159"/>
      <c r="M32" s="221"/>
      <c r="N32" s="221"/>
      <c r="O32" s="221"/>
      <c r="P32" s="221"/>
      <c r="Q32" s="218" t="s">
        <v>133</v>
      </c>
      <c r="R32" s="923"/>
      <c r="S32" s="923"/>
      <c r="T32" s="923"/>
      <c r="U32" s="923"/>
      <c r="V32" s="923"/>
      <c r="W32" s="923"/>
      <c r="X32" s="923"/>
      <c r="Y32" s="923"/>
      <c r="Z32" s="923"/>
      <c r="AA32" s="923"/>
      <c r="AB32" s="923"/>
      <c r="AC32" s="923"/>
      <c r="AD32" s="923"/>
      <c r="AE32" s="923"/>
      <c r="AF32" s="923"/>
      <c r="AG32" s="923"/>
      <c r="AH32" s="923"/>
      <c r="AI32" s="923"/>
      <c r="AJ32" s="923"/>
      <c r="AK32" s="923"/>
      <c r="AL32" s="923"/>
      <c r="AM32" s="223" t="s">
        <v>399</v>
      </c>
      <c r="AN32" s="933"/>
      <c r="AO32" s="934"/>
      <c r="AP32" s="934"/>
      <c r="AQ32" s="934"/>
      <c r="AR32" s="935"/>
      <c r="AU32" s="929"/>
      <c r="AV32" s="437" t="s">
        <v>171</v>
      </c>
      <c r="AW32" s="924" t="s">
        <v>398</v>
      </c>
      <c r="AX32" s="924"/>
      <c r="AY32" s="924"/>
      <c r="AZ32" s="924"/>
      <c r="BA32" s="924"/>
      <c r="BB32" s="924"/>
      <c r="BC32" s="924"/>
      <c r="BD32" s="924"/>
    </row>
    <row r="33" spans="1:59" ht="16.5" customHeight="1" thickBot="1">
      <c r="A33" s="203" t="s">
        <v>380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432"/>
      <c r="AE33" s="186"/>
      <c r="AF33" s="186"/>
      <c r="AG33" s="186"/>
      <c r="AH33" s="186"/>
      <c r="AI33" s="186"/>
      <c r="AJ33" s="186"/>
      <c r="AK33" s="186"/>
      <c r="AL33" s="186"/>
      <c r="AM33" s="186"/>
      <c r="AN33" s="181"/>
      <c r="AO33" s="181"/>
      <c r="AP33" s="181"/>
      <c r="AQ33" s="181"/>
      <c r="AR33" s="181"/>
      <c r="AU33" s="929"/>
      <c r="AV33" s="437" t="s">
        <v>174</v>
      </c>
      <c r="AW33" s="925" t="s">
        <v>88</v>
      </c>
      <c r="AX33" s="925"/>
      <c r="AY33" s="925"/>
      <c r="AZ33" s="925"/>
      <c r="BA33" s="925"/>
      <c r="BB33" s="925"/>
      <c r="BC33" s="925"/>
      <c r="BD33" s="925"/>
    </row>
    <row r="34" spans="1:59" ht="21">
      <c r="A34" s="234"/>
      <c r="B34" s="253" t="s">
        <v>364</v>
      </c>
      <c r="C34" s="32"/>
      <c r="D34" s="32"/>
      <c r="E34" s="32"/>
      <c r="F34" s="323"/>
      <c r="G34" s="334"/>
      <c r="H34" s="324"/>
      <c r="I34" s="324"/>
      <c r="J34" s="324"/>
      <c r="K34" s="324"/>
      <c r="L34" s="324"/>
      <c r="M34" s="334" t="s">
        <v>472</v>
      </c>
      <c r="N34" s="324"/>
      <c r="O34" s="324"/>
      <c r="P34" s="324"/>
      <c r="Q34" s="334"/>
      <c r="R34" s="334"/>
      <c r="S34" s="324"/>
      <c r="T34" s="324"/>
      <c r="U34" s="324"/>
      <c r="V34" s="334"/>
      <c r="W34" s="324"/>
      <c r="X34" s="334" t="s">
        <v>473</v>
      </c>
      <c r="Y34" s="324"/>
      <c r="Z34" s="324"/>
      <c r="AA34" s="324"/>
      <c r="AB34" s="324"/>
      <c r="AC34" s="324"/>
      <c r="AD34" s="334"/>
      <c r="AE34" s="325"/>
      <c r="AF34" s="325"/>
      <c r="AG34" s="325"/>
      <c r="AH34" s="325"/>
      <c r="AI34" s="325"/>
      <c r="AJ34" s="325"/>
      <c r="AK34" s="325"/>
      <c r="AL34" s="325"/>
      <c r="AM34" s="325"/>
      <c r="AN34" s="926" t="str">
        <f>IF(A13="科研費（2101）","科研費","")</f>
        <v/>
      </c>
      <c r="AO34" s="926"/>
      <c r="AP34" s="926"/>
      <c r="AQ34" s="926"/>
      <c r="AR34" s="927"/>
    </row>
    <row r="35" spans="1:59" ht="6.75" customHeight="1">
      <c r="A35" s="321"/>
      <c r="B35" s="269"/>
      <c r="C35" s="30"/>
      <c r="D35" s="30"/>
      <c r="E35" s="30"/>
      <c r="F35" s="335"/>
      <c r="G35" s="336"/>
      <c r="H35" s="337"/>
      <c r="I35" s="337"/>
      <c r="J35" s="337"/>
      <c r="K35" s="337"/>
      <c r="L35" s="337"/>
      <c r="M35" s="337"/>
      <c r="N35" s="337"/>
      <c r="O35" s="337"/>
      <c r="P35" s="337"/>
      <c r="Q35" s="336"/>
      <c r="R35" s="337"/>
      <c r="S35" s="337"/>
      <c r="T35" s="337"/>
      <c r="U35" s="337"/>
      <c r="V35" s="337"/>
      <c r="W35" s="337"/>
      <c r="X35" s="337"/>
      <c r="Y35" s="337"/>
      <c r="Z35" s="337"/>
      <c r="AA35" s="337"/>
      <c r="AB35" s="337"/>
      <c r="AC35" s="337"/>
      <c r="AD35" s="337"/>
      <c r="AE35" s="338"/>
      <c r="AF35" s="338"/>
      <c r="AG35" s="338"/>
      <c r="AH35" s="338"/>
      <c r="AI35" s="338"/>
      <c r="AJ35" s="338"/>
      <c r="AK35" s="338"/>
      <c r="AL35" s="338"/>
      <c r="AM35" s="338"/>
      <c r="AN35" s="339"/>
      <c r="AO35" s="339"/>
      <c r="AP35" s="339"/>
      <c r="AQ35" s="339"/>
      <c r="AR35" s="340"/>
    </row>
    <row r="36" spans="1:59" ht="18" customHeight="1">
      <c r="A36" s="321"/>
      <c r="B36" s="269"/>
      <c r="C36" s="750" t="s">
        <v>412</v>
      </c>
      <c r="D36" s="928"/>
      <c r="E36" s="928"/>
      <c r="F36" s="928"/>
      <c r="G36" s="928"/>
      <c r="H36" s="928"/>
      <c r="I36" s="928"/>
      <c r="J36" s="928"/>
      <c r="K36" s="928"/>
      <c r="L36" s="928"/>
      <c r="M36" s="751"/>
      <c r="N36" s="745" t="s">
        <v>413</v>
      </c>
      <c r="O36" s="745"/>
      <c r="P36" s="745"/>
      <c r="Q36" s="745"/>
      <c r="R36" s="745"/>
      <c r="S36" s="745"/>
      <c r="T36" s="745"/>
      <c r="U36" s="745"/>
      <c r="V36" s="745"/>
      <c r="W36" s="745"/>
      <c r="X36" s="745"/>
      <c r="Y36" s="745"/>
      <c r="Z36" s="745"/>
      <c r="AA36" s="745"/>
      <c r="AB36" s="745"/>
      <c r="AC36" s="745"/>
      <c r="AD36" s="745"/>
      <c r="AE36" s="745"/>
      <c r="AF36" s="745"/>
      <c r="AG36" s="745"/>
      <c r="AH36" s="745"/>
      <c r="AI36" s="745"/>
      <c r="AJ36" s="745"/>
      <c r="AK36" s="745"/>
      <c r="AL36" s="745"/>
      <c r="AM36" s="745"/>
      <c r="AN36" s="745"/>
      <c r="AO36" s="745"/>
      <c r="AP36" s="745"/>
      <c r="AQ36" s="746"/>
      <c r="AR36" s="322"/>
    </row>
    <row r="37" spans="1:59" ht="6.75" customHeight="1">
      <c r="A37" s="321"/>
      <c r="B37" s="269"/>
      <c r="C37" s="421"/>
      <c r="D37" s="422"/>
      <c r="E37" s="422"/>
      <c r="F37" s="422"/>
      <c r="G37" s="422"/>
      <c r="H37" s="422"/>
      <c r="I37" s="422"/>
      <c r="J37" s="422"/>
      <c r="K37" s="422"/>
      <c r="L37" s="422"/>
      <c r="M37" s="422"/>
      <c r="N37" s="422"/>
      <c r="O37" s="422"/>
      <c r="P37" s="422"/>
      <c r="Q37" s="422"/>
      <c r="R37" s="422"/>
      <c r="S37" s="422"/>
      <c r="T37" s="422"/>
      <c r="U37" s="422"/>
      <c r="V37" s="422"/>
      <c r="W37" s="422"/>
      <c r="X37" s="422"/>
      <c r="Y37" s="422"/>
      <c r="Z37" s="422"/>
      <c r="AA37" s="422"/>
      <c r="AB37" s="422"/>
      <c r="AC37" s="422"/>
      <c r="AD37" s="422"/>
      <c r="AE37" s="422"/>
      <c r="AF37" s="422"/>
      <c r="AG37" s="422"/>
      <c r="AH37" s="422"/>
      <c r="AI37" s="422"/>
      <c r="AJ37" s="422"/>
      <c r="AK37" s="422"/>
      <c r="AL37" s="422"/>
      <c r="AM37" s="422"/>
      <c r="AN37" s="422"/>
      <c r="AO37" s="422"/>
      <c r="AP37" s="422"/>
      <c r="AQ37" s="423"/>
      <c r="AR37" s="322"/>
    </row>
    <row r="38" spans="1:59" ht="21.75" customHeight="1">
      <c r="A38" s="235"/>
      <c r="B38" s="236"/>
      <c r="C38" s="967" t="s">
        <v>414</v>
      </c>
      <c r="D38" s="969" t="s">
        <v>600</v>
      </c>
      <c r="E38" s="970"/>
      <c r="F38" s="970"/>
      <c r="G38" s="970"/>
      <c r="H38" s="970"/>
      <c r="I38" s="970"/>
      <c r="J38" s="970"/>
      <c r="K38" s="970"/>
      <c r="L38" s="970"/>
      <c r="M38" s="970"/>
      <c r="N38" s="970"/>
      <c r="O38" s="970"/>
      <c r="P38" s="970"/>
      <c r="Q38" s="970"/>
      <c r="R38" s="970"/>
      <c r="S38" s="970"/>
      <c r="T38" s="970"/>
      <c r="U38" s="970"/>
      <c r="V38" s="970"/>
      <c r="W38" s="970"/>
      <c r="X38" s="970"/>
      <c r="Y38" s="970"/>
      <c r="Z38" s="970"/>
      <c r="AA38" s="970"/>
      <c r="AB38" s="970"/>
      <c r="AC38" s="970"/>
      <c r="AD38" s="970"/>
      <c r="AE38" s="970"/>
      <c r="AF38" s="970"/>
      <c r="AG38" s="970"/>
      <c r="AH38" s="970"/>
      <c r="AI38" s="970"/>
      <c r="AJ38" s="970"/>
      <c r="AK38" s="970"/>
      <c r="AL38" s="970"/>
      <c r="AM38" s="970"/>
      <c r="AN38" s="970"/>
      <c r="AO38" s="970"/>
      <c r="AP38" s="970"/>
      <c r="AQ38" s="971"/>
      <c r="AR38" s="187"/>
      <c r="AT38" s="245" t="s">
        <v>409</v>
      </c>
      <c r="AU38" s="242"/>
      <c r="AV38" s="242"/>
      <c r="AW38" s="242"/>
      <c r="AX38" s="242"/>
      <c r="AY38" s="242"/>
      <c r="AZ38" s="242"/>
      <c r="BA38" s="242"/>
      <c r="BB38" s="242"/>
      <c r="BC38" s="242"/>
      <c r="BD38" s="242"/>
      <c r="BE38" s="440"/>
      <c r="BF38" s="440"/>
      <c r="BG38" s="440"/>
    </row>
    <row r="39" spans="1:59" ht="21.75" customHeight="1">
      <c r="A39" s="235"/>
      <c r="B39" s="236"/>
      <c r="C39" s="967"/>
      <c r="D39" s="969"/>
      <c r="E39" s="970"/>
      <c r="F39" s="970"/>
      <c r="G39" s="970"/>
      <c r="H39" s="970"/>
      <c r="I39" s="970"/>
      <c r="J39" s="970"/>
      <c r="K39" s="970"/>
      <c r="L39" s="970"/>
      <c r="M39" s="970"/>
      <c r="N39" s="970"/>
      <c r="O39" s="970"/>
      <c r="P39" s="970"/>
      <c r="Q39" s="970"/>
      <c r="R39" s="970"/>
      <c r="S39" s="970"/>
      <c r="T39" s="970"/>
      <c r="U39" s="970"/>
      <c r="V39" s="970"/>
      <c r="W39" s="970"/>
      <c r="X39" s="970"/>
      <c r="Y39" s="970"/>
      <c r="Z39" s="970"/>
      <c r="AA39" s="970"/>
      <c r="AB39" s="970"/>
      <c r="AC39" s="970"/>
      <c r="AD39" s="970"/>
      <c r="AE39" s="970"/>
      <c r="AF39" s="970"/>
      <c r="AG39" s="970"/>
      <c r="AH39" s="970"/>
      <c r="AI39" s="970"/>
      <c r="AJ39" s="970"/>
      <c r="AK39" s="970"/>
      <c r="AL39" s="970"/>
      <c r="AM39" s="970"/>
      <c r="AN39" s="970"/>
      <c r="AO39" s="970"/>
      <c r="AP39" s="970"/>
      <c r="AQ39" s="971"/>
      <c r="AR39" s="187"/>
      <c r="AT39" s="245"/>
      <c r="AU39" s="242"/>
      <c r="AV39" s="242"/>
      <c r="AW39" s="242"/>
      <c r="AX39" s="242"/>
      <c r="AY39" s="242"/>
      <c r="AZ39" s="242"/>
      <c r="BA39" s="242"/>
      <c r="BB39" s="242"/>
      <c r="BC39" s="242"/>
      <c r="BD39" s="242"/>
      <c r="BE39" s="440"/>
      <c r="BF39" s="440"/>
      <c r="BG39" s="440"/>
    </row>
    <row r="40" spans="1:59" ht="21.75" customHeight="1">
      <c r="A40" s="235"/>
      <c r="B40" s="236"/>
      <c r="C40" s="967"/>
      <c r="D40" s="969"/>
      <c r="E40" s="970"/>
      <c r="F40" s="970"/>
      <c r="G40" s="970"/>
      <c r="H40" s="970"/>
      <c r="I40" s="970"/>
      <c r="J40" s="970"/>
      <c r="K40" s="970"/>
      <c r="L40" s="970"/>
      <c r="M40" s="970"/>
      <c r="N40" s="970"/>
      <c r="O40" s="970"/>
      <c r="P40" s="970"/>
      <c r="Q40" s="970"/>
      <c r="R40" s="970"/>
      <c r="S40" s="970"/>
      <c r="T40" s="970"/>
      <c r="U40" s="970"/>
      <c r="V40" s="970"/>
      <c r="W40" s="970"/>
      <c r="X40" s="970"/>
      <c r="Y40" s="970"/>
      <c r="Z40" s="970"/>
      <c r="AA40" s="970"/>
      <c r="AB40" s="970"/>
      <c r="AC40" s="970"/>
      <c r="AD40" s="970"/>
      <c r="AE40" s="970"/>
      <c r="AF40" s="970"/>
      <c r="AG40" s="970"/>
      <c r="AH40" s="970"/>
      <c r="AI40" s="970"/>
      <c r="AJ40" s="970"/>
      <c r="AK40" s="970"/>
      <c r="AL40" s="970"/>
      <c r="AM40" s="970"/>
      <c r="AN40" s="970"/>
      <c r="AO40" s="970"/>
      <c r="AP40" s="970"/>
      <c r="AQ40" s="971"/>
      <c r="AR40" s="187"/>
      <c r="AT40" s="245"/>
      <c r="AU40" s="242"/>
      <c r="AV40" s="242"/>
      <c r="AW40" s="242"/>
      <c r="AX40" s="242"/>
      <c r="AY40" s="242"/>
      <c r="AZ40" s="242"/>
      <c r="BA40" s="242"/>
      <c r="BB40" s="242"/>
      <c r="BC40" s="242"/>
      <c r="BD40" s="242"/>
      <c r="BE40" s="440"/>
      <c r="BF40" s="440"/>
      <c r="BG40" s="440"/>
    </row>
    <row r="41" spans="1:59" ht="21.75" customHeight="1">
      <c r="A41" s="235"/>
      <c r="B41" s="236"/>
      <c r="C41" s="968"/>
      <c r="D41" s="972"/>
      <c r="E41" s="973"/>
      <c r="F41" s="973"/>
      <c r="G41" s="973"/>
      <c r="H41" s="973"/>
      <c r="I41" s="973"/>
      <c r="J41" s="973"/>
      <c r="K41" s="973"/>
      <c r="L41" s="973"/>
      <c r="M41" s="973"/>
      <c r="N41" s="973"/>
      <c r="O41" s="973"/>
      <c r="P41" s="973"/>
      <c r="Q41" s="973"/>
      <c r="R41" s="973"/>
      <c r="S41" s="973"/>
      <c r="T41" s="973"/>
      <c r="U41" s="973"/>
      <c r="V41" s="973"/>
      <c r="W41" s="973"/>
      <c r="X41" s="973"/>
      <c r="Y41" s="973"/>
      <c r="Z41" s="973"/>
      <c r="AA41" s="973"/>
      <c r="AB41" s="973"/>
      <c r="AC41" s="973"/>
      <c r="AD41" s="973"/>
      <c r="AE41" s="973"/>
      <c r="AF41" s="973"/>
      <c r="AG41" s="973"/>
      <c r="AH41" s="973"/>
      <c r="AI41" s="973"/>
      <c r="AJ41" s="973"/>
      <c r="AK41" s="973"/>
      <c r="AL41" s="973"/>
      <c r="AM41" s="973"/>
      <c r="AN41" s="973"/>
      <c r="AO41" s="973"/>
      <c r="AP41" s="973"/>
      <c r="AQ41" s="974"/>
      <c r="AR41" s="169"/>
      <c r="AT41" s="241" t="s">
        <v>411</v>
      </c>
      <c r="AU41" s="242"/>
      <c r="AV41" s="242"/>
      <c r="AW41" s="242"/>
      <c r="AX41" s="242"/>
      <c r="AY41" s="242"/>
      <c r="AZ41" s="242"/>
      <c r="BA41" s="242"/>
      <c r="BB41" s="242"/>
      <c r="BC41" s="242"/>
      <c r="BD41" s="242"/>
      <c r="BE41" s="440"/>
      <c r="BF41" s="440"/>
      <c r="BG41" s="440"/>
    </row>
    <row r="42" spans="1:59" ht="9.75" customHeight="1">
      <c r="A42" s="235"/>
      <c r="B42" s="236"/>
      <c r="C42" s="326"/>
      <c r="D42" s="439"/>
      <c r="E42" s="439"/>
      <c r="F42" s="439"/>
      <c r="G42" s="439"/>
      <c r="H42" s="439"/>
      <c r="I42" s="439"/>
      <c r="J42" s="439"/>
      <c r="K42" s="439"/>
      <c r="L42" s="439"/>
      <c r="M42" s="439"/>
      <c r="N42" s="439"/>
      <c r="O42" s="439"/>
      <c r="P42" s="439"/>
      <c r="Q42" s="439"/>
      <c r="R42" s="439"/>
      <c r="S42" s="439"/>
      <c r="T42" s="439"/>
      <c r="U42" s="439"/>
      <c r="V42" s="439"/>
      <c r="W42" s="439"/>
      <c r="X42" s="439"/>
      <c r="Y42" s="439"/>
      <c r="Z42" s="439"/>
      <c r="AA42" s="439"/>
      <c r="AB42" s="439"/>
      <c r="AC42" s="439"/>
      <c r="AD42" s="439"/>
      <c r="AE42" s="439"/>
      <c r="AF42" s="439"/>
      <c r="AG42" s="439"/>
      <c r="AH42" s="439"/>
      <c r="AI42" s="439"/>
      <c r="AJ42" s="439"/>
      <c r="AK42" s="439"/>
      <c r="AL42" s="439"/>
      <c r="AM42" s="439"/>
      <c r="AN42" s="439"/>
      <c r="AO42" s="439"/>
      <c r="AP42" s="439"/>
      <c r="AQ42" s="439"/>
      <c r="AR42" s="169"/>
      <c r="AT42" s="958" t="s">
        <v>410</v>
      </c>
      <c r="AU42" s="959"/>
      <c r="AV42" s="959"/>
      <c r="AW42" s="959"/>
      <c r="AX42" s="959"/>
      <c r="AY42" s="959"/>
      <c r="AZ42" s="959"/>
      <c r="BA42" s="959"/>
      <c r="BB42" s="959"/>
      <c r="BC42" s="959"/>
      <c r="BD42" s="960"/>
    </row>
    <row r="43" spans="1:59" ht="19.5" customHeight="1">
      <c r="A43" s="235"/>
      <c r="B43" s="248" t="s">
        <v>368</v>
      </c>
      <c r="C43" s="160"/>
      <c r="D43" s="160"/>
      <c r="E43" s="160"/>
      <c r="F43" s="30"/>
      <c r="G43" s="335"/>
      <c r="H43" s="336"/>
      <c r="I43" s="337"/>
      <c r="J43" s="337"/>
      <c r="K43" s="337"/>
      <c r="L43" s="337"/>
      <c r="M43" s="336" t="s">
        <v>472</v>
      </c>
      <c r="N43" s="336"/>
      <c r="O43" s="337"/>
      <c r="P43" s="337"/>
      <c r="Q43" s="336"/>
      <c r="R43" s="336"/>
      <c r="S43" s="336"/>
      <c r="T43" s="337"/>
      <c r="U43" s="337"/>
      <c r="V43" s="337"/>
      <c r="W43" s="336"/>
      <c r="X43" s="336" t="s">
        <v>473</v>
      </c>
      <c r="Y43" s="336"/>
      <c r="Z43" s="337"/>
      <c r="AA43" s="337"/>
      <c r="AB43" s="337"/>
      <c r="AC43" s="337"/>
      <c r="AD43" s="337"/>
      <c r="AE43" s="336"/>
      <c r="AF43" s="440"/>
      <c r="AG43" s="440"/>
      <c r="AH43" s="440"/>
      <c r="AI43" s="440"/>
      <c r="AJ43" s="440"/>
      <c r="AK43" s="440"/>
      <c r="AL43" s="440"/>
      <c r="AM43" s="440"/>
      <c r="AN43" s="440"/>
      <c r="AO43" s="440"/>
      <c r="AP43" s="440"/>
      <c r="AQ43" s="440"/>
      <c r="AR43" s="169"/>
      <c r="AT43" s="961"/>
      <c r="AU43" s="962"/>
      <c r="AV43" s="962"/>
      <c r="AW43" s="962"/>
      <c r="AX43" s="962"/>
      <c r="AY43" s="962"/>
      <c r="AZ43" s="962"/>
      <c r="BA43" s="962"/>
      <c r="BB43" s="962"/>
      <c r="BC43" s="962"/>
      <c r="BD43" s="963"/>
    </row>
    <row r="44" spans="1:59" ht="19.5" customHeight="1">
      <c r="A44" s="235"/>
      <c r="B44" s="236"/>
      <c r="C44" s="750" t="s">
        <v>412</v>
      </c>
      <c r="D44" s="928"/>
      <c r="E44" s="928"/>
      <c r="F44" s="928"/>
      <c r="G44" s="928"/>
      <c r="H44" s="928"/>
      <c r="I44" s="928"/>
      <c r="J44" s="928"/>
      <c r="K44" s="928"/>
      <c r="L44" s="928"/>
      <c r="M44" s="751"/>
      <c r="N44" s="745" t="s">
        <v>413</v>
      </c>
      <c r="O44" s="745"/>
      <c r="P44" s="745"/>
      <c r="Q44" s="745"/>
      <c r="R44" s="745"/>
      <c r="S44" s="745"/>
      <c r="T44" s="745"/>
      <c r="U44" s="745"/>
      <c r="V44" s="745"/>
      <c r="W44" s="745"/>
      <c r="X44" s="745"/>
      <c r="Y44" s="745"/>
      <c r="Z44" s="745"/>
      <c r="AA44" s="745"/>
      <c r="AB44" s="745"/>
      <c r="AC44" s="745"/>
      <c r="AD44" s="745"/>
      <c r="AE44" s="745"/>
      <c r="AF44" s="745"/>
      <c r="AG44" s="745"/>
      <c r="AH44" s="745"/>
      <c r="AI44" s="745"/>
      <c r="AJ44" s="745"/>
      <c r="AK44" s="745"/>
      <c r="AL44" s="745"/>
      <c r="AM44" s="745"/>
      <c r="AN44" s="745"/>
      <c r="AO44" s="745"/>
      <c r="AP44" s="745"/>
      <c r="AQ44" s="746"/>
      <c r="AR44" s="187"/>
      <c r="AT44" s="961"/>
      <c r="AU44" s="962"/>
      <c r="AV44" s="962"/>
      <c r="AW44" s="962"/>
      <c r="AX44" s="962"/>
      <c r="AY44" s="962"/>
      <c r="AZ44" s="962"/>
      <c r="BA44" s="962"/>
      <c r="BB44" s="962"/>
      <c r="BC44" s="962"/>
      <c r="BD44" s="963"/>
    </row>
    <row r="45" spans="1:59" ht="6.75" customHeight="1">
      <c r="A45" s="321"/>
      <c r="B45" s="269"/>
      <c r="C45" s="421"/>
      <c r="D45" s="422"/>
      <c r="E45" s="422"/>
      <c r="F45" s="422"/>
      <c r="G45" s="422"/>
      <c r="H45" s="422"/>
      <c r="I45" s="422"/>
      <c r="J45" s="422"/>
      <c r="K45" s="422"/>
      <c r="L45" s="422"/>
      <c r="M45" s="422"/>
      <c r="N45" s="422"/>
      <c r="O45" s="422"/>
      <c r="P45" s="422"/>
      <c r="Q45" s="422"/>
      <c r="R45" s="422"/>
      <c r="S45" s="422"/>
      <c r="T45" s="422"/>
      <c r="U45" s="422"/>
      <c r="V45" s="422"/>
      <c r="W45" s="422"/>
      <c r="X45" s="422"/>
      <c r="Y45" s="422"/>
      <c r="Z45" s="422"/>
      <c r="AA45" s="422"/>
      <c r="AB45" s="422"/>
      <c r="AC45" s="422"/>
      <c r="AD45" s="422"/>
      <c r="AE45" s="422"/>
      <c r="AF45" s="422"/>
      <c r="AG45" s="422"/>
      <c r="AH45" s="422"/>
      <c r="AI45" s="422"/>
      <c r="AJ45" s="422"/>
      <c r="AK45" s="422"/>
      <c r="AL45" s="422"/>
      <c r="AM45" s="422"/>
      <c r="AN45" s="422"/>
      <c r="AO45" s="422"/>
      <c r="AP45" s="422"/>
      <c r="AQ45" s="423"/>
      <c r="AR45" s="322"/>
      <c r="AT45" s="961"/>
      <c r="AU45" s="962"/>
      <c r="AV45" s="962"/>
      <c r="AW45" s="962"/>
      <c r="AX45" s="962"/>
      <c r="AY45" s="962"/>
      <c r="AZ45" s="962"/>
      <c r="BA45" s="962"/>
      <c r="BB45" s="962"/>
      <c r="BC45" s="962"/>
      <c r="BD45" s="963"/>
    </row>
    <row r="46" spans="1:59" ht="21.95" customHeight="1">
      <c r="A46" s="239"/>
      <c r="B46" s="431"/>
      <c r="C46" s="967" t="s">
        <v>414</v>
      </c>
      <c r="D46" s="969" t="s">
        <v>600</v>
      </c>
      <c r="E46" s="970"/>
      <c r="F46" s="970"/>
      <c r="G46" s="970"/>
      <c r="H46" s="970"/>
      <c r="I46" s="970"/>
      <c r="J46" s="970"/>
      <c r="K46" s="970"/>
      <c r="L46" s="970"/>
      <c r="M46" s="970"/>
      <c r="N46" s="970"/>
      <c r="O46" s="970"/>
      <c r="P46" s="970"/>
      <c r="Q46" s="970"/>
      <c r="R46" s="970"/>
      <c r="S46" s="970"/>
      <c r="T46" s="970"/>
      <c r="U46" s="970"/>
      <c r="V46" s="970"/>
      <c r="W46" s="970"/>
      <c r="X46" s="970"/>
      <c r="Y46" s="970"/>
      <c r="Z46" s="970"/>
      <c r="AA46" s="970"/>
      <c r="AB46" s="970"/>
      <c r="AC46" s="970"/>
      <c r="AD46" s="970"/>
      <c r="AE46" s="970"/>
      <c r="AF46" s="970"/>
      <c r="AG46" s="970"/>
      <c r="AH46" s="970"/>
      <c r="AI46" s="970"/>
      <c r="AJ46" s="970"/>
      <c r="AK46" s="970"/>
      <c r="AL46" s="970"/>
      <c r="AM46" s="970"/>
      <c r="AN46" s="970"/>
      <c r="AO46" s="970"/>
      <c r="AP46" s="970"/>
      <c r="AQ46" s="971"/>
      <c r="AR46" s="187"/>
      <c r="AT46" s="964"/>
      <c r="AU46" s="965"/>
      <c r="AV46" s="965"/>
      <c r="AW46" s="965"/>
      <c r="AX46" s="965"/>
      <c r="AY46" s="965"/>
      <c r="AZ46" s="965"/>
      <c r="BA46" s="965"/>
      <c r="BB46" s="965"/>
      <c r="BC46" s="965"/>
      <c r="BD46" s="966"/>
    </row>
    <row r="47" spans="1:59" ht="21.95" customHeight="1">
      <c r="A47" s="235"/>
      <c r="B47" s="236"/>
      <c r="C47" s="967"/>
      <c r="D47" s="969"/>
      <c r="E47" s="970"/>
      <c r="F47" s="970"/>
      <c r="G47" s="970"/>
      <c r="H47" s="970"/>
      <c r="I47" s="970"/>
      <c r="J47" s="970"/>
      <c r="K47" s="970"/>
      <c r="L47" s="970"/>
      <c r="M47" s="970"/>
      <c r="N47" s="970"/>
      <c r="O47" s="970"/>
      <c r="P47" s="970"/>
      <c r="Q47" s="970"/>
      <c r="R47" s="970"/>
      <c r="S47" s="970"/>
      <c r="T47" s="970"/>
      <c r="U47" s="970"/>
      <c r="V47" s="970"/>
      <c r="W47" s="970"/>
      <c r="X47" s="970"/>
      <c r="Y47" s="970"/>
      <c r="Z47" s="970"/>
      <c r="AA47" s="970"/>
      <c r="AB47" s="970"/>
      <c r="AC47" s="970"/>
      <c r="AD47" s="970"/>
      <c r="AE47" s="970"/>
      <c r="AF47" s="970"/>
      <c r="AG47" s="970"/>
      <c r="AH47" s="970"/>
      <c r="AI47" s="970"/>
      <c r="AJ47" s="970"/>
      <c r="AK47" s="970"/>
      <c r="AL47" s="970"/>
      <c r="AM47" s="970"/>
      <c r="AN47" s="970"/>
      <c r="AO47" s="970"/>
      <c r="AP47" s="970"/>
      <c r="AQ47" s="971"/>
      <c r="AR47" s="187"/>
    </row>
    <row r="48" spans="1:59" ht="21.95" customHeight="1">
      <c r="A48" s="235"/>
      <c r="B48" s="248"/>
      <c r="C48" s="967"/>
      <c r="D48" s="969"/>
      <c r="E48" s="970"/>
      <c r="F48" s="970"/>
      <c r="G48" s="970"/>
      <c r="H48" s="970"/>
      <c r="I48" s="970"/>
      <c r="J48" s="970"/>
      <c r="K48" s="970"/>
      <c r="L48" s="970"/>
      <c r="M48" s="970"/>
      <c r="N48" s="970"/>
      <c r="O48" s="970"/>
      <c r="P48" s="970"/>
      <c r="Q48" s="970"/>
      <c r="R48" s="970"/>
      <c r="S48" s="970"/>
      <c r="T48" s="970"/>
      <c r="U48" s="970"/>
      <c r="V48" s="970"/>
      <c r="W48" s="970"/>
      <c r="X48" s="970"/>
      <c r="Y48" s="970"/>
      <c r="Z48" s="970"/>
      <c r="AA48" s="970"/>
      <c r="AB48" s="970"/>
      <c r="AC48" s="970"/>
      <c r="AD48" s="970"/>
      <c r="AE48" s="970"/>
      <c r="AF48" s="970"/>
      <c r="AG48" s="970"/>
      <c r="AH48" s="970"/>
      <c r="AI48" s="970"/>
      <c r="AJ48" s="970"/>
      <c r="AK48" s="970"/>
      <c r="AL48" s="970"/>
      <c r="AM48" s="970"/>
      <c r="AN48" s="970"/>
      <c r="AO48" s="970"/>
      <c r="AP48" s="970"/>
      <c r="AQ48" s="971"/>
      <c r="AR48" s="187"/>
    </row>
    <row r="49" spans="1:44" ht="21.95" customHeight="1">
      <c r="A49" s="235"/>
      <c r="B49" s="431"/>
      <c r="C49" s="968"/>
      <c r="D49" s="972"/>
      <c r="E49" s="973"/>
      <c r="F49" s="973"/>
      <c r="G49" s="973"/>
      <c r="H49" s="973"/>
      <c r="I49" s="973"/>
      <c r="J49" s="973"/>
      <c r="K49" s="973"/>
      <c r="L49" s="973"/>
      <c r="M49" s="973"/>
      <c r="N49" s="973"/>
      <c r="O49" s="973"/>
      <c r="P49" s="973"/>
      <c r="Q49" s="973"/>
      <c r="R49" s="973"/>
      <c r="S49" s="973"/>
      <c r="T49" s="973"/>
      <c r="U49" s="973"/>
      <c r="V49" s="973"/>
      <c r="W49" s="973"/>
      <c r="X49" s="973"/>
      <c r="Y49" s="973"/>
      <c r="Z49" s="973"/>
      <c r="AA49" s="973"/>
      <c r="AB49" s="973"/>
      <c r="AC49" s="973"/>
      <c r="AD49" s="973"/>
      <c r="AE49" s="973"/>
      <c r="AF49" s="973"/>
      <c r="AG49" s="973"/>
      <c r="AH49" s="973"/>
      <c r="AI49" s="973"/>
      <c r="AJ49" s="973"/>
      <c r="AK49" s="973"/>
      <c r="AL49" s="973"/>
      <c r="AM49" s="973"/>
      <c r="AN49" s="973"/>
      <c r="AO49" s="973"/>
      <c r="AP49" s="973"/>
      <c r="AQ49" s="974"/>
      <c r="AR49" s="187"/>
    </row>
    <row r="50" spans="1:44" ht="7.5" customHeight="1">
      <c r="A50" s="235"/>
      <c r="B50" s="236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328"/>
      <c r="Y50" s="328"/>
      <c r="Z50" s="328"/>
      <c r="AA50" s="328"/>
      <c r="AB50" s="328"/>
      <c r="AC50" s="328"/>
      <c r="AD50" s="328"/>
      <c r="AE50" s="328"/>
      <c r="AF50" s="328"/>
      <c r="AG50" s="328"/>
      <c r="AH50" s="328"/>
      <c r="AI50" s="328"/>
      <c r="AJ50" s="328"/>
      <c r="AK50" s="328"/>
      <c r="AL50" s="328"/>
      <c r="AM50" s="328"/>
      <c r="AN50" s="328"/>
      <c r="AO50" s="328"/>
      <c r="AP50" s="328"/>
      <c r="AQ50" s="328"/>
      <c r="AR50" s="187"/>
    </row>
    <row r="51" spans="1:44" ht="15.75" customHeight="1">
      <c r="A51" s="235"/>
      <c r="B51" s="431"/>
      <c r="C51" s="327"/>
      <c r="D51" s="440"/>
      <c r="E51" s="440"/>
      <c r="F51" s="440"/>
      <c r="G51" s="440"/>
      <c r="H51" s="440"/>
      <c r="I51" s="440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  <c r="AA51" s="440"/>
      <c r="AB51" s="440"/>
      <c r="AC51" s="440"/>
      <c r="AD51" s="440"/>
      <c r="AE51" s="440"/>
      <c r="AF51" s="440"/>
      <c r="AG51" s="440"/>
      <c r="AH51" s="440"/>
      <c r="AI51" s="440"/>
      <c r="AJ51" s="440"/>
      <c r="AK51" s="440"/>
      <c r="AL51" s="440"/>
      <c r="AM51" s="975" t="s">
        <v>479</v>
      </c>
      <c r="AN51" s="976"/>
      <c r="AO51" s="976"/>
      <c r="AP51" s="976"/>
      <c r="AQ51" s="977"/>
      <c r="AR51" s="187"/>
    </row>
    <row r="52" spans="1:44" ht="18" customHeight="1">
      <c r="A52" s="235"/>
      <c r="B52" s="431"/>
      <c r="C52" s="327"/>
      <c r="D52" s="440"/>
      <c r="E52" s="440"/>
      <c r="F52" s="440"/>
      <c r="G52" s="440"/>
      <c r="H52" s="440"/>
      <c r="I52" s="440"/>
      <c r="J52" s="440"/>
      <c r="K52" s="440"/>
      <c r="L52" s="440"/>
      <c r="M52" s="440"/>
      <c r="N52" s="440"/>
      <c r="O52" s="440"/>
      <c r="P52" s="440"/>
      <c r="Q52" s="440"/>
      <c r="R52" s="440"/>
      <c r="S52" s="440"/>
      <c r="T52" s="440"/>
      <c r="U52" s="440"/>
      <c r="V52" s="440"/>
      <c r="W52" s="440"/>
      <c r="X52" s="440"/>
      <c r="Y52" s="440"/>
      <c r="Z52" s="440"/>
      <c r="AA52" s="978" t="s">
        <v>448</v>
      </c>
      <c r="AB52" s="979"/>
      <c r="AC52" s="980"/>
      <c r="AD52" s="984" t="s">
        <v>477</v>
      </c>
      <c r="AE52" s="985"/>
      <c r="AF52" s="985"/>
      <c r="AG52" s="985"/>
      <c r="AH52" s="985"/>
      <c r="AI52" s="985"/>
      <c r="AJ52" s="985"/>
      <c r="AK52" s="986"/>
      <c r="AL52" s="440"/>
      <c r="AM52" s="990"/>
      <c r="AN52" s="991"/>
      <c r="AO52" s="991"/>
      <c r="AP52" s="991"/>
      <c r="AQ52" s="992"/>
      <c r="AR52" s="187"/>
    </row>
    <row r="53" spans="1:44" ht="18" customHeight="1">
      <c r="A53" s="235"/>
      <c r="B53" s="238"/>
      <c r="C53" s="327"/>
      <c r="D53" s="440"/>
      <c r="E53" s="440"/>
      <c r="F53" s="440"/>
      <c r="G53" s="440"/>
      <c r="H53" s="440"/>
      <c r="I53" s="440"/>
      <c r="J53" s="440"/>
      <c r="K53" s="440"/>
      <c r="L53" s="440"/>
      <c r="M53" s="440"/>
      <c r="N53" s="440"/>
      <c r="O53" s="440"/>
      <c r="P53" s="440"/>
      <c r="Q53" s="440"/>
      <c r="R53" s="440"/>
      <c r="S53" s="440"/>
      <c r="T53" s="440"/>
      <c r="U53" s="440"/>
      <c r="V53" s="440"/>
      <c r="W53" s="440"/>
      <c r="X53" s="440"/>
      <c r="Y53" s="440"/>
      <c r="Z53" s="440"/>
      <c r="AA53" s="981"/>
      <c r="AB53" s="982"/>
      <c r="AC53" s="983"/>
      <c r="AD53" s="987"/>
      <c r="AE53" s="988"/>
      <c r="AF53" s="988"/>
      <c r="AG53" s="988"/>
      <c r="AH53" s="988"/>
      <c r="AI53" s="988"/>
      <c r="AJ53" s="988"/>
      <c r="AK53" s="989"/>
      <c r="AL53" s="440"/>
      <c r="AM53" s="993"/>
      <c r="AN53" s="994"/>
      <c r="AO53" s="994"/>
      <c r="AP53" s="994"/>
      <c r="AQ53" s="995"/>
      <c r="AR53" s="187"/>
    </row>
    <row r="54" spans="1:44" ht="9" customHeight="1" thickBot="1">
      <c r="A54" s="249"/>
      <c r="B54" s="250"/>
      <c r="C54" s="25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89"/>
    </row>
    <row r="55" spans="1:44" s="191" customFormat="1" ht="25.5" customHeight="1">
      <c r="A55" s="359"/>
      <c r="B55" s="359"/>
      <c r="C55" s="359"/>
      <c r="D55" s="359"/>
      <c r="E55" s="359"/>
      <c r="F55" s="359"/>
      <c r="G55" s="359"/>
      <c r="H55" s="360"/>
      <c r="I55" s="360"/>
      <c r="J55" s="360"/>
      <c r="K55" s="360"/>
      <c r="L55" s="360"/>
      <c r="M55" s="360"/>
      <c r="N55" s="360"/>
      <c r="O55" s="360"/>
      <c r="P55" s="360"/>
      <c r="Q55" s="360"/>
      <c r="R55" s="360"/>
      <c r="S55" s="360"/>
      <c r="AE55" s="191" t="s">
        <v>349</v>
      </c>
      <c r="AL55" s="191" t="s">
        <v>319</v>
      </c>
    </row>
    <row r="56" spans="1:44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</row>
  </sheetData>
  <mergeCells count="96">
    <mergeCell ref="AM51:AQ51"/>
    <mergeCell ref="AA52:AC53"/>
    <mergeCell ref="AD52:AK53"/>
    <mergeCell ref="AM52:AQ53"/>
    <mergeCell ref="C38:C41"/>
    <mergeCell ref="D38:AQ41"/>
    <mergeCell ref="AT42:BD46"/>
    <mergeCell ref="C44:M44"/>
    <mergeCell ref="N44:AQ44"/>
    <mergeCell ref="C46:C49"/>
    <mergeCell ref="D46:AQ49"/>
    <mergeCell ref="R32:AL32"/>
    <mergeCell ref="AW32:BD32"/>
    <mergeCell ref="AW33:BD33"/>
    <mergeCell ref="AN34:AR34"/>
    <mergeCell ref="C36:M36"/>
    <mergeCell ref="N36:AQ36"/>
    <mergeCell ref="AU29:AU33"/>
    <mergeCell ref="AW29:BD29"/>
    <mergeCell ref="AN30:AR32"/>
    <mergeCell ref="AV30:AV31"/>
    <mergeCell ref="AW30:BD31"/>
    <mergeCell ref="A29:D30"/>
    <mergeCell ref="E29:H30"/>
    <mergeCell ref="I29:L30"/>
    <mergeCell ref="M29:P30"/>
    <mergeCell ref="Q29:Q30"/>
    <mergeCell ref="R29:AL30"/>
    <mergeCell ref="AJ25:AM26"/>
    <mergeCell ref="AN25:AN26"/>
    <mergeCell ref="AO25:AQ26"/>
    <mergeCell ref="AR25:AR26"/>
    <mergeCell ref="AM29:AM30"/>
    <mergeCell ref="AN29:AR29"/>
    <mergeCell ref="A28:H28"/>
    <mergeCell ref="AT28:AU28"/>
    <mergeCell ref="A25:F26"/>
    <mergeCell ref="G25:V26"/>
    <mergeCell ref="W25:AB26"/>
    <mergeCell ref="AC25:AD26"/>
    <mergeCell ref="AE25:AH26"/>
    <mergeCell ref="AI25:AI26"/>
    <mergeCell ref="AJ23:AM23"/>
    <mergeCell ref="AO23:AQ23"/>
    <mergeCell ref="W24:AB24"/>
    <mergeCell ref="AC24:AD24"/>
    <mergeCell ref="AE24:AH24"/>
    <mergeCell ref="AJ24:AM24"/>
    <mergeCell ref="AO24:AQ24"/>
    <mergeCell ref="A23:F24"/>
    <mergeCell ref="G23:V24"/>
    <mergeCell ref="W23:AB23"/>
    <mergeCell ref="AC23:AD23"/>
    <mergeCell ref="AE23:AH23"/>
    <mergeCell ref="A19:F20"/>
    <mergeCell ref="G19:V20"/>
    <mergeCell ref="W19:AB20"/>
    <mergeCell ref="AC19:AR20"/>
    <mergeCell ref="A21:F22"/>
    <mergeCell ref="G21:V22"/>
    <mergeCell ref="W21:AB22"/>
    <mergeCell ref="AC21:AD22"/>
    <mergeCell ref="AE21:AH22"/>
    <mergeCell ref="AI21:AI22"/>
    <mergeCell ref="AJ21:AM22"/>
    <mergeCell ref="AN21:AN22"/>
    <mergeCell ref="AO21:AQ22"/>
    <mergeCell ref="AR21:AR22"/>
    <mergeCell ref="A15:J15"/>
    <mergeCell ref="K15:AA15"/>
    <mergeCell ref="AB15:AR15"/>
    <mergeCell ref="AU15:BC15"/>
    <mergeCell ref="A16:J17"/>
    <mergeCell ref="K16:AA17"/>
    <mergeCell ref="AB16:AR17"/>
    <mergeCell ref="AU9:BC14"/>
    <mergeCell ref="A12:L12"/>
    <mergeCell ref="M12:Z12"/>
    <mergeCell ref="AA12:AH12"/>
    <mergeCell ref="AI12:AR12"/>
    <mergeCell ref="A13:L14"/>
    <mergeCell ref="M13:Z14"/>
    <mergeCell ref="AA13:AH14"/>
    <mergeCell ref="AI13:AR14"/>
    <mergeCell ref="AT9:AT14"/>
    <mergeCell ref="A7:E7"/>
    <mergeCell ref="F7:M7"/>
    <mergeCell ref="A9:G10"/>
    <mergeCell ref="H9:K10"/>
    <mergeCell ref="L9:AR10"/>
    <mergeCell ref="A1:D4"/>
    <mergeCell ref="F1:I2"/>
    <mergeCell ref="J1:AI2"/>
    <mergeCell ref="AJ1:AR2"/>
    <mergeCell ref="Y4:AB6"/>
    <mergeCell ref="AC4:AR6"/>
  </mergeCells>
  <phoneticPr fontId="3"/>
  <conditionalFormatting sqref="E4:F4">
    <cfRule type="cellIs" dxfId="12" priority="3" stopIfTrue="1" operator="equal">
      <formula>"科研費"</formula>
    </cfRule>
  </conditionalFormatting>
  <conditionalFormatting sqref="F1">
    <cfRule type="cellIs" dxfId="11" priority="2" stopIfTrue="1" operator="equal">
      <formula>"科研費"</formula>
    </cfRule>
  </conditionalFormatting>
  <conditionalFormatting sqref="AN34:AN35">
    <cfRule type="cellIs" dxfId="10" priority="1" stopIfTrue="1" operator="equal">
      <formula>"科研費"</formula>
    </cfRule>
  </conditionalFormatting>
  <dataValidations count="3">
    <dataValidation type="list" allowBlank="1" showInputMessage="1" showErrorMessage="1" sqref="M29:P30" xr:uid="{6DFCF813-6F9F-4AA3-98B5-EE270C35BDF8}">
      <formula1>"　,B,C,D"</formula1>
    </dataValidation>
    <dataValidation allowBlank="1" showInputMessage="1" sqref="G25" xr:uid="{32E4F2F7-249F-41E6-A4C5-C4E5B5D78CBA}"/>
    <dataValidation type="list" allowBlank="1" showInputMessage="1" showErrorMessage="1" sqref="F7:M7" xr:uid="{7301BB5B-FCF0-4E15-A9AB-BC49CFDBC790}">
      <formula1>"口座振替,現金"</formula1>
    </dataValidation>
  </dataValidations>
  <printOptions horizontalCentered="1"/>
  <pageMargins left="0.39370078740157483" right="0.39370078740157483" top="0.59055118110236227" bottom="0.19685039370078741" header="0.31496062992125984" footer="0.31496062992125984"/>
  <pageSetup paperSize="9" scale="82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7F64A3A-8192-4DFB-9AAA-0BD1A5CC279C}">
          <x14:formula1>
            <xm:f>リスト!$I$2:$I$29</xm:f>
          </x14:formula1>
          <xm:sqref>M13:Z14</xm:sqref>
        </x14:dataValidation>
        <x14:dataValidation type="list" allowBlank="1" showInputMessage="1" showErrorMessage="1" xr:uid="{CEBC7556-2729-49C1-8A66-949D6EB55F98}">
          <x14:formula1>
            <xm:f>リスト!$H$2:$H$12</xm:f>
          </x14:formula1>
          <xm:sqref>A13:L14</xm:sqref>
        </x14:dataValidation>
        <x14:dataValidation type="list" allowBlank="1" showInputMessage="1" showErrorMessage="1" xr:uid="{DB28A37A-8ECE-4E77-9CE3-A6939CD5E02D}">
          <x14:formula1>
            <xm:f>リスト!$F$42:$F$43</xm:f>
          </x14:formula1>
          <xm:sqref>H9:K10</xm:sqref>
        </x14:dataValidation>
        <x14:dataValidation type="list" allowBlank="1" showInputMessage="1" showErrorMessage="1" xr:uid="{150A45CE-1708-4861-9F1A-51086BE3489C}">
          <x14:formula1>
            <xm:f>リスト!$E$42:$E$43</xm:f>
          </x14:formula1>
          <xm:sqref>E29:H30</xm:sqref>
        </x14:dataValidation>
        <x14:dataValidation type="list" allowBlank="1" showInputMessage="1" showErrorMessage="1" xr:uid="{1D7DB3C1-59F2-4A88-A94D-E85ECA7FF087}">
          <x14:formula1>
            <xm:f>リスト!$A$42:$A$50</xm:f>
          </x14:formula1>
          <xm:sqref>A16:J17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57"/>
  <sheetViews>
    <sheetView zoomScale="85" zoomScaleNormal="85" zoomScaleSheetLayoutView="85" workbookViewId="0">
      <selection activeCell="F4" sqref="F4"/>
    </sheetView>
  </sheetViews>
  <sheetFormatPr defaultRowHeight="11.25"/>
  <cols>
    <col min="1" max="18" width="2.5" style="179" customWidth="1"/>
    <col min="19" max="20" width="2.875" style="179" customWidth="1"/>
    <col min="21" max="29" width="2.5" style="179" customWidth="1"/>
    <col min="30" max="30" width="3.75" style="179" customWidth="1"/>
    <col min="31" max="44" width="2.5" style="179" customWidth="1"/>
    <col min="45" max="45" width="3.25" style="179" customWidth="1"/>
    <col min="46" max="46" width="4.125" style="179" customWidth="1"/>
    <col min="47" max="47" width="6.25" style="179" customWidth="1"/>
    <col min="48" max="48" width="6.125" style="179" customWidth="1"/>
    <col min="49" max="49" width="8.625" style="179" customWidth="1"/>
    <col min="50" max="55" width="6.25" style="179" customWidth="1"/>
    <col min="56" max="56" width="9.375" style="179" customWidth="1"/>
    <col min="57" max="60" width="7" style="179" customWidth="1"/>
    <col min="61" max="74" width="2.875" style="179" customWidth="1"/>
    <col min="75" max="16384" width="9" style="179"/>
  </cols>
  <sheetData>
    <row r="1" spans="1:58" ht="14.25" customHeight="1">
      <c r="A1" s="757" t="str">
        <f>IF(ISERROR(VLOOKUP($M$13,リスト!$I$2:$J$29,2,0))=TRUE,"",VLOOKUP($M$13,リスト!$I$2:$J$29,2,0))</f>
        <v>科</v>
      </c>
      <c r="B1" s="757"/>
      <c r="C1" s="757"/>
      <c r="D1" s="757"/>
      <c r="F1" s="758" t="str">
        <f>IF(A13="科研費（2101）","科研費","")</f>
        <v>科研費</v>
      </c>
      <c r="G1" s="758"/>
      <c r="H1" s="758"/>
      <c r="I1" s="758"/>
      <c r="J1" s="456" t="s">
        <v>476</v>
      </c>
      <c r="K1" s="456"/>
      <c r="L1" s="456"/>
      <c r="M1" s="456"/>
      <c r="N1" s="456"/>
      <c r="O1" s="456"/>
      <c r="P1" s="456"/>
      <c r="Q1" s="456"/>
      <c r="R1" s="456"/>
      <c r="S1" s="456"/>
      <c r="T1" s="456"/>
      <c r="U1" s="456"/>
      <c r="V1" s="456"/>
      <c r="W1" s="456"/>
      <c r="X1" s="456"/>
      <c r="Y1" s="456"/>
      <c r="Z1" s="456"/>
      <c r="AA1" s="456"/>
      <c r="AB1" s="456"/>
      <c r="AC1" s="456"/>
      <c r="AD1" s="456"/>
      <c r="AE1" s="456"/>
      <c r="AF1" s="456"/>
      <c r="AG1" s="456"/>
      <c r="AH1" s="456"/>
      <c r="AI1" s="759"/>
      <c r="AJ1" s="760" t="s">
        <v>572</v>
      </c>
      <c r="AK1" s="761"/>
      <c r="AL1" s="761"/>
      <c r="AM1" s="761"/>
      <c r="AN1" s="761"/>
      <c r="AO1" s="761"/>
      <c r="AP1" s="761"/>
      <c r="AQ1" s="761"/>
      <c r="AR1" s="762"/>
      <c r="AT1" s="247"/>
      <c r="AU1" s="246"/>
      <c r="AV1" s="246"/>
      <c r="AW1" s="246"/>
      <c r="AX1" s="246"/>
      <c r="AY1" s="246"/>
      <c r="AZ1" s="246"/>
      <c r="BA1" s="246"/>
      <c r="BB1" s="246"/>
      <c r="BC1" s="246"/>
      <c r="BD1" s="183"/>
    </row>
    <row r="2" spans="1:58" s="181" customFormat="1" ht="11.25" customHeight="1">
      <c r="A2" s="757"/>
      <c r="B2" s="757"/>
      <c r="C2" s="757"/>
      <c r="D2" s="757"/>
      <c r="F2" s="758"/>
      <c r="G2" s="758"/>
      <c r="H2" s="758"/>
      <c r="I2" s="758"/>
      <c r="J2" s="456"/>
      <c r="K2" s="456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6"/>
      <c r="AB2" s="456"/>
      <c r="AC2" s="456"/>
      <c r="AD2" s="456"/>
      <c r="AE2" s="456"/>
      <c r="AF2" s="456"/>
      <c r="AG2" s="456"/>
      <c r="AH2" s="456"/>
      <c r="AI2" s="759"/>
      <c r="AJ2" s="763"/>
      <c r="AK2" s="764"/>
      <c r="AL2" s="764"/>
      <c r="AM2" s="764"/>
      <c r="AN2" s="764"/>
      <c r="AO2" s="764"/>
      <c r="AP2" s="764"/>
      <c r="AQ2" s="764"/>
      <c r="AR2" s="765"/>
    </row>
    <row r="3" spans="1:58" s="181" customFormat="1" ht="6" customHeight="1" thickBot="1">
      <c r="A3" s="757"/>
      <c r="B3" s="757"/>
      <c r="C3" s="757"/>
      <c r="D3" s="757"/>
      <c r="F3" s="273"/>
      <c r="G3" s="273"/>
      <c r="H3" s="273"/>
      <c r="I3" s="273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318"/>
      <c r="AK3" s="318"/>
      <c r="AL3" s="318"/>
      <c r="AM3" s="318"/>
      <c r="AN3" s="318"/>
      <c r="AO3" s="318"/>
      <c r="AP3" s="318"/>
      <c r="AQ3" s="318"/>
      <c r="AR3" s="318"/>
    </row>
    <row r="4" spans="1:58" ht="24" customHeight="1">
      <c r="A4" s="757"/>
      <c r="B4" s="757"/>
      <c r="C4" s="757"/>
      <c r="D4" s="757"/>
      <c r="E4" s="184"/>
      <c r="F4" s="316"/>
      <c r="G4" s="316"/>
      <c r="H4" s="316"/>
      <c r="I4" s="316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766" t="s">
        <v>390</v>
      </c>
      <c r="Z4" s="767"/>
      <c r="AA4" s="767"/>
      <c r="AB4" s="767"/>
      <c r="AC4" s="772"/>
      <c r="AD4" s="772"/>
      <c r="AE4" s="772"/>
      <c r="AF4" s="772"/>
      <c r="AG4" s="772"/>
      <c r="AH4" s="772"/>
      <c r="AI4" s="772"/>
      <c r="AJ4" s="772"/>
      <c r="AK4" s="772"/>
      <c r="AL4" s="772"/>
      <c r="AM4" s="772"/>
      <c r="AN4" s="772"/>
      <c r="AO4" s="772"/>
      <c r="AP4" s="772"/>
      <c r="AQ4" s="772"/>
      <c r="AR4" s="773"/>
      <c r="AV4" s="181"/>
      <c r="BE4" s="243"/>
      <c r="BF4" s="244"/>
    </row>
    <row r="5" spans="1:58" ht="9" customHeight="1">
      <c r="A5" s="317"/>
      <c r="B5" s="317"/>
      <c r="C5" s="317"/>
      <c r="D5" s="3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768"/>
      <c r="Z5" s="769"/>
      <c r="AA5" s="769"/>
      <c r="AB5" s="769"/>
      <c r="AC5" s="774"/>
      <c r="AD5" s="774"/>
      <c r="AE5" s="774"/>
      <c r="AF5" s="774"/>
      <c r="AG5" s="774"/>
      <c r="AH5" s="774"/>
      <c r="AI5" s="774"/>
      <c r="AJ5" s="774"/>
      <c r="AK5" s="774"/>
      <c r="AL5" s="774"/>
      <c r="AM5" s="774"/>
      <c r="AN5" s="774"/>
      <c r="AO5" s="774"/>
      <c r="AP5" s="774"/>
      <c r="AQ5" s="774"/>
      <c r="AR5" s="775"/>
      <c r="BE5" s="244"/>
      <c r="BF5" s="244"/>
    </row>
    <row r="6" spans="1:58" ht="15.75" customHeight="1" thickBot="1">
      <c r="A6" s="164"/>
      <c r="B6" s="164"/>
      <c r="C6" s="164"/>
      <c r="D6" s="164"/>
      <c r="E6" s="185"/>
      <c r="F6" s="233" t="s">
        <v>391</v>
      </c>
      <c r="G6" s="185"/>
      <c r="H6" s="185"/>
      <c r="I6" s="185"/>
      <c r="J6" s="185"/>
      <c r="K6" s="185"/>
      <c r="L6" s="185"/>
      <c r="M6" s="185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770"/>
      <c r="Z6" s="771"/>
      <c r="AA6" s="771"/>
      <c r="AB6" s="771"/>
      <c r="AC6" s="776"/>
      <c r="AD6" s="776"/>
      <c r="AE6" s="776"/>
      <c r="AF6" s="776"/>
      <c r="AG6" s="776"/>
      <c r="AH6" s="776"/>
      <c r="AI6" s="776"/>
      <c r="AJ6" s="776"/>
      <c r="AK6" s="776"/>
      <c r="AL6" s="776"/>
      <c r="AM6" s="776"/>
      <c r="AN6" s="776"/>
      <c r="AO6" s="776"/>
      <c r="AP6" s="776"/>
      <c r="AQ6" s="776"/>
      <c r="AR6" s="777"/>
      <c r="BE6" s="244"/>
      <c r="BF6" s="244"/>
    </row>
    <row r="7" spans="1:58" ht="30" customHeight="1" thickBot="1">
      <c r="A7" s="778" t="s">
        <v>415</v>
      </c>
      <c r="B7" s="779"/>
      <c r="C7" s="779"/>
      <c r="D7" s="779"/>
      <c r="E7" s="779"/>
      <c r="F7" s="780" t="s">
        <v>195</v>
      </c>
      <c r="G7" s="781"/>
      <c r="H7" s="781"/>
      <c r="I7" s="781"/>
      <c r="J7" s="781"/>
      <c r="K7" s="781"/>
      <c r="L7" s="781"/>
      <c r="M7" s="782"/>
      <c r="N7" s="157"/>
      <c r="O7" s="26"/>
      <c r="P7" s="28"/>
      <c r="Q7" s="28"/>
      <c r="R7" s="28"/>
      <c r="S7" s="27"/>
      <c r="T7" s="27"/>
      <c r="U7" s="27"/>
      <c r="V7" s="27"/>
      <c r="W7" s="27"/>
      <c r="X7" s="27"/>
      <c r="Y7" s="352"/>
      <c r="Z7" s="352"/>
      <c r="AA7" s="352"/>
      <c r="AB7" s="352"/>
      <c r="AC7" s="352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BE7" s="244"/>
      <c r="BF7" s="244"/>
    </row>
    <row r="8" spans="1:58" ht="19.5" customHeight="1" thickBot="1">
      <c r="A8" s="204"/>
      <c r="B8" s="204"/>
      <c r="C8" s="204"/>
      <c r="D8" s="204"/>
      <c r="E8" s="319"/>
      <c r="F8" s="319"/>
      <c r="G8" s="319"/>
      <c r="H8" s="320" t="s">
        <v>471</v>
      </c>
      <c r="I8" s="319"/>
      <c r="J8" s="319"/>
      <c r="K8" s="319"/>
      <c r="L8" s="319"/>
      <c r="M8" s="319"/>
      <c r="N8" s="319"/>
      <c r="O8" s="319"/>
      <c r="P8" s="319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19"/>
      <c r="AG8" s="319"/>
      <c r="AH8" s="319"/>
      <c r="AI8" s="319"/>
      <c r="AJ8" s="319"/>
      <c r="AK8" s="319"/>
      <c r="AL8" s="188"/>
      <c r="AM8" s="188"/>
      <c r="AN8" s="188"/>
      <c r="AO8" s="188"/>
      <c r="AP8" s="188"/>
      <c r="AQ8" s="188"/>
      <c r="AR8" s="188"/>
      <c r="AT8" s="227" t="s">
        <v>404</v>
      </c>
      <c r="BE8" s="244"/>
      <c r="BF8" s="244"/>
    </row>
    <row r="9" spans="1:58" ht="21.75" customHeight="1">
      <c r="A9" s="480" t="s">
        <v>67</v>
      </c>
      <c r="B9" s="481"/>
      <c r="C9" s="481"/>
      <c r="D9" s="481"/>
      <c r="E9" s="481"/>
      <c r="F9" s="481"/>
      <c r="G9" s="481"/>
      <c r="H9" s="783"/>
      <c r="I9" s="784"/>
      <c r="J9" s="784"/>
      <c r="K9" s="785"/>
      <c r="L9" s="789" t="s">
        <v>587</v>
      </c>
      <c r="M9" s="790"/>
      <c r="N9" s="790"/>
      <c r="O9" s="790"/>
      <c r="P9" s="790"/>
      <c r="Q9" s="790"/>
      <c r="R9" s="790"/>
      <c r="S9" s="790"/>
      <c r="T9" s="790"/>
      <c r="U9" s="790"/>
      <c r="V9" s="790"/>
      <c r="W9" s="790"/>
      <c r="X9" s="790"/>
      <c r="Y9" s="790"/>
      <c r="Z9" s="790"/>
      <c r="AA9" s="790"/>
      <c r="AB9" s="790"/>
      <c r="AC9" s="790"/>
      <c r="AD9" s="790"/>
      <c r="AE9" s="790"/>
      <c r="AF9" s="790"/>
      <c r="AG9" s="790"/>
      <c r="AH9" s="790"/>
      <c r="AI9" s="790"/>
      <c r="AJ9" s="790"/>
      <c r="AK9" s="790"/>
      <c r="AL9" s="790"/>
      <c r="AM9" s="790"/>
      <c r="AN9" s="790"/>
      <c r="AO9" s="790"/>
      <c r="AP9" s="790"/>
      <c r="AQ9" s="790"/>
      <c r="AR9" s="791"/>
      <c r="AS9" s="181"/>
      <c r="AT9" s="825" t="s">
        <v>178</v>
      </c>
      <c r="AU9" s="795" t="s">
        <v>405</v>
      </c>
      <c r="AV9" s="795"/>
      <c r="AW9" s="795"/>
      <c r="AX9" s="795"/>
      <c r="AY9" s="795"/>
      <c r="AZ9" s="795"/>
      <c r="BA9" s="795"/>
      <c r="BB9" s="795"/>
      <c r="BC9" s="796"/>
      <c r="BE9" s="182"/>
      <c r="BF9" s="182"/>
    </row>
    <row r="10" spans="1:58" ht="21.75" customHeight="1" thickBot="1">
      <c r="A10" s="483"/>
      <c r="B10" s="484"/>
      <c r="C10" s="484"/>
      <c r="D10" s="484"/>
      <c r="E10" s="484"/>
      <c r="F10" s="484"/>
      <c r="G10" s="484"/>
      <c r="H10" s="786"/>
      <c r="I10" s="787"/>
      <c r="J10" s="787"/>
      <c r="K10" s="788"/>
      <c r="L10" s="792"/>
      <c r="M10" s="793"/>
      <c r="N10" s="793"/>
      <c r="O10" s="793"/>
      <c r="P10" s="793"/>
      <c r="Q10" s="793"/>
      <c r="R10" s="793"/>
      <c r="S10" s="793"/>
      <c r="T10" s="793"/>
      <c r="U10" s="793"/>
      <c r="V10" s="793"/>
      <c r="W10" s="793"/>
      <c r="X10" s="793"/>
      <c r="Y10" s="793"/>
      <c r="Z10" s="793"/>
      <c r="AA10" s="793"/>
      <c r="AB10" s="793"/>
      <c r="AC10" s="793"/>
      <c r="AD10" s="793"/>
      <c r="AE10" s="793"/>
      <c r="AF10" s="793"/>
      <c r="AG10" s="793"/>
      <c r="AH10" s="793"/>
      <c r="AI10" s="793"/>
      <c r="AJ10" s="793"/>
      <c r="AK10" s="793"/>
      <c r="AL10" s="793"/>
      <c r="AM10" s="793"/>
      <c r="AN10" s="793"/>
      <c r="AO10" s="793"/>
      <c r="AP10" s="793"/>
      <c r="AQ10" s="793"/>
      <c r="AR10" s="794"/>
      <c r="AT10" s="826"/>
      <c r="AU10" s="795"/>
      <c r="AV10" s="795"/>
      <c r="AW10" s="795"/>
      <c r="AX10" s="795"/>
      <c r="AY10" s="795"/>
      <c r="AZ10" s="795"/>
      <c r="BA10" s="795"/>
      <c r="BB10" s="795"/>
      <c r="BC10" s="796"/>
      <c r="BE10" s="182"/>
      <c r="BF10" s="182"/>
    </row>
    <row r="11" spans="1:58" ht="19.5" customHeight="1" thickBot="1">
      <c r="A11" s="256" t="s">
        <v>416</v>
      </c>
      <c r="B11" s="255"/>
      <c r="C11" s="255"/>
      <c r="D11" s="255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332" t="s">
        <v>416</v>
      </c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332" t="s">
        <v>475</v>
      </c>
      <c r="AB11" s="254"/>
      <c r="AC11" s="254"/>
      <c r="AD11" s="254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T11" s="826"/>
      <c r="AU11" s="795"/>
      <c r="AV11" s="795"/>
      <c r="AW11" s="795"/>
      <c r="AX11" s="795"/>
      <c r="AY11" s="795"/>
      <c r="AZ11" s="795"/>
      <c r="BA11" s="795"/>
      <c r="BB11" s="795"/>
      <c r="BC11" s="796"/>
    </row>
    <row r="12" spans="1:58" ht="19.5" customHeight="1">
      <c r="A12" s="505" t="s">
        <v>30</v>
      </c>
      <c r="B12" s="506"/>
      <c r="C12" s="506"/>
      <c r="D12" s="506"/>
      <c r="E12" s="506"/>
      <c r="F12" s="506"/>
      <c r="G12" s="506"/>
      <c r="H12" s="506"/>
      <c r="I12" s="506"/>
      <c r="J12" s="506"/>
      <c r="K12" s="506"/>
      <c r="L12" s="507"/>
      <c r="M12" s="797" t="s">
        <v>558</v>
      </c>
      <c r="N12" s="506"/>
      <c r="O12" s="506"/>
      <c r="P12" s="506"/>
      <c r="Q12" s="506"/>
      <c r="R12" s="506"/>
      <c r="S12" s="506"/>
      <c r="T12" s="506"/>
      <c r="U12" s="506"/>
      <c r="V12" s="506"/>
      <c r="W12" s="506"/>
      <c r="X12" s="506"/>
      <c r="Y12" s="506"/>
      <c r="Z12" s="540"/>
      <c r="AA12" s="798" t="s">
        <v>447</v>
      </c>
      <c r="AB12" s="798"/>
      <c r="AC12" s="798"/>
      <c r="AD12" s="798"/>
      <c r="AE12" s="798"/>
      <c r="AF12" s="798"/>
      <c r="AG12" s="798"/>
      <c r="AH12" s="799"/>
      <c r="AI12" s="800" t="s">
        <v>371</v>
      </c>
      <c r="AJ12" s="801"/>
      <c r="AK12" s="801"/>
      <c r="AL12" s="801"/>
      <c r="AM12" s="801"/>
      <c r="AN12" s="801"/>
      <c r="AO12" s="801"/>
      <c r="AP12" s="801"/>
      <c r="AQ12" s="801"/>
      <c r="AR12" s="802"/>
      <c r="AS12" s="181"/>
      <c r="AT12" s="826"/>
      <c r="AU12" s="795"/>
      <c r="AV12" s="795"/>
      <c r="AW12" s="795"/>
      <c r="AX12" s="795"/>
      <c r="AY12" s="795"/>
      <c r="AZ12" s="795"/>
      <c r="BA12" s="795"/>
      <c r="BB12" s="795"/>
      <c r="BC12" s="796"/>
    </row>
    <row r="13" spans="1:58" ht="30.75" customHeight="1">
      <c r="A13" s="803" t="s">
        <v>542</v>
      </c>
      <c r="B13" s="804"/>
      <c r="C13" s="804"/>
      <c r="D13" s="804"/>
      <c r="E13" s="804"/>
      <c r="F13" s="804"/>
      <c r="G13" s="804"/>
      <c r="H13" s="804"/>
      <c r="I13" s="804"/>
      <c r="J13" s="804"/>
      <c r="K13" s="804"/>
      <c r="L13" s="805"/>
      <c r="M13" s="809" t="s">
        <v>202</v>
      </c>
      <c r="N13" s="810"/>
      <c r="O13" s="810"/>
      <c r="P13" s="810"/>
      <c r="Q13" s="810"/>
      <c r="R13" s="810"/>
      <c r="S13" s="810"/>
      <c r="T13" s="810"/>
      <c r="U13" s="810"/>
      <c r="V13" s="810"/>
      <c r="W13" s="810"/>
      <c r="X13" s="810"/>
      <c r="Y13" s="810"/>
      <c r="Z13" s="811"/>
      <c r="AA13" s="815" t="s">
        <v>602</v>
      </c>
      <c r="AB13" s="815"/>
      <c r="AC13" s="815"/>
      <c r="AD13" s="815"/>
      <c r="AE13" s="815"/>
      <c r="AF13" s="815"/>
      <c r="AG13" s="815"/>
      <c r="AH13" s="816"/>
      <c r="AI13" s="819" t="s">
        <v>577</v>
      </c>
      <c r="AJ13" s="820"/>
      <c r="AK13" s="820"/>
      <c r="AL13" s="820"/>
      <c r="AM13" s="820"/>
      <c r="AN13" s="820"/>
      <c r="AO13" s="820"/>
      <c r="AP13" s="820"/>
      <c r="AQ13" s="820"/>
      <c r="AR13" s="821"/>
      <c r="AT13" s="826"/>
      <c r="AU13" s="795"/>
      <c r="AV13" s="795"/>
      <c r="AW13" s="795"/>
      <c r="AX13" s="795"/>
      <c r="AY13" s="795"/>
      <c r="AZ13" s="795"/>
      <c r="BA13" s="795"/>
      <c r="BB13" s="795"/>
      <c r="BC13" s="796"/>
    </row>
    <row r="14" spans="1:58" ht="30.75" customHeight="1">
      <c r="A14" s="806"/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8"/>
      <c r="M14" s="812"/>
      <c r="N14" s="813"/>
      <c r="O14" s="813"/>
      <c r="P14" s="813"/>
      <c r="Q14" s="813"/>
      <c r="R14" s="813"/>
      <c r="S14" s="813"/>
      <c r="T14" s="813"/>
      <c r="U14" s="813"/>
      <c r="V14" s="813"/>
      <c r="W14" s="813"/>
      <c r="X14" s="813"/>
      <c r="Y14" s="813"/>
      <c r="Z14" s="814"/>
      <c r="AA14" s="817"/>
      <c r="AB14" s="817"/>
      <c r="AC14" s="817"/>
      <c r="AD14" s="817"/>
      <c r="AE14" s="817"/>
      <c r="AF14" s="817"/>
      <c r="AG14" s="817"/>
      <c r="AH14" s="818"/>
      <c r="AI14" s="822"/>
      <c r="AJ14" s="823"/>
      <c r="AK14" s="823"/>
      <c r="AL14" s="823"/>
      <c r="AM14" s="823"/>
      <c r="AN14" s="823"/>
      <c r="AO14" s="823"/>
      <c r="AP14" s="823"/>
      <c r="AQ14" s="823"/>
      <c r="AR14" s="824"/>
      <c r="AT14" s="827"/>
      <c r="AU14" s="795"/>
      <c r="AV14" s="795"/>
      <c r="AW14" s="795"/>
      <c r="AX14" s="795"/>
      <c r="AY14" s="795"/>
      <c r="AZ14" s="795"/>
      <c r="BA14" s="795"/>
      <c r="BB14" s="795"/>
      <c r="BC14" s="796"/>
    </row>
    <row r="15" spans="1:58" ht="19.5" customHeight="1">
      <c r="A15" s="828" t="s">
        <v>564</v>
      </c>
      <c r="B15" s="515"/>
      <c r="C15" s="515"/>
      <c r="D15" s="515"/>
      <c r="E15" s="515"/>
      <c r="F15" s="515"/>
      <c r="G15" s="515"/>
      <c r="H15" s="515"/>
      <c r="I15" s="515"/>
      <c r="J15" s="829"/>
      <c r="K15" s="515" t="s">
        <v>589</v>
      </c>
      <c r="L15" s="515"/>
      <c r="M15" s="515"/>
      <c r="N15" s="515"/>
      <c r="O15" s="515"/>
      <c r="P15" s="515"/>
      <c r="Q15" s="515"/>
      <c r="R15" s="515"/>
      <c r="S15" s="515"/>
      <c r="T15" s="515"/>
      <c r="U15" s="515"/>
      <c r="V15" s="515"/>
      <c r="W15" s="515"/>
      <c r="X15" s="515"/>
      <c r="Y15" s="515"/>
      <c r="Z15" s="515"/>
      <c r="AA15" s="515"/>
      <c r="AB15" s="830" t="s">
        <v>570</v>
      </c>
      <c r="AC15" s="515"/>
      <c r="AD15" s="515"/>
      <c r="AE15" s="515"/>
      <c r="AF15" s="515"/>
      <c r="AG15" s="515"/>
      <c r="AH15" s="515"/>
      <c r="AI15" s="515"/>
      <c r="AJ15" s="515"/>
      <c r="AK15" s="515"/>
      <c r="AL15" s="515"/>
      <c r="AM15" s="515"/>
      <c r="AN15" s="515"/>
      <c r="AO15" s="515"/>
      <c r="AP15" s="515"/>
      <c r="AQ15" s="515"/>
      <c r="AR15" s="831"/>
      <c r="AT15" s="228" t="s">
        <v>179</v>
      </c>
      <c r="AU15" s="832" t="s">
        <v>406</v>
      </c>
      <c r="AV15" s="832"/>
      <c r="AW15" s="832"/>
      <c r="AX15" s="832"/>
      <c r="AY15" s="832"/>
      <c r="AZ15" s="832"/>
      <c r="BA15" s="832"/>
      <c r="BB15" s="832"/>
      <c r="BC15" s="833"/>
    </row>
    <row r="16" spans="1:58" ht="19.5" customHeight="1">
      <c r="A16" s="519" t="s">
        <v>574</v>
      </c>
      <c r="B16" s="520"/>
      <c r="C16" s="520"/>
      <c r="D16" s="520"/>
      <c r="E16" s="520"/>
      <c r="F16" s="520"/>
      <c r="G16" s="520"/>
      <c r="H16" s="520"/>
      <c r="I16" s="520"/>
      <c r="J16" s="834"/>
      <c r="K16" s="836" t="s">
        <v>575</v>
      </c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40" t="s">
        <v>576</v>
      </c>
      <c r="AC16" s="841"/>
      <c r="AD16" s="841"/>
      <c r="AE16" s="841"/>
      <c r="AF16" s="841"/>
      <c r="AG16" s="841"/>
      <c r="AH16" s="841"/>
      <c r="AI16" s="841"/>
      <c r="AJ16" s="841"/>
      <c r="AK16" s="841"/>
      <c r="AL16" s="841"/>
      <c r="AM16" s="841"/>
      <c r="AN16" s="841"/>
      <c r="AO16" s="841"/>
      <c r="AP16" s="841"/>
      <c r="AQ16" s="841"/>
      <c r="AR16" s="842"/>
    </row>
    <row r="17" spans="1:56" ht="19.5" customHeight="1" thickBot="1">
      <c r="A17" s="523"/>
      <c r="B17" s="524"/>
      <c r="C17" s="524"/>
      <c r="D17" s="524"/>
      <c r="E17" s="524"/>
      <c r="F17" s="524"/>
      <c r="G17" s="524"/>
      <c r="H17" s="524"/>
      <c r="I17" s="524"/>
      <c r="J17" s="835"/>
      <c r="K17" s="838"/>
      <c r="L17" s="839"/>
      <c r="M17" s="839"/>
      <c r="N17" s="839"/>
      <c r="O17" s="839"/>
      <c r="P17" s="839"/>
      <c r="Q17" s="839"/>
      <c r="R17" s="839"/>
      <c r="S17" s="839"/>
      <c r="T17" s="839"/>
      <c r="U17" s="839"/>
      <c r="V17" s="839"/>
      <c r="W17" s="839"/>
      <c r="X17" s="839"/>
      <c r="Y17" s="839"/>
      <c r="Z17" s="839"/>
      <c r="AA17" s="839"/>
      <c r="AB17" s="843"/>
      <c r="AC17" s="844"/>
      <c r="AD17" s="844"/>
      <c r="AE17" s="844"/>
      <c r="AF17" s="844"/>
      <c r="AG17" s="844"/>
      <c r="AH17" s="844"/>
      <c r="AI17" s="844"/>
      <c r="AJ17" s="844"/>
      <c r="AK17" s="844"/>
      <c r="AL17" s="844"/>
      <c r="AM17" s="844"/>
      <c r="AN17" s="844"/>
      <c r="AO17" s="844"/>
      <c r="AP17" s="844"/>
      <c r="AQ17" s="844"/>
      <c r="AR17" s="845"/>
    </row>
    <row r="18" spans="1:56" ht="19.5" customHeight="1" thickBot="1">
      <c r="A18" s="204"/>
      <c r="B18" s="204"/>
      <c r="C18" s="204"/>
      <c r="D18" s="204"/>
      <c r="E18" s="57"/>
      <c r="F18" s="57"/>
      <c r="G18" s="57"/>
      <c r="H18" s="28"/>
      <c r="I18" s="2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28"/>
      <c r="AD18" s="28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8"/>
      <c r="AS18" s="181"/>
    </row>
    <row r="19" spans="1:56" ht="19.5" customHeight="1">
      <c r="A19" s="465" t="s">
        <v>123</v>
      </c>
      <c r="B19" s="466"/>
      <c r="C19" s="466"/>
      <c r="D19" s="466"/>
      <c r="E19" s="466"/>
      <c r="F19" s="466"/>
      <c r="G19" s="848">
        <v>110000</v>
      </c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50"/>
      <c r="W19" s="854" t="s">
        <v>201</v>
      </c>
      <c r="X19" s="855"/>
      <c r="Y19" s="855"/>
      <c r="Z19" s="855"/>
      <c r="AA19" s="855"/>
      <c r="AB19" s="856"/>
      <c r="AC19" s="859"/>
      <c r="AD19" s="859"/>
      <c r="AE19" s="859"/>
      <c r="AF19" s="859"/>
      <c r="AG19" s="859"/>
      <c r="AH19" s="859"/>
      <c r="AI19" s="859"/>
      <c r="AJ19" s="859"/>
      <c r="AK19" s="859"/>
      <c r="AL19" s="859"/>
      <c r="AM19" s="859"/>
      <c r="AN19" s="859"/>
      <c r="AO19" s="859"/>
      <c r="AP19" s="859"/>
      <c r="AQ19" s="859"/>
      <c r="AR19" s="860"/>
      <c r="AW19" s="210"/>
    </row>
    <row r="20" spans="1:56" ht="19.5" customHeight="1">
      <c r="A20" s="846"/>
      <c r="B20" s="847"/>
      <c r="C20" s="847"/>
      <c r="D20" s="847"/>
      <c r="E20" s="847"/>
      <c r="F20" s="847"/>
      <c r="G20" s="851"/>
      <c r="H20" s="852"/>
      <c r="I20" s="852"/>
      <c r="J20" s="852"/>
      <c r="K20" s="852"/>
      <c r="L20" s="852"/>
      <c r="M20" s="852"/>
      <c r="N20" s="852"/>
      <c r="O20" s="852"/>
      <c r="P20" s="852"/>
      <c r="Q20" s="852"/>
      <c r="R20" s="852"/>
      <c r="S20" s="852"/>
      <c r="T20" s="852"/>
      <c r="U20" s="852"/>
      <c r="V20" s="853"/>
      <c r="W20" s="857"/>
      <c r="X20" s="513"/>
      <c r="Y20" s="513"/>
      <c r="Z20" s="513"/>
      <c r="AA20" s="513"/>
      <c r="AB20" s="858"/>
      <c r="AC20" s="861"/>
      <c r="AD20" s="861"/>
      <c r="AE20" s="861"/>
      <c r="AF20" s="861"/>
      <c r="AG20" s="861"/>
      <c r="AH20" s="861"/>
      <c r="AI20" s="861"/>
      <c r="AJ20" s="861"/>
      <c r="AK20" s="861"/>
      <c r="AL20" s="861"/>
      <c r="AM20" s="861"/>
      <c r="AN20" s="861"/>
      <c r="AO20" s="861"/>
      <c r="AP20" s="861"/>
      <c r="AQ20" s="861"/>
      <c r="AR20" s="862"/>
    </row>
    <row r="21" spans="1:56" ht="19.5" customHeight="1">
      <c r="A21" s="863" t="s">
        <v>124</v>
      </c>
      <c r="B21" s="669"/>
      <c r="C21" s="669"/>
      <c r="D21" s="669"/>
      <c r="E21" s="669"/>
      <c r="F21" s="669"/>
      <c r="G21" s="866" t="s">
        <v>603</v>
      </c>
      <c r="H21" s="867"/>
      <c r="I21" s="867"/>
      <c r="J21" s="867"/>
      <c r="K21" s="867"/>
      <c r="L21" s="867"/>
      <c r="M21" s="867"/>
      <c r="N21" s="867"/>
      <c r="O21" s="867"/>
      <c r="P21" s="867"/>
      <c r="Q21" s="867"/>
      <c r="R21" s="867"/>
      <c r="S21" s="867"/>
      <c r="T21" s="867"/>
      <c r="U21" s="867"/>
      <c r="V21" s="868"/>
      <c r="W21" s="872" t="s">
        <v>599</v>
      </c>
      <c r="X21" s="873"/>
      <c r="Y21" s="873"/>
      <c r="Z21" s="873"/>
      <c r="AA21" s="873"/>
      <c r="AB21" s="874"/>
      <c r="AC21" s="878" t="s">
        <v>425</v>
      </c>
      <c r="AD21" s="878"/>
      <c r="AE21" s="880">
        <v>3</v>
      </c>
      <c r="AF21" s="880"/>
      <c r="AG21" s="880"/>
      <c r="AH21" s="880"/>
      <c r="AI21" s="878" t="s">
        <v>128</v>
      </c>
      <c r="AJ21" s="880">
        <v>4</v>
      </c>
      <c r="AK21" s="880"/>
      <c r="AL21" s="880"/>
      <c r="AM21" s="880"/>
      <c r="AN21" s="878" t="s">
        <v>426</v>
      </c>
      <c r="AO21" s="880">
        <v>4</v>
      </c>
      <c r="AP21" s="880"/>
      <c r="AQ21" s="880"/>
      <c r="AR21" s="882" t="s">
        <v>94</v>
      </c>
    </row>
    <row r="22" spans="1:56" ht="19.5" customHeight="1">
      <c r="A22" s="864"/>
      <c r="B22" s="865"/>
      <c r="C22" s="865"/>
      <c r="D22" s="865"/>
      <c r="E22" s="865"/>
      <c r="F22" s="865"/>
      <c r="G22" s="869"/>
      <c r="H22" s="870"/>
      <c r="I22" s="870"/>
      <c r="J22" s="870"/>
      <c r="K22" s="870"/>
      <c r="L22" s="870"/>
      <c r="M22" s="870"/>
      <c r="N22" s="870"/>
      <c r="O22" s="870"/>
      <c r="P22" s="870"/>
      <c r="Q22" s="870"/>
      <c r="R22" s="870"/>
      <c r="S22" s="870"/>
      <c r="T22" s="870"/>
      <c r="U22" s="870"/>
      <c r="V22" s="871"/>
      <c r="W22" s="875"/>
      <c r="X22" s="876"/>
      <c r="Y22" s="876"/>
      <c r="Z22" s="876"/>
      <c r="AA22" s="876"/>
      <c r="AB22" s="877"/>
      <c r="AC22" s="879"/>
      <c r="AD22" s="879"/>
      <c r="AE22" s="881"/>
      <c r="AF22" s="881"/>
      <c r="AG22" s="881"/>
      <c r="AH22" s="881"/>
      <c r="AI22" s="879"/>
      <c r="AJ22" s="881"/>
      <c r="AK22" s="881"/>
      <c r="AL22" s="881"/>
      <c r="AM22" s="881"/>
      <c r="AN22" s="879"/>
      <c r="AO22" s="881"/>
      <c r="AP22" s="881"/>
      <c r="AQ22" s="881"/>
      <c r="AR22" s="883"/>
      <c r="AS22" s="180"/>
    </row>
    <row r="23" spans="1:56" ht="30" customHeight="1">
      <c r="A23" s="884" t="s">
        <v>125</v>
      </c>
      <c r="B23" s="873"/>
      <c r="C23" s="873"/>
      <c r="D23" s="873"/>
      <c r="E23" s="873"/>
      <c r="F23" s="874"/>
      <c r="G23" s="886" t="s">
        <v>588</v>
      </c>
      <c r="H23" s="887"/>
      <c r="I23" s="887"/>
      <c r="J23" s="887"/>
      <c r="K23" s="887"/>
      <c r="L23" s="887"/>
      <c r="M23" s="887"/>
      <c r="N23" s="887"/>
      <c r="O23" s="887"/>
      <c r="P23" s="887"/>
      <c r="Q23" s="887"/>
      <c r="R23" s="887"/>
      <c r="S23" s="887"/>
      <c r="T23" s="887"/>
      <c r="U23" s="887"/>
      <c r="V23" s="888"/>
      <c r="W23" s="892" t="s">
        <v>598</v>
      </c>
      <c r="X23" s="893"/>
      <c r="Y23" s="893"/>
      <c r="Z23" s="893"/>
      <c r="AA23" s="893"/>
      <c r="AB23" s="894"/>
      <c r="AC23" s="895" t="s">
        <v>425</v>
      </c>
      <c r="AD23" s="896"/>
      <c r="AE23" s="897"/>
      <c r="AF23" s="897"/>
      <c r="AG23" s="897"/>
      <c r="AH23" s="897"/>
      <c r="AI23" s="417" t="s">
        <v>128</v>
      </c>
      <c r="AJ23" s="897"/>
      <c r="AK23" s="897"/>
      <c r="AL23" s="897"/>
      <c r="AM23" s="897"/>
      <c r="AN23" s="417" t="s">
        <v>95</v>
      </c>
      <c r="AO23" s="897"/>
      <c r="AP23" s="897"/>
      <c r="AQ23" s="897"/>
      <c r="AR23" s="418" t="s">
        <v>94</v>
      </c>
      <c r="AS23" s="180"/>
    </row>
    <row r="24" spans="1:56" ht="30" customHeight="1">
      <c r="A24" s="885"/>
      <c r="B24" s="876"/>
      <c r="C24" s="876"/>
      <c r="D24" s="876"/>
      <c r="E24" s="876"/>
      <c r="F24" s="877"/>
      <c r="G24" s="889"/>
      <c r="H24" s="890"/>
      <c r="I24" s="890"/>
      <c r="J24" s="890"/>
      <c r="K24" s="890"/>
      <c r="L24" s="890"/>
      <c r="M24" s="890"/>
      <c r="N24" s="890"/>
      <c r="O24" s="890"/>
      <c r="P24" s="890"/>
      <c r="Q24" s="890"/>
      <c r="R24" s="890"/>
      <c r="S24" s="890"/>
      <c r="T24" s="890"/>
      <c r="U24" s="890"/>
      <c r="V24" s="891"/>
      <c r="W24" s="898" t="s">
        <v>597</v>
      </c>
      <c r="X24" s="847"/>
      <c r="Y24" s="847"/>
      <c r="Z24" s="847"/>
      <c r="AA24" s="847"/>
      <c r="AB24" s="899"/>
      <c r="AC24" s="589" t="s">
        <v>425</v>
      </c>
      <c r="AD24" s="589"/>
      <c r="AE24" s="900"/>
      <c r="AF24" s="900"/>
      <c r="AG24" s="900"/>
      <c r="AH24" s="900"/>
      <c r="AI24" s="412" t="s">
        <v>128</v>
      </c>
      <c r="AJ24" s="900"/>
      <c r="AK24" s="900"/>
      <c r="AL24" s="900"/>
      <c r="AM24" s="900"/>
      <c r="AN24" s="412" t="s">
        <v>426</v>
      </c>
      <c r="AO24" s="900"/>
      <c r="AP24" s="900"/>
      <c r="AQ24" s="900"/>
      <c r="AR24" s="413" t="s">
        <v>94</v>
      </c>
    </row>
    <row r="25" spans="1:56" ht="19.5" customHeight="1">
      <c r="A25" s="884" t="s">
        <v>573</v>
      </c>
      <c r="B25" s="873"/>
      <c r="C25" s="873"/>
      <c r="D25" s="873"/>
      <c r="E25" s="873"/>
      <c r="F25" s="873"/>
      <c r="G25" s="905" t="s">
        <v>595</v>
      </c>
      <c r="H25" s="906"/>
      <c r="I25" s="906"/>
      <c r="J25" s="906"/>
      <c r="K25" s="906"/>
      <c r="L25" s="906"/>
      <c r="M25" s="906"/>
      <c r="N25" s="906"/>
      <c r="O25" s="906"/>
      <c r="P25" s="906"/>
      <c r="Q25" s="906"/>
      <c r="R25" s="906"/>
      <c r="S25" s="906"/>
      <c r="T25" s="906"/>
      <c r="U25" s="906"/>
      <c r="V25" s="906"/>
      <c r="W25" s="909" t="s">
        <v>126</v>
      </c>
      <c r="X25" s="669"/>
      <c r="Y25" s="669"/>
      <c r="Z25" s="669"/>
      <c r="AA25" s="669"/>
      <c r="AB25" s="910"/>
      <c r="AC25" s="878" t="s">
        <v>425</v>
      </c>
      <c r="AD25" s="878"/>
      <c r="AE25" s="913"/>
      <c r="AF25" s="913"/>
      <c r="AG25" s="913"/>
      <c r="AH25" s="913"/>
      <c r="AI25" s="878" t="s">
        <v>128</v>
      </c>
      <c r="AJ25" s="913"/>
      <c r="AK25" s="913"/>
      <c r="AL25" s="913"/>
      <c r="AM25" s="913"/>
      <c r="AN25" s="878" t="s">
        <v>426</v>
      </c>
      <c r="AO25" s="913"/>
      <c r="AP25" s="913"/>
      <c r="AQ25" s="913"/>
      <c r="AR25" s="882" t="s">
        <v>94</v>
      </c>
    </row>
    <row r="26" spans="1:56" ht="19.5" customHeight="1" thickBot="1">
      <c r="A26" s="903"/>
      <c r="B26" s="904"/>
      <c r="C26" s="904"/>
      <c r="D26" s="904"/>
      <c r="E26" s="904"/>
      <c r="F26" s="904"/>
      <c r="G26" s="907"/>
      <c r="H26" s="908"/>
      <c r="I26" s="908"/>
      <c r="J26" s="908"/>
      <c r="K26" s="908"/>
      <c r="L26" s="908"/>
      <c r="M26" s="908"/>
      <c r="N26" s="908"/>
      <c r="O26" s="908"/>
      <c r="P26" s="908"/>
      <c r="Q26" s="908"/>
      <c r="R26" s="908"/>
      <c r="S26" s="908"/>
      <c r="T26" s="908"/>
      <c r="U26" s="908"/>
      <c r="V26" s="908"/>
      <c r="W26" s="911"/>
      <c r="X26" s="469"/>
      <c r="Y26" s="469"/>
      <c r="Z26" s="469"/>
      <c r="AA26" s="469"/>
      <c r="AB26" s="470"/>
      <c r="AC26" s="912"/>
      <c r="AD26" s="912"/>
      <c r="AE26" s="914"/>
      <c r="AF26" s="914"/>
      <c r="AG26" s="914"/>
      <c r="AH26" s="914"/>
      <c r="AI26" s="912"/>
      <c r="AJ26" s="914"/>
      <c r="AK26" s="914"/>
      <c r="AL26" s="914"/>
      <c r="AM26" s="914"/>
      <c r="AN26" s="912"/>
      <c r="AO26" s="914"/>
      <c r="AP26" s="914"/>
      <c r="AQ26" s="914"/>
      <c r="AR26" s="917"/>
    </row>
    <row r="27" spans="1:56" ht="7.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30"/>
      <c r="X27" s="226"/>
      <c r="Y27" s="226"/>
      <c r="Z27" s="226"/>
      <c r="AA27" s="226"/>
      <c r="AB27" s="226"/>
      <c r="AC27" s="226"/>
      <c r="AD27" s="226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T27" s="240"/>
      <c r="AU27" s="240"/>
    </row>
    <row r="28" spans="1:56" ht="20.25" customHeight="1" thickBot="1">
      <c r="A28" s="901" t="s">
        <v>187</v>
      </c>
      <c r="B28" s="901"/>
      <c r="C28" s="901"/>
      <c r="D28" s="901"/>
      <c r="E28" s="901"/>
      <c r="F28" s="901"/>
      <c r="G28" s="901"/>
      <c r="H28" s="901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353"/>
      <c r="AO28" s="353"/>
      <c r="AP28" s="353"/>
      <c r="AQ28" s="353"/>
      <c r="AR28" s="353"/>
      <c r="AT28" s="902" t="s">
        <v>161</v>
      </c>
      <c r="AU28" s="902"/>
      <c r="AV28" s="229" t="s">
        <v>408</v>
      </c>
    </row>
    <row r="29" spans="1:56" ht="21.75" customHeight="1">
      <c r="A29" s="936" t="s">
        <v>491</v>
      </c>
      <c r="B29" s="937"/>
      <c r="C29" s="937"/>
      <c r="D29" s="937"/>
      <c r="E29" s="940"/>
      <c r="F29" s="941"/>
      <c r="G29" s="941"/>
      <c r="H29" s="942"/>
      <c r="I29" s="946" t="s">
        <v>316</v>
      </c>
      <c r="J29" s="947"/>
      <c r="K29" s="947"/>
      <c r="L29" s="947"/>
      <c r="M29" s="950"/>
      <c r="N29" s="951"/>
      <c r="O29" s="951"/>
      <c r="P29" s="952"/>
      <c r="Q29" s="956" t="s">
        <v>133</v>
      </c>
      <c r="R29" s="915" t="str">
        <f>IF(E29="無",VLOOKUP(M29,AV29:BD33,2),"")</f>
        <v/>
      </c>
      <c r="S29" s="915"/>
      <c r="T29" s="915"/>
      <c r="U29" s="915"/>
      <c r="V29" s="915"/>
      <c r="W29" s="915"/>
      <c r="X29" s="915"/>
      <c r="Y29" s="915"/>
      <c r="Z29" s="915"/>
      <c r="AA29" s="915"/>
      <c r="AB29" s="915"/>
      <c r="AC29" s="915"/>
      <c r="AD29" s="915"/>
      <c r="AE29" s="915"/>
      <c r="AF29" s="915"/>
      <c r="AG29" s="915"/>
      <c r="AH29" s="915"/>
      <c r="AI29" s="915"/>
      <c r="AJ29" s="915"/>
      <c r="AK29" s="915"/>
      <c r="AL29" s="915"/>
      <c r="AM29" s="918" t="s">
        <v>399</v>
      </c>
      <c r="AN29" s="920" t="s">
        <v>65</v>
      </c>
      <c r="AO29" s="921"/>
      <c r="AP29" s="921"/>
      <c r="AQ29" s="921"/>
      <c r="AR29" s="922"/>
      <c r="AU29" s="929" t="s">
        <v>65</v>
      </c>
      <c r="AV29" s="224" t="s">
        <v>169</v>
      </c>
      <c r="AW29" s="924" t="s">
        <v>388</v>
      </c>
      <c r="AX29" s="924"/>
      <c r="AY29" s="924"/>
      <c r="AZ29" s="924"/>
      <c r="BA29" s="924"/>
      <c r="BB29" s="924"/>
      <c r="BC29" s="924"/>
      <c r="BD29" s="924"/>
    </row>
    <row r="30" spans="1:56" ht="21.75" customHeight="1" thickBot="1">
      <c r="A30" s="938"/>
      <c r="B30" s="939"/>
      <c r="C30" s="939"/>
      <c r="D30" s="939"/>
      <c r="E30" s="943"/>
      <c r="F30" s="944"/>
      <c r="G30" s="944"/>
      <c r="H30" s="945"/>
      <c r="I30" s="948"/>
      <c r="J30" s="949"/>
      <c r="K30" s="949"/>
      <c r="L30" s="949"/>
      <c r="M30" s="953"/>
      <c r="N30" s="954"/>
      <c r="O30" s="954"/>
      <c r="P30" s="955"/>
      <c r="Q30" s="957"/>
      <c r="R30" s="916"/>
      <c r="S30" s="916"/>
      <c r="T30" s="916"/>
      <c r="U30" s="916"/>
      <c r="V30" s="916"/>
      <c r="W30" s="916"/>
      <c r="X30" s="916"/>
      <c r="Y30" s="916"/>
      <c r="Z30" s="916"/>
      <c r="AA30" s="916"/>
      <c r="AB30" s="916"/>
      <c r="AC30" s="916"/>
      <c r="AD30" s="916"/>
      <c r="AE30" s="916"/>
      <c r="AF30" s="916"/>
      <c r="AG30" s="916"/>
      <c r="AH30" s="916"/>
      <c r="AI30" s="916"/>
      <c r="AJ30" s="916"/>
      <c r="AK30" s="916"/>
      <c r="AL30" s="916"/>
      <c r="AM30" s="919"/>
      <c r="AN30" s="930"/>
      <c r="AO30" s="931"/>
      <c r="AP30" s="931"/>
      <c r="AQ30" s="931"/>
      <c r="AR30" s="932"/>
      <c r="AU30" s="929"/>
      <c r="AV30" s="925" t="s">
        <v>170</v>
      </c>
      <c r="AW30" s="924" t="s">
        <v>397</v>
      </c>
      <c r="AX30" s="924"/>
      <c r="AY30" s="924"/>
      <c r="AZ30" s="924"/>
      <c r="BA30" s="924"/>
      <c r="BB30" s="924"/>
      <c r="BC30" s="924"/>
      <c r="BD30" s="924"/>
    </row>
    <row r="31" spans="1:56" ht="15.75" customHeight="1">
      <c r="A31" s="215"/>
      <c r="B31" s="215"/>
      <c r="C31" s="215"/>
      <c r="D31" s="215"/>
      <c r="E31" s="216"/>
      <c r="F31" s="216"/>
      <c r="G31" s="216"/>
      <c r="H31" s="216"/>
      <c r="I31" s="158"/>
      <c r="J31" s="158"/>
      <c r="K31" s="158"/>
      <c r="L31" s="158"/>
      <c r="M31" s="217"/>
      <c r="N31" s="217"/>
      <c r="O31" s="217"/>
      <c r="P31" s="222"/>
      <c r="Q31" s="219" t="s">
        <v>400</v>
      </c>
      <c r="R31" s="211"/>
      <c r="S31" s="212"/>
      <c r="T31" s="212"/>
      <c r="U31" s="212"/>
      <c r="V31" s="212"/>
      <c r="W31" s="212"/>
      <c r="X31" s="212"/>
      <c r="Y31" s="212"/>
      <c r="Z31" s="212"/>
      <c r="AA31" s="212"/>
      <c r="AB31" s="212"/>
      <c r="AC31" s="212"/>
      <c r="AD31" s="212"/>
      <c r="AE31" s="212"/>
      <c r="AF31" s="212"/>
      <c r="AG31" s="212"/>
      <c r="AH31" s="212"/>
      <c r="AI31" s="212"/>
      <c r="AJ31" s="212"/>
      <c r="AK31" s="212"/>
      <c r="AL31" s="213"/>
      <c r="AM31" s="214"/>
      <c r="AN31" s="930"/>
      <c r="AO31" s="931"/>
      <c r="AP31" s="931"/>
      <c r="AQ31" s="931"/>
      <c r="AR31" s="932"/>
      <c r="AU31" s="929"/>
      <c r="AV31" s="925"/>
      <c r="AW31" s="924"/>
      <c r="AX31" s="924"/>
      <c r="AY31" s="924"/>
      <c r="AZ31" s="924"/>
      <c r="BA31" s="924"/>
      <c r="BB31" s="924"/>
      <c r="BC31" s="924"/>
      <c r="BD31" s="924"/>
    </row>
    <row r="32" spans="1:56" ht="36" customHeight="1" thickBot="1">
      <c r="A32" s="108"/>
      <c r="B32" s="108"/>
      <c r="C32" s="108"/>
      <c r="D32" s="108"/>
      <c r="E32" s="220"/>
      <c r="F32" s="220"/>
      <c r="G32" s="220"/>
      <c r="H32" s="220"/>
      <c r="I32" s="159"/>
      <c r="J32" s="159"/>
      <c r="K32" s="159"/>
      <c r="L32" s="159"/>
      <c r="M32" s="221"/>
      <c r="N32" s="221"/>
      <c r="O32" s="221"/>
      <c r="P32" s="221"/>
      <c r="Q32" s="218" t="s">
        <v>133</v>
      </c>
      <c r="R32" s="923"/>
      <c r="S32" s="923"/>
      <c r="T32" s="923"/>
      <c r="U32" s="923"/>
      <c r="V32" s="923"/>
      <c r="W32" s="923"/>
      <c r="X32" s="923"/>
      <c r="Y32" s="923"/>
      <c r="Z32" s="923"/>
      <c r="AA32" s="923"/>
      <c r="AB32" s="923"/>
      <c r="AC32" s="923"/>
      <c r="AD32" s="923"/>
      <c r="AE32" s="923"/>
      <c r="AF32" s="923"/>
      <c r="AG32" s="923"/>
      <c r="AH32" s="923"/>
      <c r="AI32" s="923"/>
      <c r="AJ32" s="923"/>
      <c r="AK32" s="923"/>
      <c r="AL32" s="923"/>
      <c r="AM32" s="223" t="s">
        <v>399</v>
      </c>
      <c r="AN32" s="933"/>
      <c r="AO32" s="934"/>
      <c r="AP32" s="934"/>
      <c r="AQ32" s="934"/>
      <c r="AR32" s="935"/>
      <c r="AU32" s="929"/>
      <c r="AV32" s="224" t="s">
        <v>171</v>
      </c>
      <c r="AW32" s="924" t="s">
        <v>398</v>
      </c>
      <c r="AX32" s="924"/>
      <c r="AY32" s="924"/>
      <c r="AZ32" s="924"/>
      <c r="BA32" s="924"/>
      <c r="BB32" s="924"/>
      <c r="BC32" s="924"/>
      <c r="BD32" s="924"/>
    </row>
    <row r="33" spans="1:59" ht="16.5" customHeight="1" thickBot="1">
      <c r="A33" s="203" t="s">
        <v>380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207"/>
      <c r="AE33" s="186"/>
      <c r="AF33" s="186"/>
      <c r="AG33" s="186"/>
      <c r="AH33" s="186"/>
      <c r="AI33" s="186"/>
      <c r="AJ33" s="186"/>
      <c r="AK33" s="186"/>
      <c r="AL33" s="186"/>
      <c r="AM33" s="186"/>
      <c r="AN33" s="181"/>
      <c r="AO33" s="181"/>
      <c r="AP33" s="181"/>
      <c r="AQ33" s="181"/>
      <c r="AR33" s="181"/>
      <c r="AU33" s="929"/>
      <c r="AV33" s="224" t="s">
        <v>174</v>
      </c>
      <c r="AW33" s="925" t="s">
        <v>88</v>
      </c>
      <c r="AX33" s="925"/>
      <c r="AY33" s="925"/>
      <c r="AZ33" s="925"/>
      <c r="BA33" s="925"/>
      <c r="BB33" s="925"/>
      <c r="BC33" s="925"/>
      <c r="BD33" s="925"/>
    </row>
    <row r="34" spans="1:59" ht="21">
      <c r="A34" s="234"/>
      <c r="B34" s="253" t="s">
        <v>364</v>
      </c>
      <c r="C34" s="32"/>
      <c r="D34" s="32"/>
      <c r="E34" s="32"/>
      <c r="F34" s="323"/>
      <c r="G34" s="334"/>
      <c r="H34" s="324"/>
      <c r="I34" s="324"/>
      <c r="J34" s="324"/>
      <c r="K34" s="324"/>
      <c r="L34" s="324"/>
      <c r="M34" s="334" t="s">
        <v>472</v>
      </c>
      <c r="N34" s="324"/>
      <c r="O34" s="324"/>
      <c r="P34" s="334"/>
      <c r="Q34" s="334"/>
      <c r="R34" s="334"/>
      <c r="S34" s="324"/>
      <c r="T34" s="324"/>
      <c r="U34" s="324"/>
      <c r="V34" s="334"/>
      <c r="W34" s="324"/>
      <c r="X34" s="334" t="s">
        <v>473</v>
      </c>
      <c r="Y34" s="324"/>
      <c r="Z34" s="324"/>
      <c r="AA34" s="324"/>
      <c r="AB34" s="324"/>
      <c r="AC34" s="324"/>
      <c r="AD34" s="334"/>
      <c r="AE34" s="325"/>
      <c r="AF34" s="325"/>
      <c r="AG34" s="325"/>
      <c r="AH34" s="325"/>
      <c r="AI34" s="325"/>
      <c r="AJ34" s="325"/>
      <c r="AK34" s="325"/>
      <c r="AL34" s="325"/>
      <c r="AM34" s="325"/>
      <c r="AN34" s="926" t="str">
        <f>IF(A13="科研費（2101）","科研費","")</f>
        <v>科研費</v>
      </c>
      <c r="AO34" s="926"/>
      <c r="AP34" s="926"/>
      <c r="AQ34" s="926"/>
      <c r="AR34" s="927"/>
    </row>
    <row r="35" spans="1:59" ht="6.75" customHeight="1">
      <c r="A35" s="321"/>
      <c r="B35" s="269"/>
      <c r="C35" s="30"/>
      <c r="D35" s="30"/>
      <c r="E35" s="30"/>
      <c r="F35" s="335"/>
      <c r="G35" s="336"/>
      <c r="H35" s="337"/>
      <c r="I35" s="337"/>
      <c r="J35" s="337"/>
      <c r="K35" s="337"/>
      <c r="L35" s="337"/>
      <c r="M35" s="337"/>
      <c r="N35" s="337"/>
      <c r="O35" s="337"/>
      <c r="P35" s="337"/>
      <c r="Q35" s="336"/>
      <c r="R35" s="337"/>
      <c r="S35" s="337"/>
      <c r="T35" s="337"/>
      <c r="U35" s="337"/>
      <c r="V35" s="337"/>
      <c r="W35" s="337"/>
      <c r="X35" s="337"/>
      <c r="Y35" s="337"/>
      <c r="Z35" s="337"/>
      <c r="AA35" s="337"/>
      <c r="AB35" s="337"/>
      <c r="AC35" s="337"/>
      <c r="AD35" s="337"/>
      <c r="AE35" s="338"/>
      <c r="AF35" s="338"/>
      <c r="AG35" s="338"/>
      <c r="AH35" s="338"/>
      <c r="AI35" s="338"/>
      <c r="AJ35" s="338"/>
      <c r="AK35" s="338"/>
      <c r="AL35" s="338"/>
      <c r="AM35" s="338"/>
      <c r="AN35" s="339"/>
      <c r="AO35" s="339"/>
      <c r="AP35" s="339"/>
      <c r="AQ35" s="339"/>
      <c r="AR35" s="340"/>
    </row>
    <row r="36" spans="1:59" ht="18" customHeight="1">
      <c r="A36" s="321"/>
      <c r="B36" s="269"/>
      <c r="C36" s="750" t="s">
        <v>412</v>
      </c>
      <c r="D36" s="928"/>
      <c r="E36" s="928"/>
      <c r="F36" s="928"/>
      <c r="G36" s="928"/>
      <c r="H36" s="928"/>
      <c r="I36" s="928"/>
      <c r="J36" s="928"/>
      <c r="K36" s="928"/>
      <c r="L36" s="928"/>
      <c r="M36" s="751"/>
      <c r="N36" s="745" t="s">
        <v>413</v>
      </c>
      <c r="O36" s="745"/>
      <c r="P36" s="745"/>
      <c r="Q36" s="745"/>
      <c r="R36" s="745"/>
      <c r="S36" s="745"/>
      <c r="T36" s="745"/>
      <c r="U36" s="745"/>
      <c r="V36" s="745"/>
      <c r="W36" s="745"/>
      <c r="X36" s="745"/>
      <c r="Y36" s="745"/>
      <c r="Z36" s="745"/>
      <c r="AA36" s="745"/>
      <c r="AB36" s="745"/>
      <c r="AC36" s="745"/>
      <c r="AD36" s="745"/>
      <c r="AE36" s="745"/>
      <c r="AF36" s="745"/>
      <c r="AG36" s="745"/>
      <c r="AH36" s="745"/>
      <c r="AI36" s="745"/>
      <c r="AJ36" s="745"/>
      <c r="AK36" s="745"/>
      <c r="AL36" s="745"/>
      <c r="AM36" s="745"/>
      <c r="AN36" s="745"/>
      <c r="AO36" s="745"/>
      <c r="AP36" s="745"/>
      <c r="AQ36" s="746"/>
      <c r="AR36" s="322"/>
    </row>
    <row r="37" spans="1:59" ht="6.75" customHeight="1">
      <c r="A37" s="321"/>
      <c r="B37" s="269"/>
      <c r="C37" s="414"/>
      <c r="D37" s="415"/>
      <c r="E37" s="415"/>
      <c r="F37" s="415"/>
      <c r="G37" s="415"/>
      <c r="H37" s="415"/>
      <c r="I37" s="415"/>
      <c r="J37" s="415"/>
      <c r="K37" s="415"/>
      <c r="L37" s="415"/>
      <c r="M37" s="415"/>
      <c r="N37" s="415"/>
      <c r="O37" s="415"/>
      <c r="P37" s="415"/>
      <c r="Q37" s="415"/>
      <c r="R37" s="415"/>
      <c r="S37" s="415"/>
      <c r="T37" s="415"/>
      <c r="U37" s="415"/>
      <c r="V37" s="415"/>
      <c r="W37" s="415"/>
      <c r="X37" s="415"/>
      <c r="Y37" s="415"/>
      <c r="Z37" s="415"/>
      <c r="AA37" s="415"/>
      <c r="AB37" s="415"/>
      <c r="AC37" s="415"/>
      <c r="AD37" s="415"/>
      <c r="AE37" s="415"/>
      <c r="AF37" s="415"/>
      <c r="AG37" s="415"/>
      <c r="AH37" s="415"/>
      <c r="AI37" s="415"/>
      <c r="AJ37" s="415"/>
      <c r="AK37" s="415"/>
      <c r="AL37" s="415"/>
      <c r="AM37" s="415"/>
      <c r="AN37" s="415"/>
      <c r="AO37" s="415"/>
      <c r="AP37" s="415"/>
      <c r="AQ37" s="416"/>
      <c r="AR37" s="322"/>
    </row>
    <row r="38" spans="1:59" ht="21.75" customHeight="1">
      <c r="A38" s="235"/>
      <c r="B38" s="236"/>
      <c r="C38" s="967" t="s">
        <v>414</v>
      </c>
      <c r="D38" s="969" t="s">
        <v>600</v>
      </c>
      <c r="E38" s="970"/>
      <c r="F38" s="970"/>
      <c r="G38" s="970"/>
      <c r="H38" s="970"/>
      <c r="I38" s="970"/>
      <c r="J38" s="970"/>
      <c r="K38" s="970"/>
      <c r="L38" s="970"/>
      <c r="M38" s="970"/>
      <c r="N38" s="970"/>
      <c r="O38" s="970"/>
      <c r="P38" s="970"/>
      <c r="Q38" s="970"/>
      <c r="R38" s="970"/>
      <c r="S38" s="970"/>
      <c r="T38" s="970"/>
      <c r="U38" s="970"/>
      <c r="V38" s="970"/>
      <c r="W38" s="970"/>
      <c r="X38" s="970"/>
      <c r="Y38" s="970"/>
      <c r="Z38" s="970"/>
      <c r="AA38" s="970"/>
      <c r="AB38" s="970"/>
      <c r="AC38" s="970"/>
      <c r="AD38" s="970"/>
      <c r="AE38" s="970"/>
      <c r="AF38" s="970"/>
      <c r="AG38" s="970"/>
      <c r="AH38" s="970"/>
      <c r="AI38" s="970"/>
      <c r="AJ38" s="970"/>
      <c r="AK38" s="970"/>
      <c r="AL38" s="970"/>
      <c r="AM38" s="970"/>
      <c r="AN38" s="970"/>
      <c r="AO38" s="970"/>
      <c r="AP38" s="970"/>
      <c r="AQ38" s="971"/>
      <c r="AR38" s="187"/>
      <c r="AT38" s="245" t="s">
        <v>409</v>
      </c>
      <c r="AU38" s="242"/>
      <c r="AV38" s="242"/>
      <c r="AW38" s="242"/>
      <c r="AX38" s="242"/>
      <c r="AY38" s="242"/>
      <c r="AZ38" s="242"/>
      <c r="BA38" s="242"/>
      <c r="BB38" s="242"/>
      <c r="BC38" s="242"/>
      <c r="BD38" s="242"/>
      <c r="BE38" s="190"/>
      <c r="BF38" s="190"/>
      <c r="BG38" s="190"/>
    </row>
    <row r="39" spans="1:59" ht="21.75" customHeight="1">
      <c r="A39" s="235"/>
      <c r="B39" s="236"/>
      <c r="C39" s="967"/>
      <c r="D39" s="969"/>
      <c r="E39" s="970"/>
      <c r="F39" s="970"/>
      <c r="G39" s="970"/>
      <c r="H39" s="970"/>
      <c r="I39" s="970"/>
      <c r="J39" s="970"/>
      <c r="K39" s="970"/>
      <c r="L39" s="970"/>
      <c r="M39" s="970"/>
      <c r="N39" s="970"/>
      <c r="O39" s="970"/>
      <c r="P39" s="970"/>
      <c r="Q39" s="970"/>
      <c r="R39" s="970"/>
      <c r="S39" s="970"/>
      <c r="T39" s="970"/>
      <c r="U39" s="970"/>
      <c r="V39" s="970"/>
      <c r="W39" s="970"/>
      <c r="X39" s="970"/>
      <c r="Y39" s="970"/>
      <c r="Z39" s="970"/>
      <c r="AA39" s="970"/>
      <c r="AB39" s="970"/>
      <c r="AC39" s="970"/>
      <c r="AD39" s="970"/>
      <c r="AE39" s="970"/>
      <c r="AF39" s="970"/>
      <c r="AG39" s="970"/>
      <c r="AH39" s="970"/>
      <c r="AI39" s="970"/>
      <c r="AJ39" s="970"/>
      <c r="AK39" s="970"/>
      <c r="AL39" s="970"/>
      <c r="AM39" s="970"/>
      <c r="AN39" s="970"/>
      <c r="AO39" s="970"/>
      <c r="AP39" s="970"/>
      <c r="AQ39" s="971"/>
      <c r="AR39" s="187"/>
      <c r="AT39" s="245"/>
      <c r="AU39" s="242"/>
      <c r="AV39" s="242"/>
      <c r="AW39" s="242"/>
      <c r="AX39" s="242"/>
      <c r="AY39" s="242"/>
      <c r="AZ39" s="242"/>
      <c r="BA39" s="242"/>
      <c r="BB39" s="242"/>
      <c r="BC39" s="242"/>
      <c r="BD39" s="242"/>
      <c r="BE39" s="275"/>
      <c r="BF39" s="275"/>
      <c r="BG39" s="275"/>
    </row>
    <row r="40" spans="1:59" ht="21.75" customHeight="1">
      <c r="A40" s="235"/>
      <c r="B40" s="236"/>
      <c r="C40" s="967"/>
      <c r="D40" s="969"/>
      <c r="E40" s="970"/>
      <c r="F40" s="970"/>
      <c r="G40" s="970"/>
      <c r="H40" s="970"/>
      <c r="I40" s="970"/>
      <c r="J40" s="970"/>
      <c r="K40" s="970"/>
      <c r="L40" s="970"/>
      <c r="M40" s="970"/>
      <c r="N40" s="970"/>
      <c r="O40" s="970"/>
      <c r="P40" s="970"/>
      <c r="Q40" s="970"/>
      <c r="R40" s="970"/>
      <c r="S40" s="970"/>
      <c r="T40" s="970"/>
      <c r="U40" s="970"/>
      <c r="V40" s="970"/>
      <c r="W40" s="970"/>
      <c r="X40" s="970"/>
      <c r="Y40" s="970"/>
      <c r="Z40" s="970"/>
      <c r="AA40" s="970"/>
      <c r="AB40" s="970"/>
      <c r="AC40" s="970"/>
      <c r="AD40" s="970"/>
      <c r="AE40" s="970"/>
      <c r="AF40" s="970"/>
      <c r="AG40" s="970"/>
      <c r="AH40" s="970"/>
      <c r="AI40" s="970"/>
      <c r="AJ40" s="970"/>
      <c r="AK40" s="970"/>
      <c r="AL40" s="970"/>
      <c r="AM40" s="970"/>
      <c r="AN40" s="970"/>
      <c r="AO40" s="970"/>
      <c r="AP40" s="970"/>
      <c r="AQ40" s="971"/>
      <c r="AR40" s="187"/>
      <c r="AT40" s="245"/>
      <c r="AU40" s="242"/>
      <c r="AV40" s="242"/>
      <c r="AW40" s="242"/>
      <c r="AX40" s="242"/>
      <c r="AY40" s="242"/>
      <c r="AZ40" s="242"/>
      <c r="BA40" s="242"/>
      <c r="BB40" s="242"/>
      <c r="BC40" s="242"/>
      <c r="BD40" s="242"/>
      <c r="BE40" s="275"/>
      <c r="BF40" s="275"/>
      <c r="BG40" s="275"/>
    </row>
    <row r="41" spans="1:59" ht="21.75" customHeight="1">
      <c r="A41" s="235"/>
      <c r="B41" s="236"/>
      <c r="C41" s="968"/>
      <c r="D41" s="972"/>
      <c r="E41" s="973"/>
      <c r="F41" s="973"/>
      <c r="G41" s="973"/>
      <c r="H41" s="973"/>
      <c r="I41" s="973"/>
      <c r="J41" s="973"/>
      <c r="K41" s="973"/>
      <c r="L41" s="973"/>
      <c r="M41" s="973"/>
      <c r="N41" s="973"/>
      <c r="O41" s="973"/>
      <c r="P41" s="973"/>
      <c r="Q41" s="973"/>
      <c r="R41" s="973"/>
      <c r="S41" s="973"/>
      <c r="T41" s="973"/>
      <c r="U41" s="973"/>
      <c r="V41" s="973"/>
      <c r="W41" s="973"/>
      <c r="X41" s="973"/>
      <c r="Y41" s="973"/>
      <c r="Z41" s="973"/>
      <c r="AA41" s="973"/>
      <c r="AB41" s="973"/>
      <c r="AC41" s="973"/>
      <c r="AD41" s="973"/>
      <c r="AE41" s="973"/>
      <c r="AF41" s="973"/>
      <c r="AG41" s="973"/>
      <c r="AH41" s="973"/>
      <c r="AI41" s="973"/>
      <c r="AJ41" s="973"/>
      <c r="AK41" s="973"/>
      <c r="AL41" s="973"/>
      <c r="AM41" s="973"/>
      <c r="AN41" s="973"/>
      <c r="AO41" s="973"/>
      <c r="AP41" s="973"/>
      <c r="AQ41" s="974"/>
      <c r="AR41" s="169"/>
      <c r="AT41" s="241" t="s">
        <v>411</v>
      </c>
      <c r="AU41" s="242"/>
      <c r="AV41" s="242"/>
      <c r="AW41" s="242"/>
      <c r="AX41" s="242"/>
      <c r="AY41" s="242"/>
      <c r="AZ41" s="242"/>
      <c r="BA41" s="242"/>
      <c r="BB41" s="242"/>
      <c r="BC41" s="242"/>
      <c r="BD41" s="242"/>
      <c r="BE41" s="190"/>
      <c r="BF41" s="190"/>
      <c r="BG41" s="190"/>
    </row>
    <row r="42" spans="1:59" ht="9.75" customHeight="1">
      <c r="A42" s="235"/>
      <c r="B42" s="236"/>
      <c r="C42" s="326"/>
      <c r="D42" s="274"/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4"/>
      <c r="R42" s="274"/>
      <c r="S42" s="274"/>
      <c r="T42" s="274"/>
      <c r="U42" s="274"/>
      <c r="V42" s="274"/>
      <c r="W42" s="274"/>
      <c r="X42" s="274"/>
      <c r="Y42" s="274"/>
      <c r="Z42" s="274"/>
      <c r="AA42" s="274"/>
      <c r="AB42" s="274"/>
      <c r="AC42" s="274"/>
      <c r="AD42" s="274"/>
      <c r="AE42" s="274"/>
      <c r="AF42" s="274"/>
      <c r="AG42" s="274"/>
      <c r="AH42" s="274"/>
      <c r="AI42" s="274"/>
      <c r="AJ42" s="274"/>
      <c r="AK42" s="274"/>
      <c r="AL42" s="274"/>
      <c r="AM42" s="274"/>
      <c r="AN42" s="274"/>
      <c r="AO42" s="274"/>
      <c r="AP42" s="274"/>
      <c r="AQ42" s="274"/>
      <c r="AR42" s="169"/>
      <c r="AT42" s="958" t="s">
        <v>410</v>
      </c>
      <c r="AU42" s="959"/>
      <c r="AV42" s="959"/>
      <c r="AW42" s="959"/>
      <c r="AX42" s="959"/>
      <c r="AY42" s="959"/>
      <c r="AZ42" s="959"/>
      <c r="BA42" s="959"/>
      <c r="BB42" s="959"/>
      <c r="BC42" s="959"/>
      <c r="BD42" s="960"/>
    </row>
    <row r="43" spans="1:59" ht="19.5" customHeight="1">
      <c r="A43" s="235"/>
      <c r="B43" s="248" t="s">
        <v>368</v>
      </c>
      <c r="C43" s="160"/>
      <c r="D43" s="160"/>
      <c r="E43" s="30"/>
      <c r="F43" s="335"/>
      <c r="G43" s="336"/>
      <c r="H43" s="337"/>
      <c r="I43" s="337"/>
      <c r="J43" s="337"/>
      <c r="K43" s="337"/>
      <c r="L43" s="337"/>
      <c r="M43" s="336" t="s">
        <v>472</v>
      </c>
      <c r="N43" s="337"/>
      <c r="O43" s="337"/>
      <c r="P43" s="336"/>
      <c r="Q43" s="336"/>
      <c r="R43" s="336"/>
      <c r="S43" s="337"/>
      <c r="T43" s="337"/>
      <c r="U43" s="337"/>
      <c r="V43" s="336"/>
      <c r="W43" s="337"/>
      <c r="X43" s="336" t="s">
        <v>473</v>
      </c>
      <c r="Y43" s="337"/>
      <c r="Z43" s="337"/>
      <c r="AA43" s="337"/>
      <c r="AB43" s="337"/>
      <c r="AC43" s="337"/>
      <c r="AD43" s="336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169"/>
      <c r="AT43" s="961"/>
      <c r="AU43" s="962"/>
      <c r="AV43" s="962"/>
      <c r="AW43" s="962"/>
      <c r="AX43" s="962"/>
      <c r="AY43" s="962"/>
      <c r="AZ43" s="962"/>
      <c r="BA43" s="962"/>
      <c r="BB43" s="962"/>
      <c r="BC43" s="962"/>
      <c r="BD43" s="963"/>
    </row>
    <row r="44" spans="1:59" ht="6.75" customHeight="1">
      <c r="A44" s="321"/>
      <c r="B44" s="269"/>
      <c r="C44" s="30"/>
      <c r="D44" s="30"/>
      <c r="E44" s="30"/>
      <c r="F44" s="335"/>
      <c r="G44" s="336"/>
      <c r="H44" s="337"/>
      <c r="I44" s="337"/>
      <c r="J44" s="337"/>
      <c r="K44" s="337"/>
      <c r="L44" s="337"/>
      <c r="M44" s="337"/>
      <c r="N44" s="337"/>
      <c r="O44" s="337"/>
      <c r="P44" s="337"/>
      <c r="Q44" s="336"/>
      <c r="R44" s="337"/>
      <c r="S44" s="337"/>
      <c r="T44" s="337"/>
      <c r="U44" s="337"/>
      <c r="V44" s="337"/>
      <c r="W44" s="337"/>
      <c r="X44" s="337"/>
      <c r="Y44" s="337"/>
      <c r="Z44" s="337"/>
      <c r="AA44" s="337"/>
      <c r="AB44" s="337"/>
      <c r="AC44" s="337"/>
      <c r="AD44" s="337"/>
      <c r="AE44" s="338"/>
      <c r="AF44" s="338"/>
      <c r="AG44" s="338"/>
      <c r="AH44" s="338"/>
      <c r="AI44" s="338"/>
      <c r="AJ44" s="338"/>
      <c r="AK44" s="338"/>
      <c r="AL44" s="338"/>
      <c r="AM44" s="338"/>
      <c r="AN44" s="339"/>
      <c r="AO44" s="339"/>
      <c r="AP44" s="339"/>
      <c r="AQ44" s="339"/>
      <c r="AR44" s="340"/>
      <c r="AT44" s="961"/>
      <c r="AU44" s="962"/>
      <c r="AV44" s="962"/>
      <c r="AW44" s="962"/>
      <c r="AX44" s="962"/>
      <c r="AY44" s="962"/>
      <c r="AZ44" s="962"/>
      <c r="BA44" s="962"/>
      <c r="BB44" s="962"/>
      <c r="BC44" s="962"/>
      <c r="BD44" s="963"/>
    </row>
    <row r="45" spans="1:59" ht="19.5" customHeight="1">
      <c r="A45" s="235"/>
      <c r="B45" s="236"/>
      <c r="C45" s="750" t="s">
        <v>412</v>
      </c>
      <c r="D45" s="928"/>
      <c r="E45" s="928"/>
      <c r="F45" s="928"/>
      <c r="G45" s="928"/>
      <c r="H45" s="928"/>
      <c r="I45" s="928"/>
      <c r="J45" s="928"/>
      <c r="K45" s="928"/>
      <c r="L45" s="928"/>
      <c r="M45" s="751"/>
      <c r="N45" s="745" t="s">
        <v>413</v>
      </c>
      <c r="O45" s="745"/>
      <c r="P45" s="745"/>
      <c r="Q45" s="745"/>
      <c r="R45" s="745"/>
      <c r="S45" s="745"/>
      <c r="T45" s="745"/>
      <c r="U45" s="745"/>
      <c r="V45" s="745"/>
      <c r="W45" s="745"/>
      <c r="X45" s="745"/>
      <c r="Y45" s="745"/>
      <c r="Z45" s="745"/>
      <c r="AA45" s="745"/>
      <c r="AB45" s="745"/>
      <c r="AC45" s="745"/>
      <c r="AD45" s="745"/>
      <c r="AE45" s="745"/>
      <c r="AF45" s="745"/>
      <c r="AG45" s="745"/>
      <c r="AH45" s="745"/>
      <c r="AI45" s="745"/>
      <c r="AJ45" s="745"/>
      <c r="AK45" s="745"/>
      <c r="AL45" s="745"/>
      <c r="AM45" s="745"/>
      <c r="AN45" s="745"/>
      <c r="AO45" s="745"/>
      <c r="AP45" s="745"/>
      <c r="AQ45" s="746"/>
      <c r="AR45" s="187"/>
      <c r="AT45" s="961"/>
      <c r="AU45" s="962"/>
      <c r="AV45" s="962"/>
      <c r="AW45" s="962"/>
      <c r="AX45" s="962"/>
      <c r="AY45" s="962"/>
      <c r="AZ45" s="962"/>
      <c r="BA45" s="962"/>
      <c r="BB45" s="962"/>
      <c r="BC45" s="962"/>
      <c r="BD45" s="963"/>
    </row>
    <row r="46" spans="1:59" ht="6.75" customHeight="1">
      <c r="A46" s="321"/>
      <c r="B46" s="269"/>
      <c r="C46" s="414"/>
      <c r="D46" s="415"/>
      <c r="E46" s="415"/>
      <c r="F46" s="415"/>
      <c r="G46" s="415"/>
      <c r="H46" s="415"/>
      <c r="I46" s="415"/>
      <c r="J46" s="415"/>
      <c r="K46" s="415"/>
      <c r="L46" s="415"/>
      <c r="M46" s="415"/>
      <c r="N46" s="415"/>
      <c r="O46" s="415"/>
      <c r="P46" s="415"/>
      <c r="Q46" s="415"/>
      <c r="R46" s="415"/>
      <c r="S46" s="415"/>
      <c r="T46" s="415"/>
      <c r="U46" s="415"/>
      <c r="V46" s="415"/>
      <c r="W46" s="415"/>
      <c r="X46" s="415"/>
      <c r="Y46" s="415"/>
      <c r="Z46" s="415"/>
      <c r="AA46" s="415"/>
      <c r="AB46" s="415"/>
      <c r="AC46" s="415"/>
      <c r="AD46" s="415"/>
      <c r="AE46" s="415"/>
      <c r="AF46" s="415"/>
      <c r="AG46" s="415"/>
      <c r="AH46" s="415"/>
      <c r="AI46" s="415"/>
      <c r="AJ46" s="415"/>
      <c r="AK46" s="415"/>
      <c r="AL46" s="415"/>
      <c r="AM46" s="415"/>
      <c r="AN46" s="415"/>
      <c r="AO46" s="415"/>
      <c r="AP46" s="415"/>
      <c r="AQ46" s="416"/>
      <c r="AR46" s="322"/>
      <c r="AT46" s="961"/>
      <c r="AU46" s="962"/>
      <c r="AV46" s="962"/>
      <c r="AW46" s="962"/>
      <c r="AX46" s="962"/>
      <c r="AY46" s="962"/>
      <c r="AZ46" s="962"/>
      <c r="BA46" s="962"/>
      <c r="BB46" s="962"/>
      <c r="BC46" s="962"/>
      <c r="BD46" s="963"/>
    </row>
    <row r="47" spans="1:59" ht="21.95" customHeight="1">
      <c r="A47" s="239"/>
      <c r="B47" s="237"/>
      <c r="C47" s="967" t="s">
        <v>414</v>
      </c>
      <c r="D47" s="969" t="s">
        <v>600</v>
      </c>
      <c r="E47" s="970"/>
      <c r="F47" s="970"/>
      <c r="G47" s="970"/>
      <c r="H47" s="970"/>
      <c r="I47" s="970"/>
      <c r="J47" s="970"/>
      <c r="K47" s="970"/>
      <c r="L47" s="970"/>
      <c r="M47" s="970"/>
      <c r="N47" s="970"/>
      <c r="O47" s="970"/>
      <c r="P47" s="970"/>
      <c r="Q47" s="970"/>
      <c r="R47" s="970"/>
      <c r="S47" s="970"/>
      <c r="T47" s="970"/>
      <c r="U47" s="970"/>
      <c r="V47" s="970"/>
      <c r="W47" s="970"/>
      <c r="X47" s="970"/>
      <c r="Y47" s="970"/>
      <c r="Z47" s="970"/>
      <c r="AA47" s="970"/>
      <c r="AB47" s="970"/>
      <c r="AC47" s="970"/>
      <c r="AD47" s="970"/>
      <c r="AE47" s="970"/>
      <c r="AF47" s="970"/>
      <c r="AG47" s="970"/>
      <c r="AH47" s="970"/>
      <c r="AI47" s="970"/>
      <c r="AJ47" s="970"/>
      <c r="AK47" s="970"/>
      <c r="AL47" s="970"/>
      <c r="AM47" s="970"/>
      <c r="AN47" s="970"/>
      <c r="AO47" s="970"/>
      <c r="AP47" s="970"/>
      <c r="AQ47" s="971"/>
      <c r="AR47" s="187"/>
      <c r="AT47" s="964"/>
      <c r="AU47" s="965"/>
      <c r="AV47" s="965"/>
      <c r="AW47" s="965"/>
      <c r="AX47" s="965"/>
      <c r="AY47" s="965"/>
      <c r="AZ47" s="965"/>
      <c r="BA47" s="965"/>
      <c r="BB47" s="965"/>
      <c r="BC47" s="965"/>
      <c r="BD47" s="966"/>
    </row>
    <row r="48" spans="1:59" ht="21.95" customHeight="1">
      <c r="A48" s="235"/>
      <c r="B48" s="236"/>
      <c r="C48" s="967"/>
      <c r="D48" s="969"/>
      <c r="E48" s="970"/>
      <c r="F48" s="970"/>
      <c r="G48" s="970"/>
      <c r="H48" s="970"/>
      <c r="I48" s="970"/>
      <c r="J48" s="970"/>
      <c r="K48" s="970"/>
      <c r="L48" s="970"/>
      <c r="M48" s="970"/>
      <c r="N48" s="970"/>
      <c r="O48" s="970"/>
      <c r="P48" s="970"/>
      <c r="Q48" s="970"/>
      <c r="R48" s="970"/>
      <c r="S48" s="970"/>
      <c r="T48" s="970"/>
      <c r="U48" s="970"/>
      <c r="V48" s="970"/>
      <c r="W48" s="970"/>
      <c r="X48" s="970"/>
      <c r="Y48" s="970"/>
      <c r="Z48" s="970"/>
      <c r="AA48" s="970"/>
      <c r="AB48" s="970"/>
      <c r="AC48" s="970"/>
      <c r="AD48" s="970"/>
      <c r="AE48" s="970"/>
      <c r="AF48" s="970"/>
      <c r="AG48" s="970"/>
      <c r="AH48" s="970"/>
      <c r="AI48" s="970"/>
      <c r="AJ48" s="970"/>
      <c r="AK48" s="970"/>
      <c r="AL48" s="970"/>
      <c r="AM48" s="970"/>
      <c r="AN48" s="970"/>
      <c r="AO48" s="970"/>
      <c r="AP48" s="970"/>
      <c r="AQ48" s="971"/>
      <c r="AR48" s="187"/>
    </row>
    <row r="49" spans="1:44" ht="21.95" customHeight="1">
      <c r="A49" s="235"/>
      <c r="B49" s="248"/>
      <c r="C49" s="967"/>
      <c r="D49" s="969"/>
      <c r="E49" s="970"/>
      <c r="F49" s="970"/>
      <c r="G49" s="970"/>
      <c r="H49" s="970"/>
      <c r="I49" s="970"/>
      <c r="J49" s="970"/>
      <c r="K49" s="970"/>
      <c r="L49" s="970"/>
      <c r="M49" s="970"/>
      <c r="N49" s="970"/>
      <c r="O49" s="970"/>
      <c r="P49" s="970"/>
      <c r="Q49" s="970"/>
      <c r="R49" s="970"/>
      <c r="S49" s="970"/>
      <c r="T49" s="970"/>
      <c r="U49" s="970"/>
      <c r="V49" s="970"/>
      <c r="W49" s="970"/>
      <c r="X49" s="970"/>
      <c r="Y49" s="970"/>
      <c r="Z49" s="970"/>
      <c r="AA49" s="970"/>
      <c r="AB49" s="970"/>
      <c r="AC49" s="970"/>
      <c r="AD49" s="970"/>
      <c r="AE49" s="970"/>
      <c r="AF49" s="970"/>
      <c r="AG49" s="970"/>
      <c r="AH49" s="970"/>
      <c r="AI49" s="970"/>
      <c r="AJ49" s="970"/>
      <c r="AK49" s="970"/>
      <c r="AL49" s="970"/>
      <c r="AM49" s="970"/>
      <c r="AN49" s="970"/>
      <c r="AO49" s="970"/>
      <c r="AP49" s="970"/>
      <c r="AQ49" s="971"/>
      <c r="AR49" s="187"/>
    </row>
    <row r="50" spans="1:44" ht="21.95" customHeight="1">
      <c r="A50" s="235"/>
      <c r="B50" s="237"/>
      <c r="C50" s="968"/>
      <c r="D50" s="972"/>
      <c r="E50" s="973"/>
      <c r="F50" s="973"/>
      <c r="G50" s="973"/>
      <c r="H50" s="973"/>
      <c r="I50" s="973"/>
      <c r="J50" s="973"/>
      <c r="K50" s="973"/>
      <c r="L50" s="973"/>
      <c r="M50" s="973"/>
      <c r="N50" s="973"/>
      <c r="O50" s="973"/>
      <c r="P50" s="973"/>
      <c r="Q50" s="973"/>
      <c r="R50" s="973"/>
      <c r="S50" s="973"/>
      <c r="T50" s="973"/>
      <c r="U50" s="973"/>
      <c r="V50" s="973"/>
      <c r="W50" s="973"/>
      <c r="X50" s="973"/>
      <c r="Y50" s="973"/>
      <c r="Z50" s="973"/>
      <c r="AA50" s="973"/>
      <c r="AB50" s="973"/>
      <c r="AC50" s="973"/>
      <c r="AD50" s="973"/>
      <c r="AE50" s="973"/>
      <c r="AF50" s="973"/>
      <c r="AG50" s="973"/>
      <c r="AH50" s="973"/>
      <c r="AI50" s="973"/>
      <c r="AJ50" s="973"/>
      <c r="AK50" s="973"/>
      <c r="AL50" s="973"/>
      <c r="AM50" s="973"/>
      <c r="AN50" s="973"/>
      <c r="AO50" s="973"/>
      <c r="AP50" s="973"/>
      <c r="AQ50" s="974"/>
      <c r="AR50" s="187"/>
    </row>
    <row r="51" spans="1:44" ht="7.5" customHeight="1">
      <c r="A51" s="235"/>
      <c r="B51" s="236"/>
      <c r="C51" s="328"/>
      <c r="D51" s="328"/>
      <c r="E51" s="328"/>
      <c r="F51" s="328"/>
      <c r="G51" s="328"/>
      <c r="H51" s="328"/>
      <c r="I51" s="328"/>
      <c r="J51" s="328"/>
      <c r="K51" s="328"/>
      <c r="L51" s="328"/>
      <c r="M51" s="328"/>
      <c r="N51" s="328"/>
      <c r="O51" s="328"/>
      <c r="P51" s="328"/>
      <c r="Q51" s="328"/>
      <c r="R51" s="328"/>
      <c r="S51" s="328"/>
      <c r="T51" s="328"/>
      <c r="U51" s="328"/>
      <c r="V51" s="328"/>
      <c r="W51" s="328"/>
      <c r="X51" s="328"/>
      <c r="Y51" s="328"/>
      <c r="Z51" s="328"/>
      <c r="AA51" s="328"/>
      <c r="AB51" s="328"/>
      <c r="AC51" s="328"/>
      <c r="AD51" s="328"/>
      <c r="AE51" s="328"/>
      <c r="AF51" s="328"/>
      <c r="AG51" s="328"/>
      <c r="AH51" s="328"/>
      <c r="AI51" s="328"/>
      <c r="AJ51" s="328"/>
      <c r="AK51" s="328"/>
      <c r="AL51" s="328"/>
      <c r="AM51" s="328"/>
      <c r="AN51" s="328"/>
      <c r="AO51" s="328"/>
      <c r="AP51" s="328"/>
      <c r="AQ51" s="328"/>
      <c r="AR51" s="187"/>
    </row>
    <row r="52" spans="1:44" ht="15.75" customHeight="1">
      <c r="A52" s="235"/>
      <c r="B52" s="237"/>
      <c r="C52" s="327"/>
      <c r="D52" s="275"/>
      <c r="E52" s="275"/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75"/>
      <c r="AB52" s="275"/>
      <c r="AC52" s="275"/>
      <c r="AD52" s="275"/>
      <c r="AE52" s="275"/>
      <c r="AF52" s="275"/>
      <c r="AG52" s="275"/>
      <c r="AH52" s="275"/>
      <c r="AI52" s="275"/>
      <c r="AJ52" s="275"/>
      <c r="AK52" s="275"/>
      <c r="AL52" s="275"/>
      <c r="AM52" s="975" t="s">
        <v>479</v>
      </c>
      <c r="AN52" s="976"/>
      <c r="AO52" s="976"/>
      <c r="AP52" s="976"/>
      <c r="AQ52" s="977"/>
      <c r="AR52" s="187"/>
    </row>
    <row r="53" spans="1:44" ht="18" customHeight="1">
      <c r="A53" s="235"/>
      <c r="B53" s="237"/>
      <c r="C53" s="327"/>
      <c r="D53" s="275"/>
      <c r="E53" s="275"/>
      <c r="F53" s="275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  <c r="AA53" s="978" t="s">
        <v>448</v>
      </c>
      <c r="AB53" s="979"/>
      <c r="AC53" s="980"/>
      <c r="AD53" s="984" t="s">
        <v>477</v>
      </c>
      <c r="AE53" s="985"/>
      <c r="AF53" s="985"/>
      <c r="AG53" s="985"/>
      <c r="AH53" s="985"/>
      <c r="AI53" s="985"/>
      <c r="AJ53" s="985"/>
      <c r="AK53" s="986"/>
      <c r="AL53" s="275"/>
      <c r="AM53" s="990"/>
      <c r="AN53" s="991"/>
      <c r="AO53" s="991"/>
      <c r="AP53" s="991"/>
      <c r="AQ53" s="992"/>
      <c r="AR53" s="187"/>
    </row>
    <row r="54" spans="1:44" ht="18" customHeight="1">
      <c r="A54" s="235"/>
      <c r="B54" s="238"/>
      <c r="C54" s="327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Z54" s="275"/>
      <c r="AA54" s="981"/>
      <c r="AB54" s="982"/>
      <c r="AC54" s="983"/>
      <c r="AD54" s="987"/>
      <c r="AE54" s="988"/>
      <c r="AF54" s="988"/>
      <c r="AG54" s="988"/>
      <c r="AH54" s="988"/>
      <c r="AI54" s="988"/>
      <c r="AJ54" s="988"/>
      <c r="AK54" s="989"/>
      <c r="AL54" s="275"/>
      <c r="AM54" s="993"/>
      <c r="AN54" s="994"/>
      <c r="AO54" s="994"/>
      <c r="AP54" s="994"/>
      <c r="AQ54" s="995"/>
      <c r="AR54" s="187"/>
    </row>
    <row r="55" spans="1:44" ht="9" customHeight="1" thickBot="1">
      <c r="A55" s="249"/>
      <c r="B55" s="250"/>
      <c r="C55" s="25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89"/>
    </row>
    <row r="56" spans="1:44" s="191" customFormat="1" ht="25.5" customHeight="1">
      <c r="A56" s="359"/>
      <c r="B56" s="359"/>
      <c r="C56" s="359"/>
      <c r="D56" s="359"/>
      <c r="E56" s="359"/>
      <c r="F56" s="359"/>
      <c r="G56" s="359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AE56" s="191" t="s">
        <v>349</v>
      </c>
      <c r="AL56" s="191" t="s">
        <v>319</v>
      </c>
    </row>
    <row r="57" spans="1:44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</row>
  </sheetData>
  <sheetProtection algorithmName="SHA-512" hashValue="C8hskP4lSeQ6rTutKETvjZCefwDoGsifVmZpWaM2CgCqXHEooSwZt9dLyahUmHygmjCbRKE2a79sUCJDsKyYSw==" saltValue="KJ1gJ8dCwKNkYgmovQm67Q==" spinCount="100000" sheet="1" objects="1" scenarios="1" selectLockedCells="1" selectUnlockedCells="1"/>
  <mergeCells count="96">
    <mergeCell ref="AM52:AQ52"/>
    <mergeCell ref="AM53:AQ54"/>
    <mergeCell ref="AA53:AC54"/>
    <mergeCell ref="AD53:AK54"/>
    <mergeCell ref="AJ25:AM26"/>
    <mergeCell ref="AN25:AN26"/>
    <mergeCell ref="AO25:AQ26"/>
    <mergeCell ref="AN34:AR34"/>
    <mergeCell ref="AM29:AM30"/>
    <mergeCell ref="R29:AL30"/>
    <mergeCell ref="AN30:AR32"/>
    <mergeCell ref="AN29:AR29"/>
    <mergeCell ref="AR25:AR26"/>
    <mergeCell ref="J1:AI2"/>
    <mergeCell ref="F1:I2"/>
    <mergeCell ref="A1:D4"/>
    <mergeCell ref="AJ1:AR2"/>
    <mergeCell ref="AA12:AH12"/>
    <mergeCell ref="AI12:AR12"/>
    <mergeCell ref="Y4:AB6"/>
    <mergeCell ref="AC4:AR6"/>
    <mergeCell ref="AR21:AR22"/>
    <mergeCell ref="W24:AB24"/>
    <mergeCell ref="AC24:AD24"/>
    <mergeCell ref="AE24:AH24"/>
    <mergeCell ref="A7:E7"/>
    <mergeCell ref="F7:M7"/>
    <mergeCell ref="G19:V20"/>
    <mergeCell ref="A9:G10"/>
    <mergeCell ref="AC21:AD22"/>
    <mergeCell ref="AE21:AH22"/>
    <mergeCell ref="AJ21:AM22"/>
    <mergeCell ref="AJ24:AM24"/>
    <mergeCell ref="AC23:AD23"/>
    <mergeCell ref="AE23:AH23"/>
    <mergeCell ref="AJ23:AM23"/>
    <mergeCell ref="AO24:AQ24"/>
    <mergeCell ref="AU9:BC14"/>
    <mergeCell ref="AU15:BC15"/>
    <mergeCell ref="AT9:AT14"/>
    <mergeCell ref="AC19:AR20"/>
    <mergeCell ref="K15:AA15"/>
    <mergeCell ref="AB15:AR15"/>
    <mergeCell ref="AB16:AR17"/>
    <mergeCell ref="H9:K10"/>
    <mergeCell ref="L9:AR10"/>
    <mergeCell ref="AI13:AR14"/>
    <mergeCell ref="AA13:AH14"/>
    <mergeCell ref="A15:J15"/>
    <mergeCell ref="A12:L12"/>
    <mergeCell ref="A13:L14"/>
    <mergeCell ref="M12:Z12"/>
    <mergeCell ref="M13:Z14"/>
    <mergeCell ref="A16:J17"/>
    <mergeCell ref="K16:AA17"/>
    <mergeCell ref="A19:F20"/>
    <mergeCell ref="W19:AB20"/>
    <mergeCell ref="W23:AB23"/>
    <mergeCell ref="W21:AB22"/>
    <mergeCell ref="A21:F22"/>
    <mergeCell ref="A23:F24"/>
    <mergeCell ref="G23:V24"/>
    <mergeCell ref="AT28:AU28"/>
    <mergeCell ref="AT42:BD47"/>
    <mergeCell ref="AW29:BD29"/>
    <mergeCell ref="AW30:BD31"/>
    <mergeCell ref="AW33:BD33"/>
    <mergeCell ref="AW32:BD32"/>
    <mergeCell ref="AV30:AV31"/>
    <mergeCell ref="AU29:AU33"/>
    <mergeCell ref="C47:C50"/>
    <mergeCell ref="D47:AQ50"/>
    <mergeCell ref="W25:AB26"/>
    <mergeCell ref="AC25:AD26"/>
    <mergeCell ref="AE25:AH26"/>
    <mergeCell ref="AI25:AI26"/>
    <mergeCell ref="A25:F26"/>
    <mergeCell ref="C38:C41"/>
    <mergeCell ref="D38:AQ41"/>
    <mergeCell ref="C45:M45"/>
    <mergeCell ref="N45:AQ45"/>
    <mergeCell ref="A28:H28"/>
    <mergeCell ref="R32:AL32"/>
    <mergeCell ref="A29:D30"/>
    <mergeCell ref="I29:L30"/>
    <mergeCell ref="E29:H30"/>
    <mergeCell ref="AO21:AQ22"/>
    <mergeCell ref="AI21:AI22"/>
    <mergeCell ref="AN21:AN22"/>
    <mergeCell ref="C36:M36"/>
    <mergeCell ref="N36:AQ36"/>
    <mergeCell ref="M29:P30"/>
    <mergeCell ref="Q29:Q30"/>
    <mergeCell ref="G25:V26"/>
    <mergeCell ref="G21:V22"/>
    <mergeCell ref="AO23:AQ23"/>
  </mergeCells>
  <phoneticPr fontId="3"/>
  <conditionalFormatting sqref="E4:F4">
    <cfRule type="cellIs" dxfId="9" priority="4" stopIfTrue="1" operator="equal">
      <formula>"科研費"</formula>
    </cfRule>
  </conditionalFormatting>
  <conditionalFormatting sqref="F1">
    <cfRule type="cellIs" dxfId="8" priority="3" stopIfTrue="1" operator="equal">
      <formula>"科研費"</formula>
    </cfRule>
  </conditionalFormatting>
  <conditionalFormatting sqref="AN34:AN35">
    <cfRule type="cellIs" dxfId="7" priority="2" stopIfTrue="1" operator="equal">
      <formula>"科研費"</formula>
    </cfRule>
  </conditionalFormatting>
  <conditionalFormatting sqref="AN44">
    <cfRule type="cellIs" dxfId="0" priority="1" stopIfTrue="1" operator="equal">
      <formula>"科研費"</formula>
    </cfRule>
  </conditionalFormatting>
  <dataValidations count="3">
    <dataValidation type="list" allowBlank="1" showInputMessage="1" showErrorMessage="1" sqref="F7:M7" xr:uid="{00000000-0002-0000-0100-000001000000}">
      <formula1>"口座振替,現金"</formula1>
    </dataValidation>
    <dataValidation allowBlank="1" showInputMessage="1" sqref="G25" xr:uid="{00000000-0002-0000-0100-000002000000}"/>
    <dataValidation type="list" allowBlank="1" showInputMessage="1" showErrorMessage="1" sqref="M29:P30" xr:uid="{109F8742-158B-41CE-87E7-C8682570D565}">
      <formula1>"　,B,C,D"</formula1>
    </dataValidation>
  </dataValidations>
  <printOptions horizontalCentered="1"/>
  <pageMargins left="0.39370078740157483" right="0.39370078740157483" top="0.59055118110236227" bottom="0.19685039370078741" header="0.31496062992125984" footer="0.31496062992125984"/>
  <pageSetup paperSize="9" scale="82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FB414DF-AEE6-4D20-BCA8-CE630322E1AB}">
          <x14:formula1>
            <xm:f>リスト!$A$42:$A$50</xm:f>
          </x14:formula1>
          <xm:sqref>A16:J17</xm:sqref>
        </x14:dataValidation>
        <x14:dataValidation type="list" allowBlank="1" showInputMessage="1" showErrorMessage="1" xr:uid="{1DD03626-003D-40C9-A3A1-7CCF46895D30}">
          <x14:formula1>
            <xm:f>リスト!$E$42:$E$43</xm:f>
          </x14:formula1>
          <xm:sqref>E29:H30</xm:sqref>
        </x14:dataValidation>
        <x14:dataValidation type="list" allowBlank="1" showInputMessage="1" showErrorMessage="1" xr:uid="{939A5AAB-62E2-493D-997C-36DD45754999}">
          <x14:formula1>
            <xm:f>リスト!$F$42:$F$43</xm:f>
          </x14:formula1>
          <xm:sqref>H9:K10</xm:sqref>
        </x14:dataValidation>
        <x14:dataValidation type="list" allowBlank="1" showInputMessage="1" showErrorMessage="1" xr:uid="{D63C8388-0D25-4985-ACA2-156360408B02}">
          <x14:formula1>
            <xm:f>リスト!$H$2:$H$12</xm:f>
          </x14:formula1>
          <xm:sqref>A13:L14</xm:sqref>
        </x14:dataValidation>
        <x14:dataValidation type="list" allowBlank="1" showInputMessage="1" showErrorMessage="1" xr:uid="{FDF05D30-2ED0-4516-B968-765A20536590}">
          <x14:formula1>
            <xm:f>リスト!$I$2:$I$29</xm:f>
          </x14:formula1>
          <xm:sqref>M13:Z14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EA4B-346F-48CF-979B-13C884D9774A}">
  <sheetPr>
    <tabColor rgb="FF00B0F0"/>
  </sheetPr>
  <dimension ref="A1:AP49"/>
  <sheetViews>
    <sheetView zoomScaleNormal="100" workbookViewId="0">
      <selection activeCell="E6" sqref="E6:AH6"/>
    </sheetView>
  </sheetViews>
  <sheetFormatPr defaultRowHeight="13.5"/>
  <cols>
    <col min="1" max="3" width="3" style="8" customWidth="1"/>
    <col min="4" max="5" width="2.5" style="8" customWidth="1"/>
    <col min="6" max="18" width="2.875" style="8" customWidth="1"/>
    <col min="19" max="19" width="2.75" style="8" customWidth="1"/>
    <col min="20" max="34" width="2.875" style="8" customWidth="1"/>
    <col min="35" max="35" width="9" style="8"/>
    <col min="36" max="36" width="18.625" style="8" bestFit="1" customWidth="1"/>
    <col min="37" max="16384" width="9" style="8"/>
  </cols>
  <sheetData>
    <row r="1" spans="1:42" ht="28.5" customHeight="1">
      <c r="A1" s="757" t="str">
        <f>IF(ISERROR(VLOOKUP($I$9,リスト!$I$2:$J$29,2,0))=TRUE,"",VLOOKUP($I$9,リスト!$I$2:$J$29,2,0))</f>
        <v/>
      </c>
      <c r="B1" s="757"/>
      <c r="C1" s="757"/>
      <c r="D1" s="757"/>
      <c r="E1" s="997" t="str">
        <f>IF(A9="科研費（2101）","科研費","")</f>
        <v/>
      </c>
      <c r="F1" s="997"/>
      <c r="G1" s="997"/>
      <c r="H1" s="997"/>
      <c r="J1" s="456" t="s">
        <v>204</v>
      </c>
      <c r="K1" s="456"/>
      <c r="L1" s="456"/>
      <c r="M1" s="456"/>
      <c r="N1" s="456"/>
      <c r="O1" s="456"/>
      <c r="P1" s="456"/>
      <c r="Q1" s="456"/>
      <c r="R1" s="456"/>
      <c r="S1" s="456"/>
      <c r="T1" s="456"/>
      <c r="U1" s="456"/>
      <c r="V1" s="456"/>
      <c r="W1" s="456"/>
      <c r="X1" s="456"/>
      <c r="Y1" s="456"/>
      <c r="Z1" s="456"/>
      <c r="AA1" s="118"/>
      <c r="AB1" s="998" t="str">
        <f>記入例_物品購入!X1</f>
        <v>R3（2021）年度</v>
      </c>
      <c r="AC1" s="999"/>
      <c r="AD1" s="999"/>
      <c r="AE1" s="999"/>
      <c r="AF1" s="999"/>
      <c r="AG1" s="999"/>
      <c r="AH1" s="1000"/>
      <c r="AI1" s="24"/>
      <c r="AJ1" s="247"/>
      <c r="AK1" s="24"/>
      <c r="AL1" s="24"/>
    </row>
    <row r="2" spans="1:42" ht="30.75" customHeight="1" thickBot="1">
      <c r="A2" s="996"/>
      <c r="B2" s="996"/>
      <c r="C2" s="996"/>
      <c r="D2" s="996"/>
      <c r="E2" s="45"/>
      <c r="F2" s="45"/>
      <c r="G2" s="45"/>
      <c r="H2" s="151" t="s">
        <v>196</v>
      </c>
      <c r="I2" s="45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45"/>
      <c r="AC2" s="45"/>
      <c r="AD2" s="53"/>
      <c r="AE2" s="433"/>
      <c r="AF2" s="433"/>
      <c r="AG2" s="433"/>
      <c r="AH2" s="433"/>
      <c r="AI2" s="24"/>
      <c r="AJ2" s="24"/>
      <c r="AK2" s="24"/>
      <c r="AL2" s="24"/>
    </row>
    <row r="3" spans="1:42" ht="33" customHeight="1" thickBot="1">
      <c r="A3" s="460" t="s">
        <v>139</v>
      </c>
      <c r="B3" s="461"/>
      <c r="C3" s="461"/>
      <c r="D3" s="462"/>
      <c r="E3" s="463" t="s">
        <v>195</v>
      </c>
      <c r="F3" s="463"/>
      <c r="G3" s="463"/>
      <c r="H3" s="463"/>
      <c r="I3" s="463"/>
      <c r="J3" s="463"/>
      <c r="K3" s="464"/>
      <c r="L3" s="46"/>
      <c r="M3" s="26"/>
      <c r="N3" s="26"/>
      <c r="O3" s="26"/>
      <c r="P3" s="26"/>
      <c r="Q3" s="26"/>
      <c r="R3" s="24"/>
      <c r="S3" s="24"/>
      <c r="T3" s="1001" t="s">
        <v>390</v>
      </c>
      <c r="U3" s="1002"/>
      <c r="V3" s="1003"/>
      <c r="W3" s="471"/>
      <c r="X3" s="471"/>
      <c r="Y3" s="471"/>
      <c r="Z3" s="471"/>
      <c r="AA3" s="471"/>
      <c r="AB3" s="471"/>
      <c r="AC3" s="471"/>
      <c r="AD3" s="471"/>
      <c r="AE3" s="471"/>
      <c r="AF3" s="471"/>
      <c r="AG3" s="471"/>
      <c r="AH3" s="472"/>
      <c r="AI3" s="24"/>
      <c r="AJ3" s="24"/>
      <c r="AK3" s="24"/>
      <c r="AL3" s="24"/>
    </row>
    <row r="4" spans="1:42" ht="9" customHeight="1" thickBot="1">
      <c r="A4" s="30"/>
      <c r="B4" s="30"/>
      <c r="C4" s="30"/>
      <c r="D4" s="30"/>
      <c r="E4" s="30"/>
      <c r="F4" s="30"/>
      <c r="G4" s="30"/>
      <c r="H4" s="64"/>
      <c r="I4" s="30"/>
      <c r="J4" s="30"/>
      <c r="K4" s="30"/>
      <c r="L4" s="26"/>
      <c r="M4" s="26"/>
      <c r="N4" s="26"/>
      <c r="O4" s="26"/>
      <c r="P4" s="24"/>
      <c r="Q4" s="24"/>
      <c r="R4" s="24"/>
      <c r="S4" s="24"/>
      <c r="T4" s="1004"/>
      <c r="U4" s="1005"/>
      <c r="V4" s="1006"/>
      <c r="W4" s="473"/>
      <c r="X4" s="473"/>
      <c r="Y4" s="473"/>
      <c r="Z4" s="473"/>
      <c r="AA4" s="473"/>
      <c r="AB4" s="473"/>
      <c r="AC4" s="473"/>
      <c r="AD4" s="473"/>
      <c r="AE4" s="473"/>
      <c r="AF4" s="473"/>
      <c r="AG4" s="473"/>
      <c r="AH4" s="474"/>
      <c r="AI4" s="24"/>
      <c r="AJ4" s="24"/>
      <c r="AK4" s="24"/>
      <c r="AL4" s="24"/>
    </row>
    <row r="5" spans="1:42" ht="16.5" customHeight="1" thickBot="1">
      <c r="A5" s="148"/>
      <c r="B5" s="148"/>
      <c r="C5" s="148"/>
      <c r="D5" s="148"/>
      <c r="E5" s="30"/>
      <c r="F5" s="30"/>
      <c r="G5" s="24"/>
      <c r="H5" s="24"/>
      <c r="I5" s="24"/>
      <c r="J5" s="24"/>
      <c r="K5" s="24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30"/>
      <c r="AD5" s="30"/>
      <c r="AE5" s="226"/>
      <c r="AF5" s="226"/>
      <c r="AG5" s="226"/>
      <c r="AH5" s="107"/>
      <c r="AI5" s="24"/>
      <c r="AJ5" s="24"/>
      <c r="AK5" s="24"/>
      <c r="AL5" s="24"/>
    </row>
    <row r="6" spans="1:42" ht="42" customHeight="1" thickBot="1">
      <c r="A6" s="460" t="s">
        <v>67</v>
      </c>
      <c r="B6" s="461"/>
      <c r="C6" s="461"/>
      <c r="D6" s="462"/>
      <c r="E6" s="1007"/>
      <c r="F6" s="1007"/>
      <c r="G6" s="1007"/>
      <c r="H6" s="1007"/>
      <c r="I6" s="1007"/>
      <c r="J6" s="1007"/>
      <c r="K6" s="1007"/>
      <c r="L6" s="1007"/>
      <c r="M6" s="1007"/>
      <c r="N6" s="1007"/>
      <c r="O6" s="1007"/>
      <c r="P6" s="1007"/>
      <c r="Q6" s="1007"/>
      <c r="R6" s="1007"/>
      <c r="S6" s="1007"/>
      <c r="T6" s="1007"/>
      <c r="U6" s="1007"/>
      <c r="V6" s="1007"/>
      <c r="W6" s="1007"/>
      <c r="X6" s="1007"/>
      <c r="Y6" s="1007"/>
      <c r="Z6" s="1007"/>
      <c r="AA6" s="1007"/>
      <c r="AB6" s="1007"/>
      <c r="AC6" s="1007"/>
      <c r="AD6" s="1007"/>
      <c r="AE6" s="1007"/>
      <c r="AF6" s="1007"/>
      <c r="AG6" s="1007"/>
      <c r="AH6" s="1008"/>
      <c r="AI6" s="24"/>
      <c r="AJ6" s="24"/>
      <c r="AK6" s="24"/>
      <c r="AL6" s="24"/>
    </row>
    <row r="7" spans="1:42" ht="22.5" customHeight="1" thickBot="1">
      <c r="A7" s="1009" t="s">
        <v>416</v>
      </c>
      <c r="B7" s="1009"/>
      <c r="C7" s="1009"/>
      <c r="D7" s="1009"/>
      <c r="E7" s="1009"/>
      <c r="F7" s="1009"/>
      <c r="G7" s="1009"/>
      <c r="H7" s="258"/>
      <c r="I7" s="258"/>
      <c r="J7" s="258"/>
      <c r="K7" s="1010" t="s">
        <v>416</v>
      </c>
      <c r="L7" s="1010"/>
      <c r="M7" s="1010"/>
      <c r="N7" s="1010"/>
      <c r="O7" s="1010"/>
      <c r="P7" s="1010"/>
      <c r="Q7" s="1010"/>
      <c r="R7" s="411"/>
      <c r="S7" s="333" t="s">
        <v>475</v>
      </c>
      <c r="T7" s="333"/>
      <c r="U7" s="333"/>
      <c r="V7" s="333"/>
      <c r="W7" s="333"/>
      <c r="X7" s="333"/>
      <c r="Y7" s="258"/>
      <c r="Z7" s="258"/>
      <c r="AA7" s="258"/>
      <c r="AB7" s="259"/>
      <c r="AC7" s="259"/>
      <c r="AD7" s="259"/>
      <c r="AE7" s="259"/>
      <c r="AF7" s="259"/>
      <c r="AG7" s="259"/>
      <c r="AH7" s="259"/>
      <c r="AI7" s="24"/>
      <c r="AJ7" s="24"/>
      <c r="AK7" s="24"/>
      <c r="AL7" s="24"/>
      <c r="AM7" s="24"/>
      <c r="AN7" s="21"/>
      <c r="AP7" s="21"/>
    </row>
    <row r="8" spans="1:42" ht="15" customHeight="1">
      <c r="A8" s="505" t="s">
        <v>30</v>
      </c>
      <c r="B8" s="506"/>
      <c r="C8" s="506"/>
      <c r="D8" s="506"/>
      <c r="E8" s="506"/>
      <c r="F8" s="506"/>
      <c r="G8" s="506"/>
      <c r="H8" s="507"/>
      <c r="I8" s="506" t="s">
        <v>590</v>
      </c>
      <c r="J8" s="506"/>
      <c r="K8" s="506"/>
      <c r="L8" s="506"/>
      <c r="M8" s="506"/>
      <c r="N8" s="506"/>
      <c r="O8" s="506"/>
      <c r="P8" s="506"/>
      <c r="Q8" s="506"/>
      <c r="R8" s="540"/>
      <c r="S8" s="541" t="s">
        <v>447</v>
      </c>
      <c r="T8" s="506"/>
      <c r="U8" s="506"/>
      <c r="V8" s="506"/>
      <c r="W8" s="506"/>
      <c r="X8" s="507"/>
      <c r="Y8" s="1011" t="s">
        <v>392</v>
      </c>
      <c r="Z8" s="1012"/>
      <c r="AA8" s="1012"/>
      <c r="AB8" s="1012"/>
      <c r="AC8" s="1012"/>
      <c r="AD8" s="1012"/>
      <c r="AE8" s="1012"/>
      <c r="AF8" s="1012"/>
      <c r="AG8" s="1012"/>
      <c r="AH8" s="1013"/>
    </row>
    <row r="9" spans="1:42" ht="30" customHeight="1">
      <c r="A9" s="1014"/>
      <c r="B9" s="1015"/>
      <c r="C9" s="1015"/>
      <c r="D9" s="1015"/>
      <c r="E9" s="1015"/>
      <c r="F9" s="1015"/>
      <c r="G9" s="1015"/>
      <c r="H9" s="1016"/>
      <c r="I9" s="1020"/>
      <c r="J9" s="1020"/>
      <c r="K9" s="1020"/>
      <c r="L9" s="1020"/>
      <c r="M9" s="1020"/>
      <c r="N9" s="1020"/>
      <c r="O9" s="1020"/>
      <c r="P9" s="1020"/>
      <c r="Q9" s="1020"/>
      <c r="R9" s="1021"/>
      <c r="S9" s="818"/>
      <c r="T9" s="1024"/>
      <c r="U9" s="1024"/>
      <c r="V9" s="1024"/>
      <c r="W9" s="1024"/>
      <c r="X9" s="1025"/>
      <c r="Y9" s="1029"/>
      <c r="Z9" s="1024"/>
      <c r="AA9" s="1024"/>
      <c r="AB9" s="1024"/>
      <c r="AC9" s="1024"/>
      <c r="AD9" s="1024"/>
      <c r="AE9" s="1024"/>
      <c r="AF9" s="1024"/>
      <c r="AG9" s="1024"/>
      <c r="AH9" s="1030"/>
    </row>
    <row r="10" spans="1:42" ht="25.5" customHeight="1">
      <c r="A10" s="1017"/>
      <c r="B10" s="1018"/>
      <c r="C10" s="1018"/>
      <c r="D10" s="1018"/>
      <c r="E10" s="1018"/>
      <c r="F10" s="1018"/>
      <c r="G10" s="1018"/>
      <c r="H10" s="1019"/>
      <c r="I10" s="1022"/>
      <c r="J10" s="1022"/>
      <c r="K10" s="1022"/>
      <c r="L10" s="1022"/>
      <c r="M10" s="1022"/>
      <c r="N10" s="1022"/>
      <c r="O10" s="1022"/>
      <c r="P10" s="1022"/>
      <c r="Q10" s="1022"/>
      <c r="R10" s="1023"/>
      <c r="S10" s="1026"/>
      <c r="T10" s="1027"/>
      <c r="U10" s="1027"/>
      <c r="V10" s="1027"/>
      <c r="W10" s="1027"/>
      <c r="X10" s="1028"/>
      <c r="Y10" s="1031"/>
      <c r="Z10" s="1027"/>
      <c r="AA10" s="1027"/>
      <c r="AB10" s="1027"/>
      <c r="AC10" s="1027"/>
      <c r="AD10" s="1027"/>
      <c r="AE10" s="1027"/>
      <c r="AF10" s="1027"/>
      <c r="AG10" s="1027"/>
      <c r="AH10" s="1032"/>
    </row>
    <row r="11" spans="1:42" ht="16.5" customHeight="1">
      <c r="A11" s="1033" t="s">
        <v>564</v>
      </c>
      <c r="B11" s="1034"/>
      <c r="C11" s="1034"/>
      <c r="D11" s="1034"/>
      <c r="E11" s="1034"/>
      <c r="F11" s="1034"/>
      <c r="G11" s="1034"/>
      <c r="H11" s="1034"/>
      <c r="I11" s="1034" t="s">
        <v>591</v>
      </c>
      <c r="J11" s="1034"/>
      <c r="K11" s="1034"/>
      <c r="L11" s="1034"/>
      <c r="M11" s="1034"/>
      <c r="N11" s="1034"/>
      <c r="O11" s="1034"/>
      <c r="P11" s="1034"/>
      <c r="Q11" s="1034"/>
      <c r="R11" s="1034"/>
      <c r="S11" s="1034"/>
      <c r="T11" s="1035"/>
      <c r="U11" s="1036" t="s">
        <v>570</v>
      </c>
      <c r="V11" s="1034"/>
      <c r="W11" s="1034"/>
      <c r="X11" s="1034"/>
      <c r="Y11" s="1034"/>
      <c r="Z11" s="1034"/>
      <c r="AA11" s="1034"/>
      <c r="AB11" s="1034"/>
      <c r="AC11" s="1034"/>
      <c r="AD11" s="1034"/>
      <c r="AE11" s="1034"/>
      <c r="AF11" s="1034"/>
      <c r="AG11" s="1034"/>
      <c r="AH11" s="1037"/>
    </row>
    <row r="12" spans="1:42" ht="14.25" customHeight="1">
      <c r="A12" s="1038"/>
      <c r="B12" s="1039"/>
      <c r="C12" s="1039"/>
      <c r="D12" s="1039"/>
      <c r="E12" s="1039"/>
      <c r="F12" s="1039"/>
      <c r="G12" s="1039"/>
      <c r="H12" s="1039"/>
      <c r="I12" s="1044"/>
      <c r="J12" s="1044"/>
      <c r="K12" s="1044"/>
      <c r="L12" s="1044"/>
      <c r="M12" s="1044"/>
      <c r="N12" s="1044"/>
      <c r="O12" s="1044"/>
      <c r="P12" s="1044"/>
      <c r="Q12" s="1044"/>
      <c r="R12" s="1044"/>
      <c r="S12" s="1044"/>
      <c r="T12" s="1045"/>
      <c r="U12" s="1050"/>
      <c r="V12" s="1051"/>
      <c r="W12" s="1051"/>
      <c r="X12" s="1051"/>
      <c r="Y12" s="1051"/>
      <c r="Z12" s="1051"/>
      <c r="AA12" s="1051"/>
      <c r="AB12" s="1051"/>
      <c r="AC12" s="1051"/>
      <c r="AD12" s="1051"/>
      <c r="AE12" s="1051"/>
      <c r="AF12" s="1051"/>
      <c r="AG12" s="1051"/>
      <c r="AH12" s="1052"/>
    </row>
    <row r="13" spans="1:42" ht="14.25" customHeight="1">
      <c r="A13" s="1040"/>
      <c r="B13" s="1041"/>
      <c r="C13" s="1041"/>
      <c r="D13" s="1041"/>
      <c r="E13" s="1041"/>
      <c r="F13" s="1041"/>
      <c r="G13" s="1041"/>
      <c r="H13" s="1041"/>
      <c r="I13" s="1046"/>
      <c r="J13" s="1046"/>
      <c r="K13" s="1046"/>
      <c r="L13" s="1046"/>
      <c r="M13" s="1046"/>
      <c r="N13" s="1046"/>
      <c r="O13" s="1046"/>
      <c r="P13" s="1046"/>
      <c r="Q13" s="1046"/>
      <c r="R13" s="1046"/>
      <c r="S13" s="1046"/>
      <c r="T13" s="1047"/>
      <c r="U13" s="1053"/>
      <c r="V13" s="1054"/>
      <c r="W13" s="1054"/>
      <c r="X13" s="1054"/>
      <c r="Y13" s="1054"/>
      <c r="Z13" s="1054"/>
      <c r="AA13" s="1054"/>
      <c r="AB13" s="1054"/>
      <c r="AC13" s="1054"/>
      <c r="AD13" s="1054"/>
      <c r="AE13" s="1054"/>
      <c r="AF13" s="1054"/>
      <c r="AG13" s="1054"/>
      <c r="AH13" s="1055"/>
    </row>
    <row r="14" spans="1:42" ht="14.25" customHeight="1" thickBot="1">
      <c r="A14" s="1042"/>
      <c r="B14" s="1043"/>
      <c r="C14" s="1043"/>
      <c r="D14" s="1043"/>
      <c r="E14" s="1043"/>
      <c r="F14" s="1043"/>
      <c r="G14" s="1043"/>
      <c r="H14" s="1043"/>
      <c r="I14" s="1048"/>
      <c r="J14" s="1048"/>
      <c r="K14" s="1048"/>
      <c r="L14" s="1048"/>
      <c r="M14" s="1048"/>
      <c r="N14" s="1048"/>
      <c r="O14" s="1048"/>
      <c r="P14" s="1048"/>
      <c r="Q14" s="1048"/>
      <c r="R14" s="1048"/>
      <c r="S14" s="1048"/>
      <c r="T14" s="1049"/>
      <c r="U14" s="1056"/>
      <c r="V14" s="1057"/>
      <c r="W14" s="1057"/>
      <c r="X14" s="1057"/>
      <c r="Y14" s="1057"/>
      <c r="Z14" s="1057"/>
      <c r="AA14" s="1057"/>
      <c r="AB14" s="1057"/>
      <c r="AC14" s="1057"/>
      <c r="AD14" s="1057"/>
      <c r="AE14" s="1057"/>
      <c r="AF14" s="1057"/>
      <c r="AG14" s="1057"/>
      <c r="AH14" s="1058"/>
    </row>
    <row r="15" spans="1:42" ht="6" customHeight="1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</row>
    <row r="16" spans="1:42" s="11" customFormat="1" ht="15" customHeight="1" thickBot="1">
      <c r="A16" s="1059" t="s">
        <v>137</v>
      </c>
      <c r="B16" s="1059"/>
      <c r="C16" s="1059"/>
      <c r="D16" s="1059"/>
      <c r="E16" s="428"/>
      <c r="F16" s="428"/>
      <c r="G16" s="428"/>
      <c r="H16" s="28"/>
      <c r="I16" s="2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28"/>
      <c r="AD16" s="28"/>
      <c r="AE16" s="49"/>
      <c r="AF16" s="49"/>
      <c r="AG16" s="49"/>
      <c r="AH16" s="49"/>
      <c r="AI16" s="49"/>
      <c r="AJ16" s="49"/>
      <c r="AK16" s="49"/>
      <c r="AL16" s="49"/>
      <c r="AM16" s="49"/>
      <c r="AN16" s="52"/>
      <c r="AP16" s="52"/>
    </row>
    <row r="17" spans="1:42" ht="36.75" customHeight="1">
      <c r="A17" s="1060" t="s">
        <v>62</v>
      </c>
      <c r="B17" s="1061"/>
      <c r="C17" s="1061"/>
      <c r="D17" s="1061"/>
      <c r="E17" s="1061"/>
      <c r="F17" s="1062"/>
      <c r="G17" s="1063"/>
      <c r="H17" s="1064"/>
      <c r="I17" s="1064"/>
      <c r="J17" s="1064"/>
      <c r="K17" s="1064"/>
      <c r="L17" s="1064"/>
      <c r="M17" s="1064"/>
      <c r="N17" s="1064"/>
      <c r="O17" s="1064"/>
      <c r="P17" s="1064"/>
      <c r="Q17" s="1064"/>
      <c r="R17" s="1065"/>
      <c r="S17" s="1066" t="s">
        <v>480</v>
      </c>
      <c r="T17" s="1067"/>
      <c r="U17" s="1067"/>
      <c r="V17" s="1068"/>
      <c r="W17" s="1069"/>
      <c r="X17" s="1069"/>
      <c r="Y17" s="1069"/>
      <c r="Z17" s="1069"/>
      <c r="AA17" s="1069"/>
      <c r="AB17" s="1069"/>
      <c r="AC17" s="1069"/>
      <c r="AD17" s="1069"/>
      <c r="AE17" s="1069"/>
      <c r="AF17" s="1069"/>
      <c r="AG17" s="1069"/>
      <c r="AH17" s="1070"/>
      <c r="AI17" s="24"/>
      <c r="AJ17" s="24"/>
      <c r="AK17" s="24"/>
      <c r="AL17" s="24"/>
    </row>
    <row r="18" spans="1:42" ht="15.75" customHeight="1">
      <c r="A18" s="1073" t="s">
        <v>116</v>
      </c>
      <c r="B18" s="1074"/>
      <c r="C18" s="1074"/>
      <c r="D18" s="1074"/>
      <c r="E18" s="1074"/>
      <c r="F18" s="1075"/>
      <c r="G18" s="354"/>
      <c r="H18" s="1079"/>
      <c r="I18" s="1079"/>
      <c r="J18" s="1079"/>
      <c r="K18" s="1079"/>
      <c r="L18" s="1079"/>
      <c r="M18" s="1079"/>
      <c r="N18" s="1079"/>
      <c r="O18" s="1079"/>
      <c r="P18" s="1079"/>
      <c r="Q18" s="1079"/>
      <c r="R18" s="264"/>
      <c r="S18" s="637" t="s">
        <v>63</v>
      </c>
      <c r="T18" s="621"/>
      <c r="U18" s="621"/>
      <c r="V18" s="622"/>
      <c r="W18" s="262" t="s">
        <v>425</v>
      </c>
      <c r="X18" s="1081"/>
      <c r="Y18" s="1081"/>
      <c r="Z18" s="260" t="s">
        <v>128</v>
      </c>
      <c r="AA18" s="261"/>
      <c r="AB18" s="261"/>
      <c r="AC18" s="261"/>
      <c r="AD18" s="260"/>
      <c r="AE18" s="262" t="s">
        <v>425</v>
      </c>
      <c r="AF18" s="1081"/>
      <c r="AG18" s="1081"/>
      <c r="AH18" s="263" t="s">
        <v>128</v>
      </c>
      <c r="AI18" s="24"/>
      <c r="AJ18" s="24"/>
      <c r="AK18" s="24"/>
      <c r="AL18" s="24"/>
    </row>
    <row r="19" spans="1:42" ht="36.75" customHeight="1">
      <c r="A19" s="1076"/>
      <c r="B19" s="1077"/>
      <c r="C19" s="1077"/>
      <c r="D19" s="1077"/>
      <c r="E19" s="1077"/>
      <c r="F19" s="1078"/>
      <c r="G19" s="355"/>
      <c r="H19" s="1080"/>
      <c r="I19" s="1080"/>
      <c r="J19" s="1080"/>
      <c r="K19" s="1080"/>
      <c r="L19" s="1080"/>
      <c r="M19" s="1080"/>
      <c r="N19" s="1080"/>
      <c r="O19" s="1080"/>
      <c r="P19" s="1080"/>
      <c r="Q19" s="1080"/>
      <c r="R19" s="265"/>
      <c r="S19" s="638"/>
      <c r="T19" s="574"/>
      <c r="U19" s="574"/>
      <c r="V19" s="575"/>
      <c r="W19" s="1082"/>
      <c r="X19" s="1082"/>
      <c r="Y19" s="1082"/>
      <c r="Z19" s="1082"/>
      <c r="AA19" s="1082"/>
      <c r="AB19" s="1083" t="s">
        <v>2</v>
      </c>
      <c r="AC19" s="1083"/>
      <c r="AD19" s="1084"/>
      <c r="AE19" s="1084"/>
      <c r="AF19" s="1084"/>
      <c r="AG19" s="1084"/>
      <c r="AH19" s="1085"/>
      <c r="AI19" s="24"/>
      <c r="AJ19" s="24"/>
      <c r="AK19" s="24"/>
      <c r="AL19" s="24"/>
      <c r="AM19" s="266"/>
    </row>
    <row r="20" spans="1:42" ht="22.5" customHeight="1">
      <c r="A20" s="620" t="s">
        <v>481</v>
      </c>
      <c r="B20" s="621"/>
      <c r="C20" s="621"/>
      <c r="D20" s="621"/>
      <c r="E20" s="621"/>
      <c r="F20" s="622"/>
      <c r="G20" s="1087"/>
      <c r="H20" s="1089"/>
      <c r="I20" s="1089"/>
      <c r="J20" s="1089"/>
      <c r="K20" s="1089"/>
      <c r="L20" s="1089"/>
      <c r="M20" s="1089"/>
      <c r="N20" s="1089"/>
      <c r="O20" s="1089"/>
      <c r="P20" s="1089"/>
      <c r="Q20" s="1089"/>
      <c r="R20" s="149"/>
      <c r="S20" s="637" t="s">
        <v>594</v>
      </c>
      <c r="T20" s="621"/>
      <c r="U20" s="621"/>
      <c r="V20" s="622"/>
      <c r="W20" s="1092" t="str">
        <f>IF(H18="","",H18-H20)</f>
        <v/>
      </c>
      <c r="X20" s="1092"/>
      <c r="Y20" s="1092"/>
      <c r="Z20" s="1092"/>
      <c r="AA20" s="1092"/>
      <c r="AB20" s="1092"/>
      <c r="AC20" s="1092"/>
      <c r="AD20" s="1092"/>
      <c r="AE20" s="1092"/>
      <c r="AF20" s="1092"/>
      <c r="AG20" s="1092"/>
      <c r="AH20" s="1093"/>
      <c r="AI20" s="24"/>
      <c r="AJ20" s="24"/>
      <c r="AK20" s="24"/>
      <c r="AL20" s="24"/>
    </row>
    <row r="21" spans="1:42" ht="22.5" customHeight="1" thickBot="1">
      <c r="A21" s="903"/>
      <c r="B21" s="904"/>
      <c r="C21" s="904"/>
      <c r="D21" s="904"/>
      <c r="E21" s="904"/>
      <c r="F21" s="1086"/>
      <c r="G21" s="1088"/>
      <c r="H21" s="1090"/>
      <c r="I21" s="1090"/>
      <c r="J21" s="1090"/>
      <c r="K21" s="1090"/>
      <c r="L21" s="1090"/>
      <c r="M21" s="1090"/>
      <c r="N21" s="1090"/>
      <c r="O21" s="1090"/>
      <c r="P21" s="1090"/>
      <c r="Q21" s="1090"/>
      <c r="R21" s="267"/>
      <c r="S21" s="1091"/>
      <c r="T21" s="904"/>
      <c r="U21" s="904"/>
      <c r="V21" s="1086"/>
      <c r="W21" s="1094"/>
      <c r="X21" s="1094"/>
      <c r="Y21" s="1094"/>
      <c r="Z21" s="1094"/>
      <c r="AA21" s="1094"/>
      <c r="AB21" s="1094"/>
      <c r="AC21" s="1094"/>
      <c r="AD21" s="1094"/>
      <c r="AE21" s="1094"/>
      <c r="AF21" s="1094"/>
      <c r="AG21" s="1094"/>
      <c r="AH21" s="1095"/>
      <c r="AI21" s="24"/>
      <c r="AJ21" s="24"/>
      <c r="AK21" s="24"/>
      <c r="AL21" s="24"/>
    </row>
    <row r="22" spans="1:42" ht="21" customHeight="1">
      <c r="A22" s="351" t="s">
        <v>482</v>
      </c>
      <c r="B22" s="348"/>
      <c r="C22" s="348"/>
      <c r="D22" s="348"/>
      <c r="E22" s="348"/>
      <c r="F22" s="346"/>
      <c r="G22" s="346"/>
      <c r="H22" s="346"/>
      <c r="I22" s="346"/>
      <c r="J22" s="346"/>
      <c r="K22" s="346"/>
      <c r="L22" s="346"/>
      <c r="M22" s="346"/>
      <c r="N22" s="346"/>
      <c r="O22" s="346"/>
      <c r="P22" s="347"/>
      <c r="Q22" s="1071" t="s">
        <v>51</v>
      </c>
      <c r="R22" s="466"/>
      <c r="S22" s="466"/>
      <c r="T22" s="466"/>
      <c r="U22" s="466"/>
      <c r="V22" s="466"/>
      <c r="W22" s="466"/>
      <c r="X22" s="466"/>
      <c r="Y22" s="466"/>
      <c r="Z22" s="466"/>
      <c r="AA22" s="466"/>
      <c r="AB22" s="466"/>
      <c r="AC22" s="698"/>
      <c r="AD22" s="543" t="s">
        <v>479</v>
      </c>
      <c r="AE22" s="543"/>
      <c r="AF22" s="543"/>
      <c r="AG22" s="543"/>
      <c r="AH22" s="1072"/>
      <c r="AI22" s="24"/>
      <c r="AJ22" s="24"/>
      <c r="AK22" s="24"/>
      <c r="AL22" s="24"/>
    </row>
    <row r="23" spans="1:42" ht="36" customHeight="1">
      <c r="A23" s="349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49"/>
      <c r="P23" s="350"/>
      <c r="Q23" s="343" t="s">
        <v>425</v>
      </c>
      <c r="R23" s="1096"/>
      <c r="S23" s="1096"/>
      <c r="T23" s="1096"/>
      <c r="U23" s="344" t="s">
        <v>128</v>
      </c>
      <c r="V23" s="1097"/>
      <c r="W23" s="1097"/>
      <c r="X23" s="1097"/>
      <c r="Y23" s="344" t="s">
        <v>95</v>
      </c>
      <c r="Z23" s="1097"/>
      <c r="AA23" s="1097"/>
      <c r="AB23" s="1097"/>
      <c r="AC23" s="345" t="s">
        <v>94</v>
      </c>
      <c r="AD23" s="909"/>
      <c r="AE23" s="669"/>
      <c r="AF23" s="669"/>
      <c r="AG23" s="669"/>
      <c r="AH23" s="670"/>
      <c r="AI23" s="24"/>
      <c r="AJ23" s="24"/>
      <c r="AK23" s="24"/>
      <c r="AL23" s="51"/>
      <c r="AM23" s="12"/>
      <c r="AN23" s="12"/>
      <c r="AO23" s="12"/>
    </row>
    <row r="24" spans="1:42" s="11" customFormat="1" ht="24.75" customHeight="1">
      <c r="A24" s="203" t="s">
        <v>380</v>
      </c>
      <c r="B24" s="257"/>
      <c r="C24" s="257"/>
      <c r="D24" s="257"/>
      <c r="E24" s="428"/>
      <c r="F24" s="428"/>
      <c r="G24" s="428"/>
      <c r="H24" s="28"/>
      <c r="I24" s="28"/>
      <c r="J24" s="58"/>
      <c r="K24" s="58"/>
      <c r="L24" s="58"/>
      <c r="M24" s="58"/>
      <c r="N24" s="58"/>
      <c r="O24" s="58"/>
      <c r="P24" s="58"/>
      <c r="Q24" s="382"/>
      <c r="R24" s="382"/>
      <c r="S24" s="382"/>
      <c r="T24" s="382"/>
      <c r="U24" s="382"/>
      <c r="V24" s="377"/>
      <c r="W24" s="377"/>
      <c r="X24" s="377"/>
      <c r="Y24" s="377"/>
      <c r="Z24" s="377"/>
      <c r="AA24" s="377"/>
      <c r="AB24" s="377"/>
      <c r="AC24" s="378"/>
      <c r="AD24" s="671"/>
      <c r="AE24" s="672"/>
      <c r="AF24" s="672"/>
      <c r="AG24" s="672"/>
      <c r="AH24" s="673"/>
      <c r="AI24" s="49"/>
      <c r="AJ24" s="49"/>
      <c r="AK24" s="49"/>
      <c r="AL24" s="24"/>
      <c r="AM24" s="8"/>
      <c r="AN24" s="8"/>
      <c r="AO24" s="8"/>
      <c r="AP24" s="52"/>
    </row>
    <row r="25" spans="1:42" s="11" customFormat="1" ht="26.25" customHeight="1">
      <c r="A25" s="299" t="s">
        <v>449</v>
      </c>
      <c r="B25" s="300"/>
      <c r="C25" s="301"/>
      <c r="D25" s="301"/>
      <c r="E25" s="302"/>
      <c r="F25" s="302"/>
      <c r="G25" s="303"/>
      <c r="H25" s="304"/>
      <c r="I25" s="1098" t="s">
        <v>420</v>
      </c>
      <c r="J25" s="1098"/>
      <c r="K25" s="1098"/>
      <c r="L25" s="1098"/>
      <c r="M25" s="1098"/>
      <c r="N25" s="1099" t="s">
        <v>421</v>
      </c>
      <c r="O25" s="1100"/>
      <c r="P25" s="1100"/>
      <c r="Q25" s="1100"/>
      <c r="R25" s="1100"/>
      <c r="S25" s="1100"/>
      <c r="T25" s="1101"/>
      <c r="U25" s="380"/>
      <c r="V25" s="305"/>
      <c r="W25" s="305"/>
      <c r="X25" s="305"/>
      <c r="Y25" s="305"/>
      <c r="Z25" s="305"/>
      <c r="AA25" s="305"/>
      <c r="AB25" s="305"/>
      <c r="AC25" s="304"/>
      <c r="AD25" s="304"/>
      <c r="AE25" s="1102" t="str">
        <f>IF(A9="科研費（2101）","科研費","")</f>
        <v/>
      </c>
      <c r="AF25" s="1102"/>
      <c r="AG25" s="1102"/>
      <c r="AH25" s="1103"/>
      <c r="AI25" s="49"/>
      <c r="AJ25" s="49"/>
      <c r="AK25" s="49"/>
      <c r="AL25" s="24"/>
      <c r="AM25" s="8"/>
      <c r="AN25" s="8"/>
      <c r="AO25" s="8"/>
      <c r="AP25" s="52"/>
    </row>
    <row r="26" spans="1:42" ht="19.5" customHeight="1">
      <c r="A26" s="306"/>
      <c r="B26" s="1104" t="s">
        <v>450</v>
      </c>
      <c r="C26" s="1105"/>
      <c r="D26" s="1105"/>
      <c r="E26" s="1105"/>
      <c r="F26" s="1105"/>
      <c r="G26" s="1105"/>
      <c r="H26" s="1105"/>
      <c r="I26" s="1105"/>
      <c r="J26" s="1105"/>
      <c r="K26" s="1105"/>
      <c r="L26" s="1105"/>
      <c r="M26" s="1106"/>
      <c r="N26" s="1107"/>
      <c r="O26" s="1108"/>
      <c r="P26" s="1108"/>
      <c r="Q26" s="1108"/>
      <c r="R26" s="1108"/>
      <c r="S26" s="1108"/>
      <c r="T26" s="1108"/>
      <c r="U26" s="1109" t="s">
        <v>521</v>
      </c>
      <c r="V26" s="1109"/>
      <c r="W26" s="1109"/>
      <c r="X26" s="1109"/>
      <c r="Y26" s="1111" t="s">
        <v>513</v>
      </c>
      <c r="Z26" s="1111"/>
      <c r="AA26" s="1111"/>
      <c r="AB26" s="1111"/>
      <c r="AC26" s="1111"/>
      <c r="AD26" s="1111"/>
      <c r="AE26" s="1111"/>
      <c r="AF26" s="1111"/>
      <c r="AG26" s="1111"/>
      <c r="AH26" s="307"/>
      <c r="AI26" s="24"/>
      <c r="AJ26" s="24"/>
      <c r="AK26" s="24"/>
      <c r="AL26" s="24"/>
    </row>
    <row r="27" spans="1:42" ht="19.5" customHeight="1">
      <c r="A27" s="306"/>
      <c r="B27" s="270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270"/>
      <c r="N27" s="270"/>
      <c r="O27" s="270"/>
      <c r="P27" s="270"/>
      <c r="Q27" s="268"/>
      <c r="R27" s="268"/>
      <c r="S27" s="268"/>
      <c r="T27" s="268"/>
      <c r="U27" s="1110"/>
      <c r="V27" s="1110"/>
      <c r="W27" s="1110"/>
      <c r="X27" s="1110"/>
      <c r="Y27" s="1112"/>
      <c r="Z27" s="1112"/>
      <c r="AA27" s="1112"/>
      <c r="AB27" s="1112"/>
      <c r="AC27" s="1112"/>
      <c r="AD27" s="1112"/>
      <c r="AE27" s="1112"/>
      <c r="AF27" s="1112"/>
      <c r="AG27" s="1112"/>
      <c r="AH27" s="307"/>
      <c r="AI27" s="24"/>
      <c r="AJ27" s="24"/>
      <c r="AK27" s="24"/>
      <c r="AL27" s="24"/>
    </row>
    <row r="28" spans="1:42" s="12" customFormat="1" ht="19.5" customHeight="1">
      <c r="A28" s="306"/>
      <c r="B28" s="716" t="s">
        <v>514</v>
      </c>
      <c r="C28" s="717"/>
      <c r="D28" s="717"/>
      <c r="E28" s="717"/>
      <c r="F28" s="718"/>
      <c r="G28" s="1113" t="s">
        <v>515</v>
      </c>
      <c r="H28" s="1113"/>
      <c r="I28" s="1113"/>
      <c r="J28" s="1113"/>
      <c r="K28" s="1113"/>
      <c r="L28" s="1113"/>
      <c r="M28" s="1113"/>
      <c r="N28" s="1113"/>
      <c r="O28" s="1113"/>
      <c r="P28" s="1113"/>
      <c r="Q28" s="1113"/>
      <c r="R28" s="1113"/>
      <c r="S28" s="1113"/>
      <c r="T28" s="1113"/>
      <c r="U28" s="1113"/>
      <c r="V28" s="1113"/>
      <c r="W28" s="1113"/>
      <c r="X28" s="1113"/>
      <c r="Y28" s="1113"/>
      <c r="Z28" s="1113"/>
      <c r="AA28" s="1113"/>
      <c r="AB28" s="1113"/>
      <c r="AC28" s="1113"/>
      <c r="AD28" s="1113"/>
      <c r="AE28" s="1113"/>
      <c r="AF28" s="1113"/>
      <c r="AG28" s="1114"/>
      <c r="AH28" s="308"/>
      <c r="AI28" s="51"/>
      <c r="AJ28" s="51"/>
      <c r="AK28" s="51"/>
      <c r="AL28" s="24"/>
      <c r="AM28" s="8"/>
      <c r="AN28" s="8"/>
      <c r="AO28" s="8"/>
    </row>
    <row r="29" spans="1:42" s="12" customFormat="1" ht="19.5" customHeight="1">
      <c r="A29" s="306"/>
      <c r="B29" s="1115" t="s">
        <v>516</v>
      </c>
      <c r="C29" s="1115"/>
      <c r="D29" s="1115"/>
      <c r="E29" s="1115"/>
      <c r="F29" s="1115"/>
      <c r="G29" s="1116" t="s">
        <v>518</v>
      </c>
      <c r="H29" s="1116"/>
      <c r="I29" s="1116"/>
      <c r="J29" s="1116"/>
      <c r="K29" s="1116"/>
      <c r="L29" s="1116"/>
      <c r="M29" s="1116"/>
      <c r="N29" s="1116"/>
      <c r="O29" s="1116"/>
      <c r="P29" s="1117" t="s">
        <v>519</v>
      </c>
      <c r="Q29" s="1117"/>
      <c r="R29" s="1117"/>
      <c r="S29" s="1117"/>
      <c r="T29" s="1117"/>
      <c r="U29" s="1117"/>
      <c r="V29" s="1117"/>
      <c r="W29" s="1118"/>
      <c r="X29" s="1119" t="s">
        <v>520</v>
      </c>
      <c r="Y29" s="1119"/>
      <c r="Z29" s="1119"/>
      <c r="AA29" s="1119"/>
      <c r="AB29" s="1119"/>
      <c r="AC29" s="1119"/>
      <c r="AD29" s="1119"/>
      <c r="AE29" s="1119"/>
      <c r="AF29" s="1119"/>
      <c r="AG29" s="1119"/>
      <c r="AH29" s="308"/>
      <c r="AI29" s="51"/>
      <c r="AJ29" s="51"/>
      <c r="AK29" s="51"/>
      <c r="AL29" s="24"/>
      <c r="AM29" s="8"/>
      <c r="AN29" s="8"/>
      <c r="AO29" s="8"/>
    </row>
    <row r="30" spans="1:42" s="12" customFormat="1" ht="19.5" customHeight="1">
      <c r="A30" s="306"/>
      <c r="B30" s="1120" t="s">
        <v>517</v>
      </c>
      <c r="C30" s="1120"/>
      <c r="D30" s="1120"/>
      <c r="E30" s="1120"/>
      <c r="F30" s="1120"/>
      <c r="G30" s="1121" t="s">
        <v>518</v>
      </c>
      <c r="H30" s="1121"/>
      <c r="I30" s="1121"/>
      <c r="J30" s="1121"/>
      <c r="K30" s="1121"/>
      <c r="L30" s="1121"/>
      <c r="M30" s="1121"/>
      <c r="N30" s="1121"/>
      <c r="O30" s="1121"/>
      <c r="P30" s="268"/>
      <c r="Q30" s="268"/>
      <c r="R30" s="268"/>
      <c r="S30" s="268"/>
      <c r="T30" s="282"/>
      <c r="U30" s="268"/>
      <c r="V30" s="268"/>
      <c r="W30" s="268"/>
      <c r="X30" s="268"/>
      <c r="Y30" s="268"/>
      <c r="Z30" s="268"/>
      <c r="AA30" s="381"/>
      <c r="AB30" s="442"/>
      <c r="AC30" s="442"/>
      <c r="AD30" s="442"/>
      <c r="AE30" s="442"/>
      <c r="AF30" s="442"/>
      <c r="AG30" s="441"/>
      <c r="AH30" s="308"/>
      <c r="AI30" s="51"/>
      <c r="AJ30" s="51"/>
      <c r="AK30" s="51"/>
      <c r="AL30" s="24"/>
      <c r="AM30" s="8"/>
      <c r="AN30" s="8"/>
      <c r="AO30" s="8"/>
    </row>
    <row r="31" spans="1:42" ht="19.5" customHeight="1">
      <c r="A31" s="306"/>
      <c r="B31" s="716" t="s">
        <v>366</v>
      </c>
      <c r="C31" s="717"/>
      <c r="D31" s="717"/>
      <c r="E31" s="717"/>
      <c r="F31" s="718"/>
      <c r="G31" s="1138" t="s">
        <v>424</v>
      </c>
      <c r="H31" s="1139"/>
      <c r="I31" s="1139"/>
      <c r="J31" s="1139"/>
      <c r="K31" s="1139"/>
      <c r="L31" s="1139"/>
      <c r="M31" s="1139"/>
      <c r="N31" s="1139"/>
      <c r="O31" s="1140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308"/>
      <c r="AI31" s="24"/>
      <c r="AJ31" s="24"/>
      <c r="AK31" s="24"/>
      <c r="AL31" s="24"/>
    </row>
    <row r="32" spans="1:42" ht="19.5" customHeight="1">
      <c r="A32" s="306"/>
      <c r="B32" s="1115" t="s">
        <v>365</v>
      </c>
      <c r="C32" s="1115"/>
      <c r="D32" s="1115"/>
      <c r="E32" s="1115"/>
      <c r="F32" s="1115"/>
      <c r="G32" s="1142" t="s">
        <v>423</v>
      </c>
      <c r="H32" s="1142"/>
      <c r="I32" s="1142"/>
      <c r="J32" s="1142"/>
      <c r="K32" s="1142"/>
      <c r="L32" s="1142"/>
      <c r="M32" s="1142"/>
      <c r="N32" s="1142"/>
      <c r="O32" s="1142"/>
      <c r="P32" s="1142"/>
      <c r="Q32" s="1142"/>
      <c r="R32" s="1142"/>
      <c r="S32" s="1142"/>
      <c r="T32" s="1142"/>
      <c r="U32" s="1142"/>
      <c r="V32" s="1142"/>
      <c r="W32" s="1142"/>
      <c r="X32" s="1142"/>
      <c r="Y32" s="1142"/>
      <c r="Z32" s="1142"/>
      <c r="AA32" s="1142"/>
      <c r="AB32" s="1142"/>
      <c r="AC32" s="1142"/>
      <c r="AD32" s="1142"/>
      <c r="AE32" s="1142"/>
      <c r="AF32" s="1142"/>
      <c r="AG32" s="1142"/>
      <c r="AH32" s="308"/>
      <c r="AI32" s="24"/>
      <c r="AJ32" s="24"/>
      <c r="AK32" s="24"/>
      <c r="AL32" s="24"/>
    </row>
    <row r="33" spans="1:41" ht="19.5" customHeight="1">
      <c r="A33" s="306"/>
      <c r="B33" s="1141"/>
      <c r="C33" s="1141"/>
      <c r="D33" s="1141"/>
      <c r="E33" s="1141"/>
      <c r="F33" s="1141"/>
      <c r="G33" s="1143" t="s">
        <v>451</v>
      </c>
      <c r="H33" s="1143"/>
      <c r="I33" s="1143"/>
      <c r="J33" s="1143"/>
      <c r="K33" s="1143"/>
      <c r="L33" s="1143"/>
      <c r="M33" s="1143"/>
      <c r="N33" s="1143"/>
      <c r="O33" s="1143"/>
      <c r="P33" s="1143"/>
      <c r="Q33" s="1143"/>
      <c r="R33" s="1143"/>
      <c r="S33" s="1143"/>
      <c r="T33" s="1143"/>
      <c r="U33" s="1143"/>
      <c r="V33" s="1143"/>
      <c r="W33" s="1143"/>
      <c r="X33" s="1143"/>
      <c r="Y33" s="1143"/>
      <c r="Z33" s="1143"/>
      <c r="AA33" s="1143"/>
      <c r="AB33" s="1143"/>
      <c r="AC33" s="1143"/>
      <c r="AD33" s="1143"/>
      <c r="AE33" s="1143"/>
      <c r="AF33" s="1143"/>
      <c r="AG33" s="1143"/>
      <c r="AH33" s="308"/>
      <c r="AI33" s="24"/>
      <c r="AJ33" s="24"/>
      <c r="AK33" s="24"/>
      <c r="AL33" s="24"/>
    </row>
    <row r="34" spans="1:41" ht="19.5" customHeight="1">
      <c r="A34" s="306"/>
      <c r="B34" s="750" t="s">
        <v>422</v>
      </c>
      <c r="C34" s="928"/>
      <c r="D34" s="928"/>
      <c r="E34" s="928"/>
      <c r="F34" s="928"/>
      <c r="G34" s="928"/>
      <c r="H34" s="928"/>
      <c r="I34" s="928"/>
      <c r="J34" s="928"/>
      <c r="K34" s="1144" t="s">
        <v>427</v>
      </c>
      <c r="L34" s="1145"/>
      <c r="M34" s="1145"/>
      <c r="N34" s="1145"/>
      <c r="O34" s="1145"/>
      <c r="P34" s="1145"/>
      <c r="Q34" s="1145"/>
      <c r="R34" s="1145"/>
      <c r="S34" s="1145"/>
      <c r="T34" s="1145"/>
      <c r="U34" s="1145"/>
      <c r="V34" s="1145"/>
      <c r="W34" s="1145"/>
      <c r="X34" s="1145"/>
      <c r="Y34" s="1145"/>
      <c r="Z34" s="1145"/>
      <c r="AA34" s="1145"/>
      <c r="AB34" s="1145"/>
      <c r="AC34" s="1145"/>
      <c r="AD34" s="1145"/>
      <c r="AE34" s="1145"/>
      <c r="AF34" s="1145"/>
      <c r="AG34" s="1146"/>
      <c r="AH34" s="307"/>
      <c r="AI34" s="24"/>
      <c r="AJ34" s="268"/>
      <c r="AK34" s="24"/>
      <c r="AL34" s="24"/>
    </row>
    <row r="35" spans="1:41" ht="19.5" customHeight="1">
      <c r="A35" s="306"/>
      <c r="B35" s="1122" t="s">
        <v>417</v>
      </c>
      <c r="C35" s="1123"/>
      <c r="D35" s="1123"/>
      <c r="E35" s="1123"/>
      <c r="F35" s="1124"/>
      <c r="G35" s="1128" t="s">
        <v>593</v>
      </c>
      <c r="H35" s="1129"/>
      <c r="I35" s="1129"/>
      <c r="J35" s="1129"/>
      <c r="K35" s="1129"/>
      <c r="L35" s="1129"/>
      <c r="M35" s="1129"/>
      <c r="N35" s="1129"/>
      <c r="O35" s="1129"/>
      <c r="P35" s="1129"/>
      <c r="Q35" s="1129"/>
      <c r="R35" s="1129"/>
      <c r="S35" s="1129"/>
      <c r="T35" s="1129"/>
      <c r="U35" s="1129"/>
      <c r="V35" s="1129"/>
      <c r="W35" s="1129"/>
      <c r="X35" s="1129"/>
      <c r="Y35" s="1129"/>
      <c r="Z35" s="1129"/>
      <c r="AA35" s="1129"/>
      <c r="AB35" s="1129"/>
      <c r="AC35" s="1129"/>
      <c r="AD35" s="1129"/>
      <c r="AE35" s="1129"/>
      <c r="AF35" s="1129"/>
      <c r="AG35" s="1130"/>
      <c r="AH35" s="308"/>
      <c r="AI35" s="24"/>
      <c r="AJ35" s="24"/>
      <c r="AK35" s="24"/>
      <c r="AL35" s="24"/>
    </row>
    <row r="36" spans="1:41" ht="19.5" customHeight="1">
      <c r="A36" s="306"/>
      <c r="B36" s="1125"/>
      <c r="C36" s="1126"/>
      <c r="D36" s="1126"/>
      <c r="E36" s="1126"/>
      <c r="F36" s="1127"/>
      <c r="G36" s="1131"/>
      <c r="H36" s="1132"/>
      <c r="I36" s="1132"/>
      <c r="J36" s="1132"/>
      <c r="K36" s="1132"/>
      <c r="L36" s="1132"/>
      <c r="M36" s="1132"/>
      <c r="N36" s="1132"/>
      <c r="O36" s="1132"/>
      <c r="P36" s="1132"/>
      <c r="Q36" s="1132"/>
      <c r="R36" s="1132"/>
      <c r="S36" s="1132"/>
      <c r="T36" s="1132"/>
      <c r="U36" s="1132"/>
      <c r="V36" s="1132"/>
      <c r="W36" s="1132"/>
      <c r="X36" s="1132"/>
      <c r="Y36" s="1132"/>
      <c r="Z36" s="1132"/>
      <c r="AA36" s="1132"/>
      <c r="AB36" s="1132"/>
      <c r="AC36" s="1132"/>
      <c r="AD36" s="1132"/>
      <c r="AE36" s="1132"/>
      <c r="AF36" s="1132"/>
      <c r="AG36" s="1133"/>
      <c r="AH36" s="308"/>
      <c r="AI36" s="24"/>
      <c r="AJ36" s="24"/>
      <c r="AK36" s="24"/>
      <c r="AL36" s="24"/>
    </row>
    <row r="37" spans="1:41" ht="19.5" customHeight="1">
      <c r="A37" s="306"/>
      <c r="B37" s="1125"/>
      <c r="C37" s="1126"/>
      <c r="D37" s="1126"/>
      <c r="E37" s="1126"/>
      <c r="F37" s="1127"/>
      <c r="G37" s="1131"/>
      <c r="H37" s="1132"/>
      <c r="I37" s="1132"/>
      <c r="J37" s="1132"/>
      <c r="K37" s="1132"/>
      <c r="L37" s="1132"/>
      <c r="M37" s="1132"/>
      <c r="N37" s="1132"/>
      <c r="O37" s="1132"/>
      <c r="P37" s="1132"/>
      <c r="Q37" s="1132"/>
      <c r="R37" s="1132"/>
      <c r="S37" s="1132"/>
      <c r="T37" s="1132"/>
      <c r="U37" s="1132"/>
      <c r="V37" s="1132"/>
      <c r="W37" s="1132"/>
      <c r="X37" s="1132"/>
      <c r="Y37" s="1132"/>
      <c r="Z37" s="1132"/>
      <c r="AA37" s="1132"/>
      <c r="AB37" s="1132"/>
      <c r="AC37" s="1132"/>
      <c r="AD37" s="1132"/>
      <c r="AE37" s="1132"/>
      <c r="AF37" s="1132"/>
      <c r="AG37" s="1133"/>
      <c r="AH37" s="308"/>
      <c r="AI37" s="24"/>
      <c r="AJ37" s="24"/>
      <c r="AK37" s="24"/>
      <c r="AL37" s="171"/>
      <c r="AM37" s="171"/>
      <c r="AN37" s="171"/>
      <c r="AO37" s="171"/>
    </row>
    <row r="38" spans="1:41" ht="19.5" customHeight="1">
      <c r="A38" s="306"/>
      <c r="B38" s="1125"/>
      <c r="C38" s="1126"/>
      <c r="D38" s="1126"/>
      <c r="E38" s="1126"/>
      <c r="F38" s="1127"/>
      <c r="G38" s="1131"/>
      <c r="H38" s="1132"/>
      <c r="I38" s="1132"/>
      <c r="J38" s="1132"/>
      <c r="K38" s="1132"/>
      <c r="L38" s="1132"/>
      <c r="M38" s="1132"/>
      <c r="N38" s="1132"/>
      <c r="O38" s="1132"/>
      <c r="P38" s="1132"/>
      <c r="Q38" s="1132"/>
      <c r="R38" s="1132"/>
      <c r="S38" s="1132"/>
      <c r="T38" s="1132"/>
      <c r="U38" s="1132"/>
      <c r="V38" s="1132"/>
      <c r="W38" s="1132"/>
      <c r="X38" s="1132"/>
      <c r="Y38" s="1132"/>
      <c r="Z38" s="1132"/>
      <c r="AA38" s="1132"/>
      <c r="AB38" s="1132"/>
      <c r="AC38" s="1132"/>
      <c r="AD38" s="1132"/>
      <c r="AE38" s="1132"/>
      <c r="AF38" s="1132"/>
      <c r="AG38" s="1133"/>
      <c r="AH38" s="308"/>
      <c r="AI38" s="24"/>
      <c r="AJ38" s="24"/>
      <c r="AK38" s="24"/>
    </row>
    <row r="39" spans="1:41" ht="19.5" customHeight="1">
      <c r="A39" s="306"/>
      <c r="B39" s="739"/>
      <c r="C39" s="740"/>
      <c r="D39" s="740"/>
      <c r="E39" s="740"/>
      <c r="F39" s="741"/>
      <c r="G39" s="1134"/>
      <c r="H39" s="1135"/>
      <c r="I39" s="1135"/>
      <c r="J39" s="1135"/>
      <c r="K39" s="1135"/>
      <c r="L39" s="1135"/>
      <c r="M39" s="1135"/>
      <c r="N39" s="1135"/>
      <c r="O39" s="1135"/>
      <c r="P39" s="1135"/>
      <c r="Q39" s="1135"/>
      <c r="R39" s="1135"/>
      <c r="S39" s="1135"/>
      <c r="T39" s="1135"/>
      <c r="U39" s="1135"/>
      <c r="V39" s="1135"/>
      <c r="W39" s="1135"/>
      <c r="X39" s="1135"/>
      <c r="Y39" s="1135"/>
      <c r="Z39" s="1135"/>
      <c r="AA39" s="1135"/>
      <c r="AB39" s="1135"/>
      <c r="AC39" s="1135"/>
      <c r="AD39" s="1135"/>
      <c r="AE39" s="1135"/>
      <c r="AF39" s="1135"/>
      <c r="AG39" s="1136"/>
      <c r="AH39" s="309"/>
      <c r="AI39" s="24"/>
      <c r="AJ39" s="24"/>
      <c r="AK39" s="24"/>
    </row>
    <row r="40" spans="1:41" ht="19.5" customHeight="1">
      <c r="A40" s="306"/>
      <c r="B40" s="1120" t="s">
        <v>418</v>
      </c>
      <c r="C40" s="1120"/>
      <c r="D40" s="1120"/>
      <c r="E40" s="1120"/>
      <c r="F40" s="1120"/>
      <c r="G40" s="1137" t="s">
        <v>419</v>
      </c>
      <c r="H40" s="1137"/>
      <c r="I40" s="1137"/>
      <c r="J40" s="1137"/>
      <c r="K40" s="1137"/>
      <c r="L40" s="1137"/>
      <c r="M40" s="1137"/>
      <c r="N40" s="1137"/>
      <c r="O40" s="441"/>
      <c r="P40" s="441"/>
      <c r="Q40" s="441"/>
      <c r="R40" s="441"/>
      <c r="S40" s="441"/>
      <c r="T40" s="441"/>
      <c r="U40" s="441"/>
      <c r="V40" s="441"/>
      <c r="W40" s="441"/>
      <c r="X40" s="441"/>
      <c r="Y40" s="441"/>
      <c r="Z40" s="441"/>
      <c r="AA40" s="441"/>
      <c r="AB40" s="441"/>
      <c r="AC40" s="441"/>
      <c r="AD40" s="441"/>
      <c r="AE40" s="441"/>
      <c r="AF40" s="441"/>
      <c r="AG40" s="441"/>
      <c r="AH40" s="309"/>
      <c r="AI40" s="24"/>
      <c r="AJ40" s="24"/>
      <c r="AK40" s="24"/>
    </row>
    <row r="41" spans="1:41" ht="13.5" customHeight="1">
      <c r="A41" s="310"/>
      <c r="B41" s="59"/>
      <c r="C41" s="59"/>
      <c r="D41" s="59"/>
      <c r="E41" s="59"/>
      <c r="F41" s="59"/>
      <c r="G41" s="59"/>
      <c r="H41" s="59"/>
      <c r="I41" s="59"/>
      <c r="J41" s="311"/>
      <c r="K41" s="59"/>
      <c r="L41" s="59"/>
      <c r="M41" s="59"/>
      <c r="N41" s="312"/>
      <c r="O41" s="312"/>
      <c r="P41" s="312"/>
      <c r="Q41" s="312"/>
      <c r="R41" s="312"/>
      <c r="S41" s="312"/>
      <c r="T41" s="312"/>
      <c r="U41" s="312"/>
      <c r="V41" s="312"/>
      <c r="W41" s="312"/>
      <c r="X41" s="312"/>
      <c r="Y41" s="312"/>
      <c r="Z41" s="312"/>
      <c r="AA41" s="312"/>
      <c r="AB41" s="312"/>
      <c r="AC41" s="312"/>
      <c r="AD41" s="312"/>
      <c r="AE41" s="312"/>
      <c r="AF41" s="312"/>
      <c r="AG41" s="312"/>
      <c r="AH41" s="313"/>
      <c r="AI41" s="24"/>
      <c r="AJ41" s="24"/>
      <c r="AK41" s="24"/>
    </row>
    <row r="42" spans="1:41" s="171" customFormat="1" ht="25.5" customHeight="1">
      <c r="U42" s="171" t="s">
        <v>349</v>
      </c>
      <c r="AB42" s="171" t="s">
        <v>319</v>
      </c>
      <c r="AL42" s="8"/>
      <c r="AM42" s="8"/>
      <c r="AN42" s="8"/>
      <c r="AO42" s="8"/>
    </row>
    <row r="43" spans="1:41">
      <c r="A43" s="443"/>
      <c r="B43" s="443"/>
      <c r="C43" s="443"/>
      <c r="D43" s="443"/>
      <c r="E43" s="443"/>
      <c r="F43" s="443"/>
      <c r="G43" s="443"/>
      <c r="H43" s="443"/>
      <c r="I43" s="443"/>
      <c r="J43" s="443"/>
      <c r="K43" s="443"/>
      <c r="L43" s="443"/>
      <c r="M43" s="443"/>
      <c r="N43" s="443"/>
      <c r="O43" s="443"/>
      <c r="P43" s="443"/>
      <c r="Q43" s="443"/>
      <c r="R43" s="443"/>
      <c r="S43" s="443"/>
      <c r="T43" s="443"/>
      <c r="U43" s="443"/>
      <c r="V43" s="443"/>
      <c r="W43" s="443"/>
      <c r="X43" s="443"/>
      <c r="Y43" s="443"/>
      <c r="Z43" s="443"/>
      <c r="AA43" s="443"/>
      <c r="AB43" s="443"/>
      <c r="AC43" s="443"/>
      <c r="AD43" s="443"/>
      <c r="AE43" s="443"/>
      <c r="AF43" s="443"/>
      <c r="AG43" s="443"/>
      <c r="AH43" s="443"/>
    </row>
    <row r="44" spans="1:4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4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429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</row>
    <row r="46" spans="1:4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8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</row>
    <row r="47" spans="1:4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</row>
    <row r="48" spans="1:4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</sheetData>
  <sheetProtection formatCells="0"/>
  <mergeCells count="76">
    <mergeCell ref="B35:F39"/>
    <mergeCell ref="G35:AG39"/>
    <mergeCell ref="B40:F40"/>
    <mergeCell ref="G40:N40"/>
    <mergeCell ref="B31:F31"/>
    <mergeCell ref="G31:O31"/>
    <mergeCell ref="B32:F33"/>
    <mergeCell ref="G32:AG32"/>
    <mergeCell ref="G33:AG33"/>
    <mergeCell ref="B34:J34"/>
    <mergeCell ref="K34:AG34"/>
    <mergeCell ref="B29:F29"/>
    <mergeCell ref="G29:O29"/>
    <mergeCell ref="P29:W29"/>
    <mergeCell ref="X29:AG29"/>
    <mergeCell ref="B30:F30"/>
    <mergeCell ref="G30:O30"/>
    <mergeCell ref="B26:M26"/>
    <mergeCell ref="N26:T26"/>
    <mergeCell ref="U26:X27"/>
    <mergeCell ref="Y26:AG27"/>
    <mergeCell ref="B28:F28"/>
    <mergeCell ref="G28:AG28"/>
    <mergeCell ref="R23:T23"/>
    <mergeCell ref="V23:X23"/>
    <mergeCell ref="Z23:AB23"/>
    <mergeCell ref="AD23:AH24"/>
    <mergeCell ref="I25:M25"/>
    <mergeCell ref="N25:T25"/>
    <mergeCell ref="AE25:AH25"/>
    <mergeCell ref="Q22:AC22"/>
    <mergeCell ref="AD22:AH22"/>
    <mergeCell ref="A18:F19"/>
    <mergeCell ref="H18:Q19"/>
    <mergeCell ref="S18:V19"/>
    <mergeCell ref="X18:Y18"/>
    <mergeCell ref="AF18:AG18"/>
    <mergeCell ref="W19:AA19"/>
    <mergeCell ref="AB19:AC19"/>
    <mergeCell ref="AD19:AH19"/>
    <mergeCell ref="A20:F21"/>
    <mergeCell ref="G20:G21"/>
    <mergeCell ref="H20:Q21"/>
    <mergeCell ref="S20:V21"/>
    <mergeCell ref="W20:AH21"/>
    <mergeCell ref="A12:H14"/>
    <mergeCell ref="I12:T14"/>
    <mergeCell ref="U12:AH14"/>
    <mergeCell ref="A16:D16"/>
    <mergeCell ref="A17:F17"/>
    <mergeCell ref="G17:R17"/>
    <mergeCell ref="S17:V17"/>
    <mergeCell ref="W17:AH17"/>
    <mergeCell ref="A9:H10"/>
    <mergeCell ref="I9:R10"/>
    <mergeCell ref="S9:X10"/>
    <mergeCell ref="Y9:AH10"/>
    <mergeCell ref="A11:H11"/>
    <mergeCell ref="I11:T11"/>
    <mergeCell ref="U11:AH11"/>
    <mergeCell ref="A6:D6"/>
    <mergeCell ref="E6:AH6"/>
    <mergeCell ref="A7:G7"/>
    <mergeCell ref="K7:Q7"/>
    <mergeCell ref="A8:H8"/>
    <mergeCell ref="I8:R8"/>
    <mergeCell ref="S8:X8"/>
    <mergeCell ref="Y8:AH8"/>
    <mergeCell ref="A1:D2"/>
    <mergeCell ref="E1:H1"/>
    <mergeCell ref="J1:Z1"/>
    <mergeCell ref="AB1:AH1"/>
    <mergeCell ref="A3:D3"/>
    <mergeCell ref="E3:K3"/>
    <mergeCell ref="T3:V4"/>
    <mergeCell ref="W3:AH4"/>
  </mergeCells>
  <phoneticPr fontId="3"/>
  <conditionalFormatting sqref="E1 AE25">
    <cfRule type="cellIs" dxfId="6" priority="1" stopIfTrue="1" operator="equal">
      <formula>"科研費"</formula>
    </cfRule>
  </conditionalFormatting>
  <conditionalFormatting sqref="Y9">
    <cfRule type="expression" dxfId="5" priority="2" stopIfTrue="1">
      <formula>ISERROR+$L$12</formula>
    </cfRule>
  </conditionalFormatting>
  <dataValidations count="2">
    <dataValidation type="list" allowBlank="1" showInputMessage="1" showErrorMessage="1" sqref="E3" xr:uid="{E57171A8-2ACC-402D-9092-6F9C4B4EEF46}">
      <formula1>"口座振替,現金"</formula1>
    </dataValidation>
    <dataValidation type="list" allowBlank="1" showInputMessage="1" showErrorMessage="1" sqref="AF16 AF25" xr:uid="{2BAFEAD3-5EFE-4327-A24B-0CA0424D6213}">
      <formula1>"現金等による立替払い,法人カード(個人決裁型）"</formula1>
    </dataValidation>
  </dataValidations>
  <pageMargins left="0.78740157480314965" right="0.19685039370078741" top="0.59055118110236227" bottom="0" header="0.51181102362204722" footer="0.51181102362204722"/>
  <pageSetup paperSize="9" scale="95"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E71B19-C4B0-499A-8C89-9D9FDA98FE3A}">
          <x14:formula1>
            <xm:f>リスト!$I$2:$I$29</xm:f>
          </x14:formula1>
          <xm:sqref>I9:R10</xm:sqref>
        </x14:dataValidation>
        <x14:dataValidation type="list" allowBlank="1" showInputMessage="1" showErrorMessage="1" xr:uid="{94755E91-5A6B-4EA1-8053-7DE78440EB28}">
          <x14:formula1>
            <xm:f>リスト!$H$2:$H$12</xm:f>
          </x14:formula1>
          <xm:sqref>A9:H10</xm:sqref>
        </x14:dataValidation>
        <x14:dataValidation type="list" allowBlank="1" showInputMessage="1" showErrorMessage="1" xr:uid="{E11EDFC9-F81F-47B0-8FB9-51997CC6AD5D}">
          <x14:formula1>
            <xm:f>リスト!$A$42:$A$50</xm:f>
          </x14:formula1>
          <xm:sqref>A12:H14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49"/>
  <sheetViews>
    <sheetView zoomScale="85" zoomScaleNormal="85" workbookViewId="0">
      <selection activeCell="AO2" sqref="AO2"/>
    </sheetView>
  </sheetViews>
  <sheetFormatPr defaultRowHeight="13.5"/>
  <cols>
    <col min="1" max="3" width="3" style="8" customWidth="1"/>
    <col min="4" max="5" width="2.5" style="8" customWidth="1"/>
    <col min="6" max="18" width="2.875" style="8" customWidth="1"/>
    <col min="19" max="19" width="2.75" style="8" customWidth="1"/>
    <col min="20" max="34" width="2.875" style="8" customWidth="1"/>
    <col min="35" max="35" width="9" style="8"/>
    <col min="36" max="36" width="18.625" style="8" bestFit="1" customWidth="1"/>
    <col min="37" max="16384" width="9" style="8"/>
  </cols>
  <sheetData>
    <row r="1" spans="1:42" ht="28.5" customHeight="1">
      <c r="A1" s="757" t="str">
        <f>IF(ISERROR(VLOOKUP($I$9,リスト!$I$2:$J$29,2,0))=TRUE,"",VLOOKUP($I$9,リスト!$I$2:$J$29,2,0))</f>
        <v>基</v>
      </c>
      <c r="B1" s="757"/>
      <c r="C1" s="757"/>
      <c r="D1" s="757"/>
      <c r="E1" s="997" t="str">
        <f>IF(A9="科研費（2101）","科研費","")</f>
        <v/>
      </c>
      <c r="F1" s="997"/>
      <c r="G1" s="997"/>
      <c r="H1" s="997"/>
      <c r="J1" s="456" t="s">
        <v>204</v>
      </c>
      <c r="K1" s="456"/>
      <c r="L1" s="456"/>
      <c r="M1" s="456"/>
      <c r="N1" s="456"/>
      <c r="O1" s="456"/>
      <c r="P1" s="456"/>
      <c r="Q1" s="456"/>
      <c r="R1" s="456"/>
      <c r="S1" s="456"/>
      <c r="T1" s="456"/>
      <c r="U1" s="456"/>
      <c r="V1" s="456"/>
      <c r="W1" s="456"/>
      <c r="X1" s="456"/>
      <c r="Y1" s="456"/>
      <c r="Z1" s="456"/>
      <c r="AA1" s="118"/>
      <c r="AB1" s="998" t="str">
        <f>記入例_物品購入!X1</f>
        <v>R3（2021）年度</v>
      </c>
      <c r="AC1" s="999"/>
      <c r="AD1" s="999"/>
      <c r="AE1" s="999"/>
      <c r="AF1" s="999"/>
      <c r="AG1" s="999"/>
      <c r="AH1" s="1000"/>
      <c r="AI1" s="24"/>
      <c r="AJ1" s="247"/>
      <c r="AK1" s="24"/>
      <c r="AL1" s="24"/>
    </row>
    <row r="2" spans="1:42" ht="30.75" customHeight="1" thickBot="1">
      <c r="A2" s="996"/>
      <c r="B2" s="996"/>
      <c r="C2" s="996"/>
      <c r="D2" s="996"/>
      <c r="E2" s="45"/>
      <c r="F2" s="45"/>
      <c r="G2" s="45"/>
      <c r="H2" s="151" t="s">
        <v>196</v>
      </c>
      <c r="I2" s="45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45"/>
      <c r="AC2" s="45"/>
      <c r="AD2" s="53"/>
      <c r="AE2" s="54"/>
      <c r="AF2" s="54"/>
      <c r="AG2" s="54"/>
      <c r="AH2" s="54"/>
      <c r="AI2" s="24"/>
      <c r="AJ2" s="24"/>
      <c r="AK2" s="24"/>
      <c r="AL2" s="24"/>
    </row>
    <row r="3" spans="1:42" ht="33" customHeight="1" thickBot="1">
      <c r="A3" s="460" t="s">
        <v>139</v>
      </c>
      <c r="B3" s="461"/>
      <c r="C3" s="461"/>
      <c r="D3" s="462"/>
      <c r="E3" s="463" t="s">
        <v>195</v>
      </c>
      <c r="F3" s="463"/>
      <c r="G3" s="463"/>
      <c r="H3" s="463"/>
      <c r="I3" s="463"/>
      <c r="J3" s="463"/>
      <c r="K3" s="464"/>
      <c r="L3" s="46"/>
      <c r="M3" s="26"/>
      <c r="N3" s="26"/>
      <c r="O3" s="26"/>
      <c r="P3" s="26"/>
      <c r="Q3" s="26"/>
      <c r="R3" s="24"/>
      <c r="S3" s="24"/>
      <c r="T3" s="1001" t="s">
        <v>390</v>
      </c>
      <c r="U3" s="1002"/>
      <c r="V3" s="1003"/>
      <c r="W3" s="471"/>
      <c r="X3" s="471"/>
      <c r="Y3" s="471"/>
      <c r="Z3" s="471"/>
      <c r="AA3" s="471"/>
      <c r="AB3" s="471"/>
      <c r="AC3" s="471"/>
      <c r="AD3" s="471"/>
      <c r="AE3" s="471"/>
      <c r="AF3" s="471"/>
      <c r="AG3" s="471"/>
      <c r="AH3" s="472"/>
      <c r="AI3" s="24"/>
      <c r="AJ3" s="24"/>
      <c r="AK3" s="24"/>
      <c r="AL3" s="24"/>
    </row>
    <row r="4" spans="1:42" ht="9" customHeight="1" thickBot="1">
      <c r="A4" s="30"/>
      <c r="B4" s="30"/>
      <c r="C4" s="30"/>
      <c r="D4" s="30"/>
      <c r="E4" s="30"/>
      <c r="F4" s="30"/>
      <c r="G4" s="30"/>
      <c r="H4" s="64"/>
      <c r="I4" s="30"/>
      <c r="J4" s="30"/>
      <c r="K4" s="30"/>
      <c r="L4" s="26"/>
      <c r="M4" s="26"/>
      <c r="N4" s="26"/>
      <c r="O4" s="26"/>
      <c r="P4" s="24"/>
      <c r="Q4" s="24"/>
      <c r="R4" s="24"/>
      <c r="S4" s="24"/>
      <c r="T4" s="1004"/>
      <c r="U4" s="1005"/>
      <c r="V4" s="1006"/>
      <c r="W4" s="473"/>
      <c r="X4" s="473"/>
      <c r="Y4" s="473"/>
      <c r="Z4" s="473"/>
      <c r="AA4" s="473"/>
      <c r="AB4" s="473"/>
      <c r="AC4" s="473"/>
      <c r="AD4" s="473"/>
      <c r="AE4" s="473"/>
      <c r="AF4" s="473"/>
      <c r="AG4" s="473"/>
      <c r="AH4" s="474"/>
      <c r="AI4" s="24"/>
      <c r="AJ4" s="24"/>
      <c r="AK4" s="24"/>
      <c r="AL4" s="24"/>
    </row>
    <row r="5" spans="1:42" ht="16.5" customHeight="1" thickBot="1">
      <c r="A5" s="148"/>
      <c r="B5" s="148"/>
      <c r="C5" s="148"/>
      <c r="D5" s="148"/>
      <c r="E5" s="30"/>
      <c r="F5" s="30"/>
      <c r="G5" s="24"/>
      <c r="H5" s="24"/>
      <c r="I5" s="24"/>
      <c r="J5" s="24"/>
      <c r="K5" s="24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30"/>
      <c r="AD5" s="30"/>
      <c r="AE5" s="42"/>
      <c r="AF5" s="42"/>
      <c r="AG5" s="42"/>
      <c r="AH5" s="107"/>
      <c r="AI5" s="24"/>
      <c r="AJ5" s="24"/>
      <c r="AK5" s="24"/>
      <c r="AL5" s="24"/>
    </row>
    <row r="6" spans="1:42" ht="42" customHeight="1" thickBot="1">
      <c r="A6" s="460" t="s">
        <v>67</v>
      </c>
      <c r="B6" s="461"/>
      <c r="C6" s="461"/>
      <c r="D6" s="462"/>
      <c r="E6" s="1007" t="s">
        <v>604</v>
      </c>
      <c r="F6" s="1007"/>
      <c r="G6" s="1007"/>
      <c r="H6" s="1007"/>
      <c r="I6" s="1007"/>
      <c r="J6" s="1007"/>
      <c r="K6" s="1007"/>
      <c r="L6" s="1007"/>
      <c r="M6" s="1007"/>
      <c r="N6" s="1007"/>
      <c r="O6" s="1007"/>
      <c r="P6" s="1007"/>
      <c r="Q6" s="1007"/>
      <c r="R6" s="1007"/>
      <c r="S6" s="1007"/>
      <c r="T6" s="1007"/>
      <c r="U6" s="1007"/>
      <c r="V6" s="1007"/>
      <c r="W6" s="1007"/>
      <c r="X6" s="1007"/>
      <c r="Y6" s="1007"/>
      <c r="Z6" s="1007"/>
      <c r="AA6" s="1007"/>
      <c r="AB6" s="1007"/>
      <c r="AC6" s="1007"/>
      <c r="AD6" s="1007"/>
      <c r="AE6" s="1007"/>
      <c r="AF6" s="1007"/>
      <c r="AG6" s="1007"/>
      <c r="AH6" s="1008"/>
      <c r="AI6" s="24"/>
      <c r="AJ6" s="24"/>
      <c r="AK6" s="24"/>
      <c r="AL6" s="24"/>
    </row>
    <row r="7" spans="1:42" ht="22.5" customHeight="1" thickBot="1">
      <c r="A7" s="1009" t="s">
        <v>416</v>
      </c>
      <c r="B7" s="1009"/>
      <c r="C7" s="1009"/>
      <c r="D7" s="1009"/>
      <c r="E7" s="1009"/>
      <c r="F7" s="1009"/>
      <c r="G7" s="1009"/>
      <c r="H7" s="258"/>
      <c r="I7" s="258"/>
      <c r="J7" s="258"/>
      <c r="K7" s="1010" t="s">
        <v>416</v>
      </c>
      <c r="L7" s="1010"/>
      <c r="M7" s="1010"/>
      <c r="N7" s="1010"/>
      <c r="O7" s="1010"/>
      <c r="P7" s="1010"/>
      <c r="Q7" s="1010"/>
      <c r="R7" s="411"/>
      <c r="S7" s="333" t="s">
        <v>475</v>
      </c>
      <c r="T7" s="333"/>
      <c r="U7" s="333"/>
      <c r="V7" s="333"/>
      <c r="W7" s="333"/>
      <c r="X7" s="333"/>
      <c r="Y7" s="258"/>
      <c r="Z7" s="258"/>
      <c r="AA7" s="258"/>
      <c r="AB7" s="259"/>
      <c r="AC7" s="259"/>
      <c r="AD7" s="259"/>
      <c r="AE7" s="259"/>
      <c r="AF7" s="259"/>
      <c r="AG7" s="259"/>
      <c r="AH7" s="259"/>
      <c r="AI7" s="24"/>
      <c r="AJ7" s="24"/>
      <c r="AK7" s="24"/>
      <c r="AL7" s="24"/>
      <c r="AM7" s="24"/>
      <c r="AN7" s="21"/>
      <c r="AP7" s="21"/>
    </row>
    <row r="8" spans="1:42" ht="15" customHeight="1">
      <c r="A8" s="505" t="s">
        <v>30</v>
      </c>
      <c r="B8" s="506"/>
      <c r="C8" s="506"/>
      <c r="D8" s="506"/>
      <c r="E8" s="506"/>
      <c r="F8" s="506"/>
      <c r="G8" s="506"/>
      <c r="H8" s="507"/>
      <c r="I8" s="506" t="s">
        <v>590</v>
      </c>
      <c r="J8" s="506"/>
      <c r="K8" s="506"/>
      <c r="L8" s="506"/>
      <c r="M8" s="506"/>
      <c r="N8" s="506"/>
      <c r="O8" s="506"/>
      <c r="P8" s="506"/>
      <c r="Q8" s="506"/>
      <c r="R8" s="540"/>
      <c r="S8" s="541" t="s">
        <v>447</v>
      </c>
      <c r="T8" s="506"/>
      <c r="U8" s="506"/>
      <c r="V8" s="506"/>
      <c r="W8" s="506"/>
      <c r="X8" s="507"/>
      <c r="Y8" s="1011" t="s">
        <v>392</v>
      </c>
      <c r="Z8" s="1012"/>
      <c r="AA8" s="1012"/>
      <c r="AB8" s="1012"/>
      <c r="AC8" s="1012"/>
      <c r="AD8" s="1012"/>
      <c r="AE8" s="1012"/>
      <c r="AF8" s="1012"/>
      <c r="AG8" s="1012"/>
      <c r="AH8" s="1013"/>
    </row>
    <row r="9" spans="1:42" ht="30" customHeight="1">
      <c r="A9" s="1014" t="s">
        <v>541</v>
      </c>
      <c r="B9" s="1015"/>
      <c r="C9" s="1015"/>
      <c r="D9" s="1015"/>
      <c r="E9" s="1015"/>
      <c r="F9" s="1015"/>
      <c r="G9" s="1015"/>
      <c r="H9" s="1016"/>
      <c r="I9" s="1020" t="s">
        <v>568</v>
      </c>
      <c r="J9" s="1020"/>
      <c r="K9" s="1020"/>
      <c r="L9" s="1020"/>
      <c r="M9" s="1020"/>
      <c r="N9" s="1020"/>
      <c r="O9" s="1020"/>
      <c r="P9" s="1020"/>
      <c r="Q9" s="1020"/>
      <c r="R9" s="1021"/>
      <c r="S9" s="818" t="s">
        <v>483</v>
      </c>
      <c r="T9" s="1024"/>
      <c r="U9" s="1024"/>
      <c r="V9" s="1024"/>
      <c r="W9" s="1024"/>
      <c r="X9" s="1025"/>
      <c r="Y9" s="1029"/>
      <c r="Z9" s="1024"/>
      <c r="AA9" s="1024"/>
      <c r="AB9" s="1024"/>
      <c r="AC9" s="1024"/>
      <c r="AD9" s="1024"/>
      <c r="AE9" s="1024"/>
      <c r="AF9" s="1024"/>
      <c r="AG9" s="1024"/>
      <c r="AH9" s="1030"/>
    </row>
    <row r="10" spans="1:42" ht="25.5" customHeight="1">
      <c r="A10" s="1017"/>
      <c r="B10" s="1018"/>
      <c r="C10" s="1018"/>
      <c r="D10" s="1018"/>
      <c r="E10" s="1018"/>
      <c r="F10" s="1018"/>
      <c r="G10" s="1018"/>
      <c r="H10" s="1019"/>
      <c r="I10" s="1022"/>
      <c r="J10" s="1022"/>
      <c r="K10" s="1022"/>
      <c r="L10" s="1022"/>
      <c r="M10" s="1022"/>
      <c r="N10" s="1022"/>
      <c r="O10" s="1022"/>
      <c r="P10" s="1022"/>
      <c r="Q10" s="1022"/>
      <c r="R10" s="1023"/>
      <c r="S10" s="1026"/>
      <c r="T10" s="1027"/>
      <c r="U10" s="1027"/>
      <c r="V10" s="1027"/>
      <c r="W10" s="1027"/>
      <c r="X10" s="1028"/>
      <c r="Y10" s="1031"/>
      <c r="Z10" s="1027"/>
      <c r="AA10" s="1027"/>
      <c r="AB10" s="1027"/>
      <c r="AC10" s="1027"/>
      <c r="AD10" s="1027"/>
      <c r="AE10" s="1027"/>
      <c r="AF10" s="1027"/>
      <c r="AG10" s="1027"/>
      <c r="AH10" s="1032"/>
    </row>
    <row r="11" spans="1:42" ht="16.5" customHeight="1">
      <c r="A11" s="1033" t="s">
        <v>564</v>
      </c>
      <c r="B11" s="1034"/>
      <c r="C11" s="1034"/>
      <c r="D11" s="1034"/>
      <c r="E11" s="1034"/>
      <c r="F11" s="1034"/>
      <c r="G11" s="1034"/>
      <c r="H11" s="1034"/>
      <c r="I11" s="1034" t="s">
        <v>591</v>
      </c>
      <c r="J11" s="1034"/>
      <c r="K11" s="1034"/>
      <c r="L11" s="1034"/>
      <c r="M11" s="1034"/>
      <c r="N11" s="1034"/>
      <c r="O11" s="1034"/>
      <c r="P11" s="1034"/>
      <c r="Q11" s="1034"/>
      <c r="R11" s="1034"/>
      <c r="S11" s="1034"/>
      <c r="T11" s="1035"/>
      <c r="U11" s="1036" t="s">
        <v>570</v>
      </c>
      <c r="V11" s="1034"/>
      <c r="W11" s="1034"/>
      <c r="X11" s="1034"/>
      <c r="Y11" s="1034"/>
      <c r="Z11" s="1034"/>
      <c r="AA11" s="1034"/>
      <c r="AB11" s="1034"/>
      <c r="AC11" s="1034"/>
      <c r="AD11" s="1034"/>
      <c r="AE11" s="1034"/>
      <c r="AF11" s="1034"/>
      <c r="AG11" s="1034"/>
      <c r="AH11" s="1037"/>
    </row>
    <row r="12" spans="1:42" ht="14.25" customHeight="1">
      <c r="A12" s="1038" t="s">
        <v>574</v>
      </c>
      <c r="B12" s="1039"/>
      <c r="C12" s="1039"/>
      <c r="D12" s="1039"/>
      <c r="E12" s="1039"/>
      <c r="F12" s="1039"/>
      <c r="G12" s="1039"/>
      <c r="H12" s="1039"/>
      <c r="I12" s="1044" t="s">
        <v>592</v>
      </c>
      <c r="J12" s="1044"/>
      <c r="K12" s="1044"/>
      <c r="L12" s="1044"/>
      <c r="M12" s="1044"/>
      <c r="N12" s="1044"/>
      <c r="O12" s="1044"/>
      <c r="P12" s="1044"/>
      <c r="Q12" s="1044"/>
      <c r="R12" s="1044"/>
      <c r="S12" s="1044"/>
      <c r="T12" s="1045"/>
      <c r="U12" s="1050" t="s">
        <v>576</v>
      </c>
      <c r="V12" s="1051"/>
      <c r="W12" s="1051"/>
      <c r="X12" s="1051"/>
      <c r="Y12" s="1051"/>
      <c r="Z12" s="1051"/>
      <c r="AA12" s="1051"/>
      <c r="AB12" s="1051"/>
      <c r="AC12" s="1051"/>
      <c r="AD12" s="1051"/>
      <c r="AE12" s="1051"/>
      <c r="AF12" s="1051"/>
      <c r="AG12" s="1051"/>
      <c r="AH12" s="1052"/>
    </row>
    <row r="13" spans="1:42" ht="14.25" customHeight="1">
      <c r="A13" s="1040"/>
      <c r="B13" s="1041"/>
      <c r="C13" s="1041"/>
      <c r="D13" s="1041"/>
      <c r="E13" s="1041"/>
      <c r="F13" s="1041"/>
      <c r="G13" s="1041"/>
      <c r="H13" s="1041"/>
      <c r="I13" s="1046"/>
      <c r="J13" s="1046"/>
      <c r="K13" s="1046"/>
      <c r="L13" s="1046"/>
      <c r="M13" s="1046"/>
      <c r="N13" s="1046"/>
      <c r="O13" s="1046"/>
      <c r="P13" s="1046"/>
      <c r="Q13" s="1046"/>
      <c r="R13" s="1046"/>
      <c r="S13" s="1046"/>
      <c r="T13" s="1047"/>
      <c r="U13" s="1053"/>
      <c r="V13" s="1054"/>
      <c r="W13" s="1054"/>
      <c r="X13" s="1054"/>
      <c r="Y13" s="1054"/>
      <c r="Z13" s="1054"/>
      <c r="AA13" s="1054"/>
      <c r="AB13" s="1054"/>
      <c r="AC13" s="1054"/>
      <c r="AD13" s="1054"/>
      <c r="AE13" s="1054"/>
      <c r="AF13" s="1054"/>
      <c r="AG13" s="1054"/>
      <c r="AH13" s="1055"/>
    </row>
    <row r="14" spans="1:42" ht="14.25" customHeight="1" thickBot="1">
      <c r="A14" s="1042"/>
      <c r="B14" s="1043"/>
      <c r="C14" s="1043"/>
      <c r="D14" s="1043"/>
      <c r="E14" s="1043"/>
      <c r="F14" s="1043"/>
      <c r="G14" s="1043"/>
      <c r="H14" s="1043"/>
      <c r="I14" s="1048"/>
      <c r="J14" s="1048"/>
      <c r="K14" s="1048"/>
      <c r="L14" s="1048"/>
      <c r="M14" s="1048"/>
      <c r="N14" s="1048"/>
      <c r="O14" s="1048"/>
      <c r="P14" s="1048"/>
      <c r="Q14" s="1048"/>
      <c r="R14" s="1048"/>
      <c r="S14" s="1048"/>
      <c r="T14" s="1049"/>
      <c r="U14" s="1056"/>
      <c r="V14" s="1057"/>
      <c r="W14" s="1057"/>
      <c r="X14" s="1057"/>
      <c r="Y14" s="1057"/>
      <c r="Z14" s="1057"/>
      <c r="AA14" s="1057"/>
      <c r="AB14" s="1057"/>
      <c r="AC14" s="1057"/>
      <c r="AD14" s="1057"/>
      <c r="AE14" s="1057"/>
      <c r="AF14" s="1057"/>
      <c r="AG14" s="1057"/>
      <c r="AH14" s="1058"/>
    </row>
    <row r="15" spans="1:42" ht="6" customHeight="1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</row>
    <row r="16" spans="1:42" s="11" customFormat="1" ht="15" customHeight="1" thickBot="1">
      <c r="A16" s="1059" t="s">
        <v>137</v>
      </c>
      <c r="B16" s="1059"/>
      <c r="C16" s="1059"/>
      <c r="D16" s="1059"/>
      <c r="E16" s="57"/>
      <c r="F16" s="57"/>
      <c r="G16" s="57"/>
      <c r="H16" s="28"/>
      <c r="I16" s="2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28"/>
      <c r="AD16" s="28"/>
      <c r="AE16" s="49"/>
      <c r="AF16" s="49"/>
      <c r="AG16" s="49"/>
      <c r="AH16" s="49"/>
      <c r="AI16" s="49"/>
      <c r="AJ16" s="49"/>
      <c r="AK16" s="49"/>
      <c r="AL16" s="49"/>
      <c r="AM16" s="49"/>
      <c r="AN16" s="52"/>
      <c r="AP16" s="52"/>
    </row>
    <row r="17" spans="1:42" ht="36.75" customHeight="1">
      <c r="A17" s="1060" t="s">
        <v>62</v>
      </c>
      <c r="B17" s="1061"/>
      <c r="C17" s="1061"/>
      <c r="D17" s="1061"/>
      <c r="E17" s="1061"/>
      <c r="F17" s="1062"/>
      <c r="G17" s="1063" t="s">
        <v>605</v>
      </c>
      <c r="H17" s="1064"/>
      <c r="I17" s="1064"/>
      <c r="J17" s="1064"/>
      <c r="K17" s="1064"/>
      <c r="L17" s="1064"/>
      <c r="M17" s="1064"/>
      <c r="N17" s="1064"/>
      <c r="O17" s="1064"/>
      <c r="P17" s="1064"/>
      <c r="Q17" s="1064"/>
      <c r="R17" s="1065"/>
      <c r="S17" s="1066" t="s">
        <v>480</v>
      </c>
      <c r="T17" s="1067"/>
      <c r="U17" s="1067"/>
      <c r="V17" s="1068"/>
      <c r="W17" s="1069" t="s">
        <v>606</v>
      </c>
      <c r="X17" s="1069"/>
      <c r="Y17" s="1069"/>
      <c r="Z17" s="1069"/>
      <c r="AA17" s="1069"/>
      <c r="AB17" s="1069"/>
      <c r="AC17" s="1069"/>
      <c r="AD17" s="1069"/>
      <c r="AE17" s="1069"/>
      <c r="AF17" s="1069"/>
      <c r="AG17" s="1069"/>
      <c r="AH17" s="1070"/>
      <c r="AI17" s="24"/>
      <c r="AJ17" s="24"/>
      <c r="AK17" s="24"/>
      <c r="AL17" s="24"/>
    </row>
    <row r="18" spans="1:42" ht="15.75" customHeight="1">
      <c r="A18" s="1073" t="s">
        <v>116</v>
      </c>
      <c r="B18" s="1074"/>
      <c r="C18" s="1074"/>
      <c r="D18" s="1074"/>
      <c r="E18" s="1074"/>
      <c r="F18" s="1075"/>
      <c r="G18" s="354"/>
      <c r="H18" s="1079">
        <v>13700</v>
      </c>
      <c r="I18" s="1079"/>
      <c r="J18" s="1079"/>
      <c r="K18" s="1079"/>
      <c r="L18" s="1079"/>
      <c r="M18" s="1079"/>
      <c r="N18" s="1079"/>
      <c r="O18" s="1079"/>
      <c r="P18" s="1079"/>
      <c r="Q18" s="1079"/>
      <c r="R18" s="264"/>
      <c r="S18" s="637" t="s">
        <v>63</v>
      </c>
      <c r="T18" s="621"/>
      <c r="U18" s="621"/>
      <c r="V18" s="622"/>
      <c r="W18" s="262" t="s">
        <v>425</v>
      </c>
      <c r="X18" s="1081">
        <v>3</v>
      </c>
      <c r="Y18" s="1081"/>
      <c r="Z18" s="260" t="s">
        <v>128</v>
      </c>
      <c r="AA18" s="261"/>
      <c r="AB18" s="261"/>
      <c r="AC18" s="261"/>
      <c r="AD18" s="260"/>
      <c r="AE18" s="262" t="s">
        <v>425</v>
      </c>
      <c r="AF18" s="1081">
        <v>3</v>
      </c>
      <c r="AG18" s="1081"/>
      <c r="AH18" s="263" t="s">
        <v>128</v>
      </c>
      <c r="AI18" s="24"/>
      <c r="AJ18" s="24"/>
      <c r="AK18" s="24"/>
      <c r="AL18" s="24"/>
    </row>
    <row r="19" spans="1:42" ht="36.75" customHeight="1">
      <c r="A19" s="1076"/>
      <c r="B19" s="1077"/>
      <c r="C19" s="1077"/>
      <c r="D19" s="1077"/>
      <c r="E19" s="1077"/>
      <c r="F19" s="1078"/>
      <c r="G19" s="355"/>
      <c r="H19" s="1080"/>
      <c r="I19" s="1080"/>
      <c r="J19" s="1080"/>
      <c r="K19" s="1080"/>
      <c r="L19" s="1080"/>
      <c r="M19" s="1080"/>
      <c r="N19" s="1080"/>
      <c r="O19" s="1080"/>
      <c r="P19" s="1080"/>
      <c r="Q19" s="1080"/>
      <c r="R19" s="265"/>
      <c r="S19" s="638"/>
      <c r="T19" s="574"/>
      <c r="U19" s="574"/>
      <c r="V19" s="575"/>
      <c r="W19" s="1082">
        <v>44287</v>
      </c>
      <c r="X19" s="1082"/>
      <c r="Y19" s="1082"/>
      <c r="Z19" s="1082"/>
      <c r="AA19" s="1082"/>
      <c r="AB19" s="1083" t="s">
        <v>2</v>
      </c>
      <c r="AC19" s="1083"/>
      <c r="AD19" s="1084">
        <v>44287</v>
      </c>
      <c r="AE19" s="1084"/>
      <c r="AF19" s="1084"/>
      <c r="AG19" s="1084"/>
      <c r="AH19" s="1085"/>
      <c r="AI19" s="24"/>
      <c r="AJ19" s="24"/>
      <c r="AK19" s="24"/>
      <c r="AL19" s="24"/>
      <c r="AM19" s="266"/>
    </row>
    <row r="20" spans="1:42" ht="22.5" customHeight="1">
      <c r="A20" s="620" t="s">
        <v>481</v>
      </c>
      <c r="B20" s="621"/>
      <c r="C20" s="621"/>
      <c r="D20" s="621"/>
      <c r="E20" s="621"/>
      <c r="F20" s="622"/>
      <c r="G20" s="1087"/>
      <c r="H20" s="1089">
        <v>1398</v>
      </c>
      <c r="I20" s="1089"/>
      <c r="J20" s="1089"/>
      <c r="K20" s="1089"/>
      <c r="L20" s="1089"/>
      <c r="M20" s="1089"/>
      <c r="N20" s="1089"/>
      <c r="O20" s="1089"/>
      <c r="P20" s="1089"/>
      <c r="Q20" s="1089"/>
      <c r="R20" s="149"/>
      <c r="S20" s="637" t="s">
        <v>594</v>
      </c>
      <c r="T20" s="621"/>
      <c r="U20" s="621"/>
      <c r="V20" s="622"/>
      <c r="W20" s="1092">
        <f>IF(H18="","",H18-H20)</f>
        <v>12302</v>
      </c>
      <c r="X20" s="1092"/>
      <c r="Y20" s="1092"/>
      <c r="Z20" s="1092"/>
      <c r="AA20" s="1092"/>
      <c r="AB20" s="1092"/>
      <c r="AC20" s="1092"/>
      <c r="AD20" s="1092"/>
      <c r="AE20" s="1092"/>
      <c r="AF20" s="1092"/>
      <c r="AG20" s="1092"/>
      <c r="AH20" s="1093"/>
      <c r="AI20" s="24"/>
      <c r="AJ20" s="24"/>
      <c r="AK20" s="24"/>
      <c r="AL20" s="24"/>
    </row>
    <row r="21" spans="1:42" ht="22.5" customHeight="1" thickBot="1">
      <c r="A21" s="903"/>
      <c r="B21" s="904"/>
      <c r="C21" s="904"/>
      <c r="D21" s="904"/>
      <c r="E21" s="904"/>
      <c r="F21" s="1086"/>
      <c r="G21" s="1088"/>
      <c r="H21" s="1090"/>
      <c r="I21" s="1090"/>
      <c r="J21" s="1090"/>
      <c r="K21" s="1090"/>
      <c r="L21" s="1090"/>
      <c r="M21" s="1090"/>
      <c r="N21" s="1090"/>
      <c r="O21" s="1090"/>
      <c r="P21" s="1090"/>
      <c r="Q21" s="1090"/>
      <c r="R21" s="267"/>
      <c r="S21" s="1091"/>
      <c r="T21" s="904"/>
      <c r="U21" s="904"/>
      <c r="V21" s="1086"/>
      <c r="W21" s="1094"/>
      <c r="X21" s="1094"/>
      <c r="Y21" s="1094"/>
      <c r="Z21" s="1094"/>
      <c r="AA21" s="1094"/>
      <c r="AB21" s="1094"/>
      <c r="AC21" s="1094"/>
      <c r="AD21" s="1094"/>
      <c r="AE21" s="1094"/>
      <c r="AF21" s="1094"/>
      <c r="AG21" s="1094"/>
      <c r="AH21" s="1095"/>
      <c r="AI21" s="24"/>
      <c r="AJ21" s="24"/>
      <c r="AK21" s="24"/>
      <c r="AL21" s="24"/>
    </row>
    <row r="22" spans="1:42" ht="21" customHeight="1">
      <c r="A22" s="351" t="s">
        <v>482</v>
      </c>
      <c r="B22" s="348"/>
      <c r="C22" s="348"/>
      <c r="D22" s="348"/>
      <c r="E22" s="348"/>
      <c r="F22" s="346"/>
      <c r="G22" s="346"/>
      <c r="H22" s="346"/>
      <c r="I22" s="346"/>
      <c r="J22" s="346"/>
      <c r="K22" s="346"/>
      <c r="L22" s="346"/>
      <c r="M22" s="346"/>
      <c r="N22" s="346"/>
      <c r="O22" s="346"/>
      <c r="P22" s="347"/>
      <c r="Q22" s="1071" t="s">
        <v>51</v>
      </c>
      <c r="R22" s="466"/>
      <c r="S22" s="466"/>
      <c r="T22" s="466"/>
      <c r="U22" s="466"/>
      <c r="V22" s="466"/>
      <c r="W22" s="466"/>
      <c r="X22" s="466"/>
      <c r="Y22" s="466"/>
      <c r="Z22" s="466"/>
      <c r="AA22" s="466"/>
      <c r="AB22" s="466"/>
      <c r="AC22" s="698"/>
      <c r="AD22" s="543" t="s">
        <v>479</v>
      </c>
      <c r="AE22" s="543"/>
      <c r="AF22" s="543"/>
      <c r="AG22" s="543"/>
      <c r="AH22" s="1072"/>
      <c r="AI22" s="24"/>
      <c r="AJ22" s="24"/>
      <c r="AK22" s="24"/>
      <c r="AL22" s="24"/>
    </row>
    <row r="23" spans="1:42" ht="36" customHeight="1">
      <c r="A23" s="349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49"/>
      <c r="P23" s="350"/>
      <c r="Q23" s="343" t="s">
        <v>425</v>
      </c>
      <c r="R23" s="1096"/>
      <c r="S23" s="1096"/>
      <c r="T23" s="1096"/>
      <c r="U23" s="344" t="s">
        <v>128</v>
      </c>
      <c r="V23" s="1097"/>
      <c r="W23" s="1097"/>
      <c r="X23" s="1097"/>
      <c r="Y23" s="344" t="s">
        <v>95</v>
      </c>
      <c r="Z23" s="1097"/>
      <c r="AA23" s="1097"/>
      <c r="AB23" s="1097"/>
      <c r="AC23" s="345" t="s">
        <v>94</v>
      </c>
      <c r="AD23" s="909"/>
      <c r="AE23" s="669"/>
      <c r="AF23" s="669"/>
      <c r="AG23" s="669"/>
      <c r="AH23" s="670"/>
      <c r="AI23" s="24"/>
      <c r="AJ23" s="24"/>
      <c r="AK23" s="24"/>
      <c r="AL23" s="51"/>
      <c r="AM23" s="12"/>
      <c r="AN23" s="12"/>
      <c r="AO23" s="12"/>
    </row>
    <row r="24" spans="1:42" s="11" customFormat="1" ht="24.75" customHeight="1">
      <c r="A24" s="203" t="s">
        <v>380</v>
      </c>
      <c r="B24" s="257"/>
      <c r="C24" s="257"/>
      <c r="D24" s="257"/>
      <c r="E24" s="57"/>
      <c r="F24" s="57"/>
      <c r="G24" s="57"/>
      <c r="H24" s="28"/>
      <c r="I24" s="28"/>
      <c r="J24" s="58"/>
      <c r="K24" s="58"/>
      <c r="L24" s="58"/>
      <c r="M24" s="58"/>
      <c r="N24" s="58"/>
      <c r="O24" s="58"/>
      <c r="P24" s="58"/>
      <c r="Q24" s="382"/>
      <c r="R24" s="382"/>
      <c r="S24" s="382"/>
      <c r="T24" s="382"/>
      <c r="U24" s="382"/>
      <c r="V24" s="377"/>
      <c r="W24" s="377"/>
      <c r="X24" s="377"/>
      <c r="Y24" s="377"/>
      <c r="Z24" s="377"/>
      <c r="AA24" s="377"/>
      <c r="AB24" s="377"/>
      <c r="AC24" s="378"/>
      <c r="AD24" s="671"/>
      <c r="AE24" s="672"/>
      <c r="AF24" s="672"/>
      <c r="AG24" s="672"/>
      <c r="AH24" s="673"/>
      <c r="AI24" s="49"/>
      <c r="AJ24" s="49"/>
      <c r="AK24" s="49"/>
      <c r="AL24" s="24"/>
      <c r="AM24" s="8"/>
      <c r="AN24" s="8"/>
      <c r="AO24" s="8"/>
      <c r="AP24" s="52"/>
    </row>
    <row r="25" spans="1:42" s="11" customFormat="1" ht="26.25" customHeight="1">
      <c r="A25" s="299" t="s">
        <v>449</v>
      </c>
      <c r="B25" s="300"/>
      <c r="C25" s="301"/>
      <c r="D25" s="301"/>
      <c r="E25" s="302"/>
      <c r="F25" s="302"/>
      <c r="G25" s="303"/>
      <c r="H25" s="304"/>
      <c r="I25" s="1098" t="s">
        <v>420</v>
      </c>
      <c r="J25" s="1098"/>
      <c r="K25" s="1098"/>
      <c r="L25" s="1098"/>
      <c r="M25" s="1098"/>
      <c r="N25" s="1099" t="s">
        <v>421</v>
      </c>
      <c r="O25" s="1100"/>
      <c r="P25" s="1100"/>
      <c r="Q25" s="1100"/>
      <c r="R25" s="1100"/>
      <c r="S25" s="1100"/>
      <c r="T25" s="1101"/>
      <c r="U25" s="380"/>
      <c r="V25" s="305"/>
      <c r="W25" s="305"/>
      <c r="X25" s="305"/>
      <c r="Y25" s="305"/>
      <c r="Z25" s="305"/>
      <c r="AA25" s="305"/>
      <c r="AB25" s="305"/>
      <c r="AC25" s="304"/>
      <c r="AD25" s="304"/>
      <c r="AE25" s="1102" t="str">
        <f>IF(A9="科研費（2101）","科研費","")</f>
        <v/>
      </c>
      <c r="AF25" s="1102"/>
      <c r="AG25" s="1102"/>
      <c r="AH25" s="1103"/>
      <c r="AI25" s="49"/>
      <c r="AJ25" s="49"/>
      <c r="AK25" s="49"/>
      <c r="AL25" s="24"/>
      <c r="AM25" s="8"/>
      <c r="AN25" s="8"/>
      <c r="AO25" s="8"/>
      <c r="AP25" s="52"/>
    </row>
    <row r="26" spans="1:42" ht="19.5" customHeight="1">
      <c r="A26" s="306"/>
      <c r="B26" s="1104" t="s">
        <v>450</v>
      </c>
      <c r="C26" s="1105"/>
      <c r="D26" s="1105"/>
      <c r="E26" s="1105"/>
      <c r="F26" s="1105"/>
      <c r="G26" s="1105"/>
      <c r="H26" s="1105"/>
      <c r="I26" s="1105"/>
      <c r="J26" s="1105"/>
      <c r="K26" s="1105"/>
      <c r="L26" s="1105"/>
      <c r="M26" s="1106"/>
      <c r="N26" s="1107"/>
      <c r="O26" s="1108"/>
      <c r="P26" s="1108"/>
      <c r="Q26" s="1108"/>
      <c r="R26" s="1108"/>
      <c r="S26" s="1108"/>
      <c r="T26" s="1108"/>
      <c r="U26" s="1109" t="s">
        <v>521</v>
      </c>
      <c r="V26" s="1109"/>
      <c r="W26" s="1109"/>
      <c r="X26" s="1109"/>
      <c r="Y26" s="1111" t="s">
        <v>513</v>
      </c>
      <c r="Z26" s="1111"/>
      <c r="AA26" s="1111"/>
      <c r="AB26" s="1111"/>
      <c r="AC26" s="1111"/>
      <c r="AD26" s="1111"/>
      <c r="AE26" s="1111"/>
      <c r="AF26" s="1111"/>
      <c r="AG26" s="1111"/>
      <c r="AH26" s="307"/>
      <c r="AI26" s="24"/>
      <c r="AJ26" s="24"/>
      <c r="AK26" s="24"/>
      <c r="AL26" s="24"/>
    </row>
    <row r="27" spans="1:42" ht="19.5" customHeight="1">
      <c r="A27" s="306"/>
      <c r="B27" s="270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270"/>
      <c r="N27" s="270"/>
      <c r="O27" s="270"/>
      <c r="P27" s="270"/>
      <c r="Q27" s="268"/>
      <c r="R27" s="268"/>
      <c r="S27" s="268"/>
      <c r="T27" s="268"/>
      <c r="U27" s="1110"/>
      <c r="V27" s="1110"/>
      <c r="W27" s="1110"/>
      <c r="X27" s="1110"/>
      <c r="Y27" s="1112"/>
      <c r="Z27" s="1112"/>
      <c r="AA27" s="1112"/>
      <c r="AB27" s="1112"/>
      <c r="AC27" s="1112"/>
      <c r="AD27" s="1112"/>
      <c r="AE27" s="1112"/>
      <c r="AF27" s="1112"/>
      <c r="AG27" s="1112"/>
      <c r="AH27" s="307"/>
      <c r="AI27" s="24"/>
      <c r="AJ27" s="24"/>
      <c r="AK27" s="24"/>
      <c r="AL27" s="24"/>
    </row>
    <row r="28" spans="1:42" s="12" customFormat="1" ht="19.5" customHeight="1">
      <c r="A28" s="306"/>
      <c r="B28" s="716" t="s">
        <v>514</v>
      </c>
      <c r="C28" s="717"/>
      <c r="D28" s="717"/>
      <c r="E28" s="717"/>
      <c r="F28" s="718"/>
      <c r="G28" s="1113" t="s">
        <v>515</v>
      </c>
      <c r="H28" s="1113"/>
      <c r="I28" s="1113"/>
      <c r="J28" s="1113"/>
      <c r="K28" s="1113"/>
      <c r="L28" s="1113"/>
      <c r="M28" s="1113"/>
      <c r="N28" s="1113"/>
      <c r="O28" s="1113"/>
      <c r="P28" s="1113"/>
      <c r="Q28" s="1113"/>
      <c r="R28" s="1113"/>
      <c r="S28" s="1113"/>
      <c r="T28" s="1113"/>
      <c r="U28" s="1113"/>
      <c r="V28" s="1113"/>
      <c r="W28" s="1113"/>
      <c r="X28" s="1113"/>
      <c r="Y28" s="1113"/>
      <c r="Z28" s="1113"/>
      <c r="AA28" s="1113"/>
      <c r="AB28" s="1113"/>
      <c r="AC28" s="1113"/>
      <c r="AD28" s="1113"/>
      <c r="AE28" s="1113"/>
      <c r="AF28" s="1113"/>
      <c r="AG28" s="1114"/>
      <c r="AH28" s="308"/>
      <c r="AI28" s="51"/>
      <c r="AJ28" s="51"/>
      <c r="AK28" s="51"/>
      <c r="AL28" s="24"/>
      <c r="AM28" s="8"/>
      <c r="AN28" s="8"/>
      <c r="AO28" s="8"/>
    </row>
    <row r="29" spans="1:42" s="12" customFormat="1" ht="19.5" customHeight="1">
      <c r="A29" s="306"/>
      <c r="B29" s="1115" t="s">
        <v>516</v>
      </c>
      <c r="C29" s="1115"/>
      <c r="D29" s="1115"/>
      <c r="E29" s="1115"/>
      <c r="F29" s="1115"/>
      <c r="G29" s="1116" t="s">
        <v>518</v>
      </c>
      <c r="H29" s="1116"/>
      <c r="I29" s="1116"/>
      <c r="J29" s="1116"/>
      <c r="K29" s="1116"/>
      <c r="L29" s="1116"/>
      <c r="M29" s="1116"/>
      <c r="N29" s="1116"/>
      <c r="O29" s="1116"/>
      <c r="P29" s="1117" t="s">
        <v>519</v>
      </c>
      <c r="Q29" s="1117"/>
      <c r="R29" s="1117"/>
      <c r="S29" s="1117"/>
      <c r="T29" s="1117"/>
      <c r="U29" s="1117"/>
      <c r="V29" s="1117"/>
      <c r="W29" s="1118"/>
      <c r="X29" s="1119" t="s">
        <v>520</v>
      </c>
      <c r="Y29" s="1119"/>
      <c r="Z29" s="1119"/>
      <c r="AA29" s="1119"/>
      <c r="AB29" s="1119"/>
      <c r="AC29" s="1119"/>
      <c r="AD29" s="1119"/>
      <c r="AE29" s="1119"/>
      <c r="AF29" s="1119"/>
      <c r="AG29" s="1119"/>
      <c r="AH29" s="308"/>
      <c r="AI29" s="51"/>
      <c r="AJ29" s="51"/>
      <c r="AK29" s="51"/>
      <c r="AL29" s="24"/>
      <c r="AM29" s="8"/>
      <c r="AN29" s="8"/>
      <c r="AO29" s="8"/>
    </row>
    <row r="30" spans="1:42" s="12" customFormat="1" ht="19.5" customHeight="1">
      <c r="A30" s="306"/>
      <c r="B30" s="1120" t="s">
        <v>517</v>
      </c>
      <c r="C30" s="1120"/>
      <c r="D30" s="1120"/>
      <c r="E30" s="1120"/>
      <c r="F30" s="1120"/>
      <c r="G30" s="1121" t="s">
        <v>518</v>
      </c>
      <c r="H30" s="1121"/>
      <c r="I30" s="1121"/>
      <c r="J30" s="1121"/>
      <c r="K30" s="1121"/>
      <c r="L30" s="1121"/>
      <c r="M30" s="1121"/>
      <c r="N30" s="1121"/>
      <c r="O30" s="1121"/>
      <c r="P30" s="268"/>
      <c r="Q30" s="268"/>
      <c r="R30" s="268"/>
      <c r="S30" s="268"/>
      <c r="T30" s="282"/>
      <c r="U30" s="268"/>
      <c r="V30" s="268"/>
      <c r="W30" s="268"/>
      <c r="X30" s="268"/>
      <c r="Y30" s="268"/>
      <c r="Z30" s="268"/>
      <c r="AA30" s="381"/>
      <c r="AB30" s="362"/>
      <c r="AC30" s="362"/>
      <c r="AD30" s="362"/>
      <c r="AE30" s="362"/>
      <c r="AF30" s="362"/>
      <c r="AG30" s="361"/>
      <c r="AH30" s="308"/>
      <c r="AI30" s="51"/>
      <c r="AJ30" s="51"/>
      <c r="AK30" s="51"/>
      <c r="AL30" s="24"/>
      <c r="AM30" s="8"/>
      <c r="AN30" s="8"/>
      <c r="AO30" s="8"/>
    </row>
    <row r="31" spans="1:42" ht="19.5" customHeight="1">
      <c r="A31" s="306"/>
      <c r="B31" s="716" t="s">
        <v>366</v>
      </c>
      <c r="C31" s="717"/>
      <c r="D31" s="717"/>
      <c r="E31" s="717"/>
      <c r="F31" s="718"/>
      <c r="G31" s="1138" t="s">
        <v>424</v>
      </c>
      <c r="H31" s="1139"/>
      <c r="I31" s="1139"/>
      <c r="J31" s="1139"/>
      <c r="K31" s="1139"/>
      <c r="L31" s="1139"/>
      <c r="M31" s="1139"/>
      <c r="N31" s="1139"/>
      <c r="O31" s="1140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308"/>
      <c r="AI31" s="24"/>
      <c r="AJ31" s="24"/>
      <c r="AK31" s="24"/>
      <c r="AL31" s="24"/>
    </row>
    <row r="32" spans="1:42" ht="19.5" customHeight="1">
      <c r="A32" s="306"/>
      <c r="B32" s="1115" t="s">
        <v>365</v>
      </c>
      <c r="C32" s="1115"/>
      <c r="D32" s="1115"/>
      <c r="E32" s="1115"/>
      <c r="F32" s="1115"/>
      <c r="G32" s="1142" t="s">
        <v>423</v>
      </c>
      <c r="H32" s="1142"/>
      <c r="I32" s="1142"/>
      <c r="J32" s="1142"/>
      <c r="K32" s="1142"/>
      <c r="L32" s="1142"/>
      <c r="M32" s="1142"/>
      <c r="N32" s="1142"/>
      <c r="O32" s="1142"/>
      <c r="P32" s="1142"/>
      <c r="Q32" s="1142"/>
      <c r="R32" s="1142"/>
      <c r="S32" s="1142"/>
      <c r="T32" s="1142"/>
      <c r="U32" s="1142"/>
      <c r="V32" s="1142"/>
      <c r="W32" s="1142"/>
      <c r="X32" s="1142"/>
      <c r="Y32" s="1142"/>
      <c r="Z32" s="1142"/>
      <c r="AA32" s="1142"/>
      <c r="AB32" s="1142"/>
      <c r="AC32" s="1142"/>
      <c r="AD32" s="1142"/>
      <c r="AE32" s="1142"/>
      <c r="AF32" s="1142"/>
      <c r="AG32" s="1142"/>
      <c r="AH32" s="308"/>
      <c r="AI32" s="24"/>
      <c r="AJ32" s="24"/>
      <c r="AK32" s="24"/>
      <c r="AL32" s="24"/>
    </row>
    <row r="33" spans="1:41" ht="19.5" customHeight="1">
      <c r="A33" s="306"/>
      <c r="B33" s="1141"/>
      <c r="C33" s="1141"/>
      <c r="D33" s="1141"/>
      <c r="E33" s="1141"/>
      <c r="F33" s="1141"/>
      <c r="G33" s="1143" t="s">
        <v>451</v>
      </c>
      <c r="H33" s="1143"/>
      <c r="I33" s="1143"/>
      <c r="J33" s="1143"/>
      <c r="K33" s="1143"/>
      <c r="L33" s="1143"/>
      <c r="M33" s="1143"/>
      <c r="N33" s="1143"/>
      <c r="O33" s="1143"/>
      <c r="P33" s="1143"/>
      <c r="Q33" s="1143"/>
      <c r="R33" s="1143"/>
      <c r="S33" s="1143"/>
      <c r="T33" s="1143"/>
      <c r="U33" s="1143"/>
      <c r="V33" s="1143"/>
      <c r="W33" s="1143"/>
      <c r="X33" s="1143"/>
      <c r="Y33" s="1143"/>
      <c r="Z33" s="1143"/>
      <c r="AA33" s="1143"/>
      <c r="AB33" s="1143"/>
      <c r="AC33" s="1143"/>
      <c r="AD33" s="1143"/>
      <c r="AE33" s="1143"/>
      <c r="AF33" s="1143"/>
      <c r="AG33" s="1143"/>
      <c r="AH33" s="308"/>
      <c r="AI33" s="24"/>
      <c r="AJ33" s="24"/>
      <c r="AK33" s="24"/>
      <c r="AL33" s="24"/>
    </row>
    <row r="34" spans="1:41" ht="19.5" customHeight="1">
      <c r="A34" s="306"/>
      <c r="B34" s="750" t="s">
        <v>422</v>
      </c>
      <c r="C34" s="928"/>
      <c r="D34" s="928"/>
      <c r="E34" s="928"/>
      <c r="F34" s="928"/>
      <c r="G34" s="928"/>
      <c r="H34" s="928"/>
      <c r="I34" s="928"/>
      <c r="J34" s="928"/>
      <c r="K34" s="1144" t="s">
        <v>427</v>
      </c>
      <c r="L34" s="1145"/>
      <c r="M34" s="1145"/>
      <c r="N34" s="1145"/>
      <c r="O34" s="1145"/>
      <c r="P34" s="1145"/>
      <c r="Q34" s="1145"/>
      <c r="R34" s="1145"/>
      <c r="S34" s="1145"/>
      <c r="T34" s="1145"/>
      <c r="U34" s="1145"/>
      <c r="V34" s="1145"/>
      <c r="W34" s="1145"/>
      <c r="X34" s="1145"/>
      <c r="Y34" s="1145"/>
      <c r="Z34" s="1145"/>
      <c r="AA34" s="1145"/>
      <c r="AB34" s="1145"/>
      <c r="AC34" s="1145"/>
      <c r="AD34" s="1145"/>
      <c r="AE34" s="1145"/>
      <c r="AF34" s="1145"/>
      <c r="AG34" s="1146"/>
      <c r="AH34" s="307"/>
      <c r="AI34" s="24"/>
      <c r="AJ34" s="268"/>
      <c r="AK34" s="24"/>
      <c r="AL34" s="24"/>
    </row>
    <row r="35" spans="1:41" ht="19.5" customHeight="1">
      <c r="A35" s="306"/>
      <c r="B35" s="1122" t="s">
        <v>417</v>
      </c>
      <c r="C35" s="1123"/>
      <c r="D35" s="1123"/>
      <c r="E35" s="1123"/>
      <c r="F35" s="1124"/>
      <c r="G35" s="1128" t="s">
        <v>593</v>
      </c>
      <c r="H35" s="1129"/>
      <c r="I35" s="1129"/>
      <c r="J35" s="1129"/>
      <c r="K35" s="1129"/>
      <c r="L35" s="1129"/>
      <c r="M35" s="1129"/>
      <c r="N35" s="1129"/>
      <c r="O35" s="1129"/>
      <c r="P35" s="1129"/>
      <c r="Q35" s="1129"/>
      <c r="R35" s="1129"/>
      <c r="S35" s="1129"/>
      <c r="T35" s="1129"/>
      <c r="U35" s="1129"/>
      <c r="V35" s="1129"/>
      <c r="W35" s="1129"/>
      <c r="X35" s="1129"/>
      <c r="Y35" s="1129"/>
      <c r="Z35" s="1129"/>
      <c r="AA35" s="1129"/>
      <c r="AB35" s="1129"/>
      <c r="AC35" s="1129"/>
      <c r="AD35" s="1129"/>
      <c r="AE35" s="1129"/>
      <c r="AF35" s="1129"/>
      <c r="AG35" s="1130"/>
      <c r="AH35" s="308"/>
      <c r="AI35" s="24"/>
      <c r="AJ35" s="24"/>
      <c r="AK35" s="24"/>
      <c r="AL35" s="24"/>
    </row>
    <row r="36" spans="1:41" ht="19.5" customHeight="1">
      <c r="A36" s="306"/>
      <c r="B36" s="1125"/>
      <c r="C36" s="1126"/>
      <c r="D36" s="1126"/>
      <c r="E36" s="1126"/>
      <c r="F36" s="1127"/>
      <c r="G36" s="1131"/>
      <c r="H36" s="1132"/>
      <c r="I36" s="1132"/>
      <c r="J36" s="1132"/>
      <c r="K36" s="1132"/>
      <c r="L36" s="1132"/>
      <c r="M36" s="1132"/>
      <c r="N36" s="1132"/>
      <c r="O36" s="1132"/>
      <c r="P36" s="1132"/>
      <c r="Q36" s="1132"/>
      <c r="R36" s="1132"/>
      <c r="S36" s="1132"/>
      <c r="T36" s="1132"/>
      <c r="U36" s="1132"/>
      <c r="V36" s="1132"/>
      <c r="W36" s="1132"/>
      <c r="X36" s="1132"/>
      <c r="Y36" s="1132"/>
      <c r="Z36" s="1132"/>
      <c r="AA36" s="1132"/>
      <c r="AB36" s="1132"/>
      <c r="AC36" s="1132"/>
      <c r="AD36" s="1132"/>
      <c r="AE36" s="1132"/>
      <c r="AF36" s="1132"/>
      <c r="AG36" s="1133"/>
      <c r="AH36" s="308"/>
      <c r="AI36" s="24"/>
      <c r="AJ36" s="24"/>
      <c r="AK36" s="24"/>
      <c r="AL36" s="24"/>
    </row>
    <row r="37" spans="1:41" ht="19.5" customHeight="1">
      <c r="A37" s="306"/>
      <c r="B37" s="1125"/>
      <c r="C37" s="1126"/>
      <c r="D37" s="1126"/>
      <c r="E37" s="1126"/>
      <c r="F37" s="1127"/>
      <c r="G37" s="1131"/>
      <c r="H37" s="1132"/>
      <c r="I37" s="1132"/>
      <c r="J37" s="1132"/>
      <c r="K37" s="1132"/>
      <c r="L37" s="1132"/>
      <c r="M37" s="1132"/>
      <c r="N37" s="1132"/>
      <c r="O37" s="1132"/>
      <c r="P37" s="1132"/>
      <c r="Q37" s="1132"/>
      <c r="R37" s="1132"/>
      <c r="S37" s="1132"/>
      <c r="T37" s="1132"/>
      <c r="U37" s="1132"/>
      <c r="V37" s="1132"/>
      <c r="W37" s="1132"/>
      <c r="X37" s="1132"/>
      <c r="Y37" s="1132"/>
      <c r="Z37" s="1132"/>
      <c r="AA37" s="1132"/>
      <c r="AB37" s="1132"/>
      <c r="AC37" s="1132"/>
      <c r="AD37" s="1132"/>
      <c r="AE37" s="1132"/>
      <c r="AF37" s="1132"/>
      <c r="AG37" s="1133"/>
      <c r="AH37" s="308"/>
      <c r="AI37" s="24"/>
      <c r="AJ37" s="24"/>
      <c r="AK37" s="24"/>
      <c r="AL37" s="171"/>
      <c r="AM37" s="171"/>
      <c r="AN37" s="171"/>
      <c r="AO37" s="171"/>
    </row>
    <row r="38" spans="1:41" ht="19.5" customHeight="1">
      <c r="A38" s="306"/>
      <c r="B38" s="1125"/>
      <c r="C38" s="1126"/>
      <c r="D38" s="1126"/>
      <c r="E38" s="1126"/>
      <c r="F38" s="1127"/>
      <c r="G38" s="1131"/>
      <c r="H38" s="1132"/>
      <c r="I38" s="1132"/>
      <c r="J38" s="1132"/>
      <c r="K38" s="1132"/>
      <c r="L38" s="1132"/>
      <c r="M38" s="1132"/>
      <c r="N38" s="1132"/>
      <c r="O38" s="1132"/>
      <c r="P38" s="1132"/>
      <c r="Q38" s="1132"/>
      <c r="R38" s="1132"/>
      <c r="S38" s="1132"/>
      <c r="T38" s="1132"/>
      <c r="U38" s="1132"/>
      <c r="V38" s="1132"/>
      <c r="W38" s="1132"/>
      <c r="X38" s="1132"/>
      <c r="Y38" s="1132"/>
      <c r="Z38" s="1132"/>
      <c r="AA38" s="1132"/>
      <c r="AB38" s="1132"/>
      <c r="AC38" s="1132"/>
      <c r="AD38" s="1132"/>
      <c r="AE38" s="1132"/>
      <c r="AF38" s="1132"/>
      <c r="AG38" s="1133"/>
      <c r="AH38" s="308"/>
      <c r="AI38" s="24"/>
      <c r="AJ38" s="24"/>
      <c r="AK38" s="24"/>
    </row>
    <row r="39" spans="1:41" ht="19.5" customHeight="1">
      <c r="A39" s="306"/>
      <c r="B39" s="739"/>
      <c r="C39" s="740"/>
      <c r="D39" s="740"/>
      <c r="E39" s="740"/>
      <c r="F39" s="741"/>
      <c r="G39" s="1134"/>
      <c r="H39" s="1135"/>
      <c r="I39" s="1135"/>
      <c r="J39" s="1135"/>
      <c r="K39" s="1135"/>
      <c r="L39" s="1135"/>
      <c r="M39" s="1135"/>
      <c r="N39" s="1135"/>
      <c r="O39" s="1135"/>
      <c r="P39" s="1135"/>
      <c r="Q39" s="1135"/>
      <c r="R39" s="1135"/>
      <c r="S39" s="1135"/>
      <c r="T39" s="1135"/>
      <c r="U39" s="1135"/>
      <c r="V39" s="1135"/>
      <c r="W39" s="1135"/>
      <c r="X39" s="1135"/>
      <c r="Y39" s="1135"/>
      <c r="Z39" s="1135"/>
      <c r="AA39" s="1135"/>
      <c r="AB39" s="1135"/>
      <c r="AC39" s="1135"/>
      <c r="AD39" s="1135"/>
      <c r="AE39" s="1135"/>
      <c r="AF39" s="1135"/>
      <c r="AG39" s="1136"/>
      <c r="AH39" s="309"/>
      <c r="AI39" s="24"/>
      <c r="AJ39" s="24"/>
      <c r="AK39" s="24"/>
    </row>
    <row r="40" spans="1:41" ht="19.5" customHeight="1">
      <c r="A40" s="306"/>
      <c r="B40" s="1120" t="s">
        <v>418</v>
      </c>
      <c r="C40" s="1120"/>
      <c r="D40" s="1120"/>
      <c r="E40" s="1120"/>
      <c r="F40" s="1120"/>
      <c r="G40" s="1137" t="s">
        <v>419</v>
      </c>
      <c r="H40" s="1137"/>
      <c r="I40" s="1137"/>
      <c r="J40" s="1137"/>
      <c r="K40" s="1137"/>
      <c r="L40" s="1137"/>
      <c r="M40" s="1137"/>
      <c r="N40" s="1137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61"/>
      <c r="Z40" s="361"/>
      <c r="AA40" s="361"/>
      <c r="AB40" s="361"/>
      <c r="AC40" s="361"/>
      <c r="AD40" s="361"/>
      <c r="AE40" s="361"/>
      <c r="AF40" s="361"/>
      <c r="AG40" s="361"/>
      <c r="AH40" s="309"/>
      <c r="AI40" s="24"/>
      <c r="AJ40" s="24"/>
      <c r="AK40" s="24"/>
    </row>
    <row r="41" spans="1:41" ht="13.5" customHeight="1">
      <c r="A41" s="310"/>
      <c r="B41" s="59"/>
      <c r="C41" s="59"/>
      <c r="D41" s="59"/>
      <c r="E41" s="59"/>
      <c r="F41" s="59"/>
      <c r="G41" s="59"/>
      <c r="H41" s="59"/>
      <c r="I41" s="59"/>
      <c r="J41" s="311"/>
      <c r="K41" s="59"/>
      <c r="L41" s="59"/>
      <c r="M41" s="59"/>
      <c r="N41" s="312"/>
      <c r="O41" s="312"/>
      <c r="P41" s="312"/>
      <c r="Q41" s="312"/>
      <c r="R41" s="312"/>
      <c r="S41" s="312"/>
      <c r="T41" s="312"/>
      <c r="U41" s="312"/>
      <c r="V41" s="312"/>
      <c r="W41" s="312"/>
      <c r="X41" s="312"/>
      <c r="Y41" s="312"/>
      <c r="Z41" s="312"/>
      <c r="AA41" s="312"/>
      <c r="AB41" s="312"/>
      <c r="AC41" s="312"/>
      <c r="AD41" s="312"/>
      <c r="AE41" s="312"/>
      <c r="AF41" s="312"/>
      <c r="AG41" s="312"/>
      <c r="AH41" s="313"/>
      <c r="AI41" s="24"/>
      <c r="AJ41" s="24"/>
      <c r="AK41" s="24"/>
    </row>
    <row r="42" spans="1:41" s="171" customFormat="1" ht="25.5" customHeight="1">
      <c r="U42" s="171" t="s">
        <v>349</v>
      </c>
      <c r="AB42" s="171" t="s">
        <v>319</v>
      </c>
      <c r="AL42" s="8"/>
      <c r="AM42" s="8"/>
      <c r="AN42" s="8"/>
      <c r="AO42" s="8"/>
    </row>
    <row r="43" spans="1:4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4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4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52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</row>
    <row r="46" spans="1:4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8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</row>
    <row r="47" spans="1:4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</row>
    <row r="48" spans="1:4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</sheetData>
  <sheetProtection algorithmName="SHA-512" hashValue="kRcCqAyudsNfW86fw1zxy+ySSGkmHr2e5GeLdP9sejU7rs6pM72/vUUMR0krtnTkmxiC/2COqGejdA5pXW9GYg==" saltValue="2iM8lkpXXxmr8GyJSYV7Fw==" spinCount="100000" sheet="1" objects="1" scenarios="1" selectLockedCells="1" selectUnlockedCells="1"/>
  <mergeCells count="76">
    <mergeCell ref="A7:G7"/>
    <mergeCell ref="K7:Q7"/>
    <mergeCell ref="I9:R10"/>
    <mergeCell ref="H18:Q19"/>
    <mergeCell ref="A16:D16"/>
    <mergeCell ref="A17:F17"/>
    <mergeCell ref="G17:R17"/>
    <mergeCell ref="A18:F19"/>
    <mergeCell ref="A11:H11"/>
    <mergeCell ref="I11:T11"/>
    <mergeCell ref="A12:H14"/>
    <mergeCell ref="I12:T14"/>
    <mergeCell ref="S17:V17"/>
    <mergeCell ref="Y8:AH8"/>
    <mergeCell ref="Y9:AH10"/>
    <mergeCell ref="U12:AH14"/>
    <mergeCell ref="U11:AH11"/>
    <mergeCell ref="G20:G21"/>
    <mergeCell ref="H20:Q21"/>
    <mergeCell ref="S18:V19"/>
    <mergeCell ref="A8:H8"/>
    <mergeCell ref="I8:R8"/>
    <mergeCell ref="A9:H10"/>
    <mergeCell ref="S8:X8"/>
    <mergeCell ref="S9:X10"/>
    <mergeCell ref="W17:AH17"/>
    <mergeCell ref="W20:AH21"/>
    <mergeCell ref="X18:Y18"/>
    <mergeCell ref="A20:F21"/>
    <mergeCell ref="R23:T23"/>
    <mergeCell ref="AF18:AG18"/>
    <mergeCell ref="AD19:AH19"/>
    <mergeCell ref="AB19:AC19"/>
    <mergeCell ref="W19:AA19"/>
    <mergeCell ref="S20:V21"/>
    <mergeCell ref="G28:AG28"/>
    <mergeCell ref="B28:F28"/>
    <mergeCell ref="X29:AG29"/>
    <mergeCell ref="P29:W29"/>
    <mergeCell ref="AD22:AH22"/>
    <mergeCell ref="AD23:AH24"/>
    <mergeCell ref="AE25:AH25"/>
    <mergeCell ref="Z23:AB23"/>
    <mergeCell ref="I25:M25"/>
    <mergeCell ref="U26:X27"/>
    <mergeCell ref="Y26:AG27"/>
    <mergeCell ref="N25:T25"/>
    <mergeCell ref="N26:T26"/>
    <mergeCell ref="B26:M26"/>
    <mergeCell ref="V23:X23"/>
    <mergeCell ref="Q22:AC22"/>
    <mergeCell ref="E1:H1"/>
    <mergeCell ref="J1:Z1"/>
    <mergeCell ref="A6:D6"/>
    <mergeCell ref="E6:AH6"/>
    <mergeCell ref="A3:D3"/>
    <mergeCell ref="A1:D2"/>
    <mergeCell ref="T3:V4"/>
    <mergeCell ref="W3:AH4"/>
    <mergeCell ref="E3:K3"/>
    <mergeCell ref="AB1:AH1"/>
    <mergeCell ref="B40:F40"/>
    <mergeCell ref="G40:N40"/>
    <mergeCell ref="B29:F29"/>
    <mergeCell ref="B30:F30"/>
    <mergeCell ref="G29:O29"/>
    <mergeCell ref="G30:O30"/>
    <mergeCell ref="G35:AG39"/>
    <mergeCell ref="B34:J34"/>
    <mergeCell ref="K34:AG34"/>
    <mergeCell ref="B35:F39"/>
    <mergeCell ref="G31:O31"/>
    <mergeCell ref="G32:AG32"/>
    <mergeCell ref="B31:F31"/>
    <mergeCell ref="G33:AG33"/>
    <mergeCell ref="B32:F33"/>
  </mergeCells>
  <phoneticPr fontId="3"/>
  <conditionalFormatting sqref="E1 AE25">
    <cfRule type="cellIs" dxfId="4" priority="1" stopIfTrue="1" operator="equal">
      <formula>"科研費"</formula>
    </cfRule>
  </conditionalFormatting>
  <conditionalFormatting sqref="Y9">
    <cfRule type="expression" dxfId="3" priority="2" stopIfTrue="1">
      <formula>ISERROR+$L$12</formula>
    </cfRule>
  </conditionalFormatting>
  <dataValidations count="2">
    <dataValidation type="list" allowBlank="1" showInputMessage="1" showErrorMessage="1" sqref="AF16 AF25" xr:uid="{00000000-0002-0000-0400-000001000000}">
      <formula1>"現金等による立替払い,法人カード(個人決裁型）"</formula1>
    </dataValidation>
    <dataValidation type="list" allowBlank="1" showInputMessage="1" showErrorMessage="1" sqref="E3" xr:uid="{00000000-0002-0000-0400-000002000000}">
      <formula1>"口座振替,現金"</formula1>
    </dataValidation>
  </dataValidations>
  <pageMargins left="0.78740157480314965" right="0.19685039370078741" top="0.59055118110236227" bottom="0" header="0.51181102362204722" footer="0.51181102362204722"/>
  <pageSetup paperSize="9" scale="95"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0043523-ABE6-417D-80D5-DB6C396EA804}">
          <x14:formula1>
            <xm:f>リスト!$A$42:$A$50</xm:f>
          </x14:formula1>
          <xm:sqref>A12:H14</xm:sqref>
        </x14:dataValidation>
        <x14:dataValidation type="list" allowBlank="1" showInputMessage="1" showErrorMessage="1" xr:uid="{F9269100-2016-4ECA-84F6-5820593D39CB}">
          <x14:formula1>
            <xm:f>リスト!$H$2:$H$12</xm:f>
          </x14:formula1>
          <xm:sqref>A9:H10</xm:sqref>
        </x14:dataValidation>
        <x14:dataValidation type="list" allowBlank="1" showInputMessage="1" showErrorMessage="1" xr:uid="{948E3DDA-B1C3-4A40-9053-CB18FF9C9236}">
          <x14:formula1>
            <xm:f>リスト!$I$2:$I$29</xm:f>
          </x14:formula1>
          <xm:sqref>I9:R10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P55"/>
  <sheetViews>
    <sheetView zoomScaleNormal="100" workbookViewId="0">
      <selection activeCell="D2" sqref="D2"/>
    </sheetView>
  </sheetViews>
  <sheetFormatPr defaultRowHeight="13.5"/>
  <cols>
    <col min="1" max="3" width="3.125" style="8" customWidth="1"/>
    <col min="4" max="5" width="3.375" style="8" customWidth="1"/>
    <col min="6" max="29" width="3.75" style="8" customWidth="1"/>
    <col min="30" max="30" width="9" style="8"/>
    <col min="31" max="31" width="9" style="8" customWidth="1"/>
    <col min="32" max="16384" width="9" style="8"/>
  </cols>
  <sheetData>
    <row r="1" spans="1:42" ht="21.75" customHeight="1" thickBot="1">
      <c r="A1" s="452" t="str">
        <f>IF(V7="","",IF(ISERROR(VLOOKUP($V$7,リスト!$R$2:$S$86,2,0))=TRUE,"科",(VLOOKUP($V$7,リスト!$R$2:$S$86,2,0))))</f>
        <v/>
      </c>
      <c r="B1" s="453"/>
      <c r="C1" s="453"/>
      <c r="D1" s="997" t="str">
        <f>IF(A1="科","科研費","")</f>
        <v/>
      </c>
      <c r="E1" s="997"/>
      <c r="F1" s="997"/>
      <c r="G1" s="96"/>
      <c r="H1" s="95"/>
      <c r="I1" s="95"/>
      <c r="J1" s="1153" t="s">
        <v>205</v>
      </c>
      <c r="K1" s="1153"/>
      <c r="L1" s="1153"/>
      <c r="M1" s="1153"/>
      <c r="N1" s="1153"/>
      <c r="O1" s="1153"/>
      <c r="P1" s="1153"/>
      <c r="Q1" s="1153"/>
      <c r="R1" s="1153"/>
      <c r="S1" s="1153"/>
      <c r="T1" s="95"/>
      <c r="U1" s="95"/>
      <c r="V1" s="95"/>
      <c r="W1" s="1168" t="s">
        <v>138</v>
      </c>
      <c r="X1" s="1169"/>
      <c r="Y1" s="1165" t="str">
        <f>記入例_物品購入!X1</f>
        <v>R3（2021）年度</v>
      </c>
      <c r="Z1" s="1166"/>
      <c r="AA1" s="1166"/>
      <c r="AB1" s="1166"/>
      <c r="AC1" s="1167"/>
    </row>
    <row r="2" spans="1:42" ht="36.75" customHeight="1" thickBot="1">
      <c r="A2" s="454"/>
      <c r="B2" s="454"/>
      <c r="C2" s="454"/>
      <c r="D2" s="95"/>
      <c r="E2" s="95"/>
      <c r="F2" s="95"/>
      <c r="G2" s="151" t="s">
        <v>196</v>
      </c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27"/>
      <c r="Z2" s="27"/>
      <c r="AA2" s="27"/>
      <c r="AB2" s="27"/>
      <c r="AC2" s="27"/>
    </row>
    <row r="3" spans="1:42" ht="24" customHeight="1" thickBot="1">
      <c r="A3" s="1154" t="s">
        <v>139</v>
      </c>
      <c r="B3" s="1155"/>
      <c r="C3" s="1155"/>
      <c r="D3" s="1155"/>
      <c r="E3" s="1156" t="s">
        <v>200</v>
      </c>
      <c r="F3" s="1157"/>
      <c r="G3" s="1157"/>
      <c r="H3" s="1157"/>
      <c r="I3" s="1157"/>
      <c r="J3" s="1158"/>
      <c r="K3" s="63"/>
      <c r="L3" s="63"/>
      <c r="M3" s="63"/>
      <c r="N3" s="63"/>
      <c r="O3" s="1159" t="s">
        <v>50</v>
      </c>
      <c r="P3" s="1160"/>
      <c r="Q3" s="1160"/>
      <c r="R3" s="1163"/>
      <c r="S3" s="1147"/>
      <c r="T3" s="1147"/>
      <c r="U3" s="1147"/>
      <c r="V3" s="1147"/>
      <c r="W3" s="1147"/>
      <c r="X3" s="1147"/>
      <c r="Y3" s="1147"/>
      <c r="Z3" s="1147"/>
      <c r="AA3" s="1147"/>
      <c r="AB3" s="1147"/>
      <c r="AC3" s="1149"/>
    </row>
    <row r="4" spans="1:42" s="11" customFormat="1" ht="17.25" customHeight="1" thickBot="1">
      <c r="A4" s="49"/>
      <c r="B4" s="49"/>
      <c r="C4" s="49"/>
      <c r="D4" s="49"/>
      <c r="E4" s="49"/>
      <c r="F4" s="49"/>
      <c r="G4" s="64"/>
      <c r="H4" s="49"/>
      <c r="I4" s="49"/>
      <c r="J4" s="65"/>
      <c r="K4" s="65"/>
      <c r="L4" s="28"/>
      <c r="M4" s="28"/>
      <c r="N4" s="28"/>
      <c r="O4" s="1161"/>
      <c r="P4" s="1162"/>
      <c r="Q4" s="1162"/>
      <c r="R4" s="1164"/>
      <c r="S4" s="1148"/>
      <c r="T4" s="1148"/>
      <c r="U4" s="1148"/>
      <c r="V4" s="1148"/>
      <c r="W4" s="1148"/>
      <c r="X4" s="1148"/>
      <c r="Y4" s="1148"/>
      <c r="Z4" s="1148"/>
      <c r="AA4" s="1148"/>
      <c r="AB4" s="1148"/>
      <c r="AC4" s="1150"/>
    </row>
    <row r="5" spans="1:42" ht="14.25" customHeight="1" thickBot="1">
      <c r="A5" s="1059" t="s">
        <v>135</v>
      </c>
      <c r="B5" s="1059"/>
      <c r="C5" s="1059"/>
      <c r="D5" s="1059"/>
      <c r="E5" s="1151" t="s">
        <v>183</v>
      </c>
      <c r="F5" s="1151"/>
      <c r="G5" s="1151"/>
      <c r="H5" s="1151"/>
      <c r="I5" s="1151"/>
      <c r="J5" s="1151"/>
      <c r="K5" s="1151"/>
      <c r="L5" s="1151"/>
      <c r="M5" s="1151"/>
      <c r="N5" s="1151"/>
      <c r="O5" s="1151"/>
      <c r="P5" s="1151"/>
      <c r="Q5" s="1151"/>
      <c r="R5" s="1151"/>
      <c r="S5" s="1151"/>
      <c r="T5" s="1151"/>
      <c r="U5" s="1151"/>
      <c r="V5" s="1151"/>
      <c r="W5" s="1151"/>
      <c r="X5" s="1152"/>
      <c r="Y5" s="1152"/>
      <c r="Z5" s="1152"/>
      <c r="AA5" s="1152"/>
      <c r="AB5" s="1152"/>
      <c r="AC5" s="1152"/>
      <c r="AD5" s="154"/>
      <c r="AE5" s="24"/>
      <c r="AF5" s="24"/>
      <c r="AG5" s="24"/>
      <c r="AH5" s="24"/>
      <c r="AI5" s="24"/>
      <c r="AJ5" s="24"/>
      <c r="AK5" s="24"/>
      <c r="AL5" s="24"/>
      <c r="AM5" s="24"/>
      <c r="AN5" s="21"/>
      <c r="AP5" s="21"/>
    </row>
    <row r="6" spans="1:42" ht="14.25" customHeight="1" thickTop="1">
      <c r="A6" s="1339" t="s">
        <v>23</v>
      </c>
      <c r="B6" s="1340"/>
      <c r="C6" s="1340"/>
      <c r="D6" s="1340"/>
      <c r="E6" s="1340"/>
      <c r="F6" s="1340"/>
      <c r="G6" s="1340"/>
      <c r="H6" s="1340"/>
      <c r="I6" s="1340"/>
      <c r="J6" s="1341"/>
      <c r="K6" s="1304" t="s">
        <v>184</v>
      </c>
      <c r="L6" s="1304"/>
      <c r="M6" s="1304"/>
      <c r="N6" s="1304"/>
      <c r="O6" s="1304"/>
      <c r="P6" s="1304"/>
      <c r="Q6" s="1304"/>
      <c r="R6" s="1304"/>
      <c r="S6" s="1304"/>
      <c r="T6" s="1304"/>
      <c r="U6" s="1305"/>
      <c r="V6" s="1160" t="s">
        <v>36</v>
      </c>
      <c r="W6" s="1160"/>
      <c r="X6" s="1160"/>
      <c r="Y6" s="1160"/>
      <c r="Z6" s="1160"/>
      <c r="AA6" s="1160"/>
      <c r="AB6" s="1160"/>
      <c r="AC6" s="1342"/>
    </row>
    <row r="7" spans="1:42" ht="24" customHeight="1">
      <c r="A7" s="1343"/>
      <c r="B7" s="1344"/>
      <c r="C7" s="1344"/>
      <c r="D7" s="1344"/>
      <c r="E7" s="1344"/>
      <c r="F7" s="1344"/>
      <c r="G7" s="1344"/>
      <c r="H7" s="1344"/>
      <c r="I7" s="1344"/>
      <c r="J7" s="1345"/>
      <c r="K7" s="1349" t="str">
        <f>IF(A7="","",(IF(EXACT(A7,VLOOKUP($A$7,#REF!,1,0)),VLOOKUP($A$7,#REF!,4,0)&amp;"","")))</f>
        <v/>
      </c>
      <c r="L7" s="1349"/>
      <c r="M7" s="1349"/>
      <c r="N7" s="1349"/>
      <c r="O7" s="1349"/>
      <c r="P7" s="1349"/>
      <c r="Q7" s="1349"/>
      <c r="R7" s="1349"/>
      <c r="S7" s="1349"/>
      <c r="T7" s="1349"/>
      <c r="U7" s="1350"/>
      <c r="V7" s="1351" t="str">
        <f>IF(A7="","",(IF(EXACT(A7,VLOOKUP($A$7,#REF!,1,0)),VLOOKUP($A$7,#REF!,3,0)&amp;"","")))</f>
        <v/>
      </c>
      <c r="W7" s="1351"/>
      <c r="X7" s="1351"/>
      <c r="Y7" s="1351"/>
      <c r="Z7" s="1351"/>
      <c r="AA7" s="1351"/>
      <c r="AB7" s="1351"/>
      <c r="AC7" s="1352"/>
    </row>
    <row r="8" spans="1:42" ht="16.5" customHeight="1" thickBot="1">
      <c r="A8" s="1346"/>
      <c r="B8" s="1347"/>
      <c r="C8" s="1347"/>
      <c r="D8" s="1347"/>
      <c r="E8" s="1347"/>
      <c r="F8" s="1347"/>
      <c r="G8" s="1347"/>
      <c r="H8" s="1347"/>
      <c r="I8" s="1347"/>
      <c r="J8" s="1348"/>
      <c r="K8" s="1353" t="str">
        <f>IF(A7="","",(IF(EXACT(A7,VLOOKUP($A$7,#REF!,1,0)),VLOOKUP($A$7,#REF!,12,0)&amp;"","")))</f>
        <v/>
      </c>
      <c r="L8" s="1353"/>
      <c r="M8" s="1353"/>
      <c r="N8" s="1353"/>
      <c r="O8" s="1353"/>
      <c r="P8" s="1353"/>
      <c r="Q8" s="1353"/>
      <c r="R8" s="1353"/>
      <c r="S8" s="1353"/>
      <c r="T8" s="1353"/>
      <c r="U8" s="1354"/>
      <c r="V8" s="1351"/>
      <c r="W8" s="1351"/>
      <c r="X8" s="1351"/>
      <c r="Y8" s="1351"/>
      <c r="Z8" s="1351"/>
      <c r="AA8" s="1351"/>
      <c r="AB8" s="1351"/>
      <c r="AC8" s="1352"/>
    </row>
    <row r="9" spans="1:42" ht="16.5" customHeight="1" thickTop="1">
      <c r="A9" s="1185" t="s">
        <v>182</v>
      </c>
      <c r="B9" s="1186"/>
      <c r="C9" s="1186"/>
      <c r="D9" s="1186"/>
      <c r="E9" s="1186"/>
      <c r="F9" s="1186"/>
      <c r="G9" s="1186"/>
      <c r="H9" s="1186"/>
      <c r="I9" s="1186" t="s">
        <v>181</v>
      </c>
      <c r="J9" s="1186"/>
      <c r="K9" s="1187"/>
      <c r="L9" s="1187"/>
      <c r="M9" s="1187"/>
      <c r="N9" s="1187"/>
      <c r="O9" s="1187"/>
      <c r="P9" s="1187"/>
      <c r="Q9" s="1187"/>
      <c r="R9" s="1187"/>
      <c r="S9" s="1188" t="s">
        <v>186</v>
      </c>
      <c r="T9" s="1189"/>
      <c r="U9" s="1189"/>
      <c r="V9" s="1189"/>
      <c r="W9" s="1189"/>
      <c r="X9" s="1189"/>
      <c r="Y9" s="1189"/>
      <c r="Z9" s="1189"/>
      <c r="AA9" s="1189"/>
      <c r="AB9" s="1189"/>
      <c r="AC9" s="1190"/>
      <c r="AD9" s="56"/>
    </row>
    <row r="10" spans="1:42" ht="12.75" customHeight="1">
      <c r="A10" s="1191" t="str">
        <f>IF(A7="","",(IF(EXACT(A7,VLOOKUP($A$7,#REF!,1,0)),VLOOKUP($A$7,#REF!,13,0)&amp;"","")))</f>
        <v/>
      </c>
      <c r="B10" s="1192"/>
      <c r="C10" s="1192"/>
      <c r="D10" s="1192"/>
      <c r="E10" s="1192"/>
      <c r="F10" s="1192"/>
      <c r="G10" s="1192"/>
      <c r="H10" s="1193"/>
      <c r="I10" s="1200" t="str">
        <f>IF(A7="","",(IF(EXACT(A7,VLOOKUP($A$7,#REF!,1,0)),VLOOKUP($A$7,#REF!,14,0)&amp;"","")))</f>
        <v/>
      </c>
      <c r="J10" s="1200"/>
      <c r="K10" s="1200"/>
      <c r="L10" s="1200"/>
      <c r="M10" s="1200"/>
      <c r="N10" s="1200"/>
      <c r="O10" s="1200"/>
      <c r="P10" s="1200"/>
      <c r="Q10" s="1200"/>
      <c r="R10" s="1200"/>
      <c r="S10" s="1202"/>
      <c r="T10" s="1203"/>
      <c r="U10" s="1203"/>
      <c r="V10" s="1203"/>
      <c r="W10" s="1203"/>
      <c r="X10" s="1203"/>
      <c r="Y10" s="1203"/>
      <c r="Z10" s="1203"/>
      <c r="AA10" s="1203"/>
      <c r="AB10" s="1203"/>
      <c r="AC10" s="1204"/>
    </row>
    <row r="11" spans="1:42" ht="12.75" customHeight="1">
      <c r="A11" s="1194"/>
      <c r="B11" s="1195"/>
      <c r="C11" s="1195"/>
      <c r="D11" s="1195"/>
      <c r="E11" s="1195"/>
      <c r="F11" s="1195"/>
      <c r="G11" s="1195"/>
      <c r="H11" s="1196"/>
      <c r="I11" s="1200"/>
      <c r="J11" s="1200"/>
      <c r="K11" s="1200"/>
      <c r="L11" s="1200"/>
      <c r="M11" s="1200"/>
      <c r="N11" s="1200"/>
      <c r="O11" s="1200"/>
      <c r="P11" s="1200"/>
      <c r="Q11" s="1200"/>
      <c r="R11" s="1200"/>
      <c r="S11" s="1205"/>
      <c r="T11" s="1205"/>
      <c r="U11" s="1205"/>
      <c r="V11" s="1205"/>
      <c r="W11" s="1205"/>
      <c r="X11" s="1205"/>
      <c r="Y11" s="1205"/>
      <c r="Z11" s="1205"/>
      <c r="AA11" s="1205"/>
      <c r="AB11" s="1205"/>
      <c r="AC11" s="1206"/>
    </row>
    <row r="12" spans="1:42" ht="12.75" customHeight="1" thickBot="1">
      <c r="A12" s="1197"/>
      <c r="B12" s="1198"/>
      <c r="C12" s="1198"/>
      <c r="D12" s="1198"/>
      <c r="E12" s="1198"/>
      <c r="F12" s="1198"/>
      <c r="G12" s="1198"/>
      <c r="H12" s="1199"/>
      <c r="I12" s="1201"/>
      <c r="J12" s="1201"/>
      <c r="K12" s="1201"/>
      <c r="L12" s="1201"/>
      <c r="M12" s="1201"/>
      <c r="N12" s="1201"/>
      <c r="O12" s="1201"/>
      <c r="P12" s="1201"/>
      <c r="Q12" s="1201"/>
      <c r="R12" s="1201"/>
      <c r="S12" s="1207"/>
      <c r="T12" s="1207"/>
      <c r="U12" s="1207"/>
      <c r="V12" s="1207"/>
      <c r="W12" s="1207"/>
      <c r="X12" s="1207"/>
      <c r="Y12" s="1207"/>
      <c r="Z12" s="1207"/>
      <c r="AA12" s="1207"/>
      <c r="AB12" s="1207"/>
      <c r="AC12" s="1208"/>
      <c r="AE12" s="152"/>
    </row>
    <row r="13" spans="1:42" ht="6.75" customHeight="1">
      <c r="A13" s="126"/>
      <c r="B13" s="126"/>
      <c r="C13" s="126"/>
      <c r="D13" s="127"/>
      <c r="E13" s="127"/>
      <c r="F13" s="127"/>
      <c r="G13" s="127"/>
      <c r="H13" s="127"/>
      <c r="I13" s="127"/>
      <c r="J13" s="127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3"/>
      <c r="V13" s="123"/>
      <c r="W13" s="123"/>
      <c r="X13" s="123"/>
      <c r="Y13" s="123"/>
      <c r="Z13" s="123"/>
      <c r="AA13" s="123"/>
      <c r="AB13" s="123"/>
      <c r="AC13" s="123"/>
    </row>
    <row r="14" spans="1:42" s="11" customFormat="1" ht="17.25" customHeight="1" thickBot="1">
      <c r="A14" s="1059" t="s">
        <v>143</v>
      </c>
      <c r="B14" s="1059"/>
      <c r="C14" s="1059"/>
      <c r="D14" s="1059"/>
      <c r="E14" s="57"/>
      <c r="F14" s="57"/>
      <c r="G14" s="57"/>
      <c r="I14" s="28"/>
      <c r="J14" s="151" t="s">
        <v>196</v>
      </c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28"/>
      <c r="AD14" s="56"/>
      <c r="AE14" s="49"/>
      <c r="AI14" s="49"/>
      <c r="AJ14" s="49"/>
      <c r="AK14" s="49"/>
      <c r="AL14" s="49"/>
      <c r="AM14" s="49"/>
      <c r="AN14" s="52"/>
      <c r="AP14" s="52"/>
    </row>
    <row r="15" spans="1:42" s="13" customFormat="1" ht="15" customHeight="1">
      <c r="A15" s="1170" t="s">
        <v>69</v>
      </c>
      <c r="B15" s="1171"/>
      <c r="C15" s="1171"/>
      <c r="D15" s="1171"/>
      <c r="E15" s="1172"/>
      <c r="F15" s="1176" t="s">
        <v>195</v>
      </c>
      <c r="G15" s="1177"/>
      <c r="H15" s="1177"/>
      <c r="I15" s="1177"/>
      <c r="J15" s="1177"/>
      <c r="K15" s="1177"/>
      <c r="L15" s="1177"/>
      <c r="M15" s="1177"/>
      <c r="N15" s="1177"/>
      <c r="O15" s="1177"/>
      <c r="P15" s="1178"/>
      <c r="Q15" s="1183" t="s">
        <v>68</v>
      </c>
      <c r="R15" s="1171"/>
      <c r="S15" s="1171"/>
      <c r="T15" s="1171"/>
      <c r="U15" s="1172"/>
      <c r="V15" s="466"/>
      <c r="W15" s="466"/>
      <c r="X15" s="466" t="s">
        <v>95</v>
      </c>
      <c r="Y15" s="466"/>
      <c r="Z15" s="466"/>
      <c r="AA15" s="466"/>
      <c r="AB15" s="466" t="s">
        <v>94</v>
      </c>
      <c r="AC15" s="1220"/>
      <c r="AD15" s="56"/>
      <c r="AE15" s="10"/>
      <c r="AF15" s="14"/>
    </row>
    <row r="16" spans="1:42" s="13" customFormat="1" ht="15" customHeight="1" thickBot="1">
      <c r="A16" s="1173"/>
      <c r="B16" s="1174"/>
      <c r="C16" s="1174"/>
      <c r="D16" s="1174"/>
      <c r="E16" s="1175"/>
      <c r="F16" s="1179"/>
      <c r="G16" s="1180"/>
      <c r="H16" s="1180"/>
      <c r="I16" s="1180"/>
      <c r="J16" s="1180"/>
      <c r="K16" s="1180"/>
      <c r="L16" s="1180"/>
      <c r="M16" s="1180"/>
      <c r="N16" s="1181"/>
      <c r="O16" s="1181"/>
      <c r="P16" s="1182"/>
      <c r="Q16" s="1184"/>
      <c r="R16" s="1174"/>
      <c r="S16" s="1174"/>
      <c r="T16" s="1174"/>
      <c r="U16" s="1175"/>
      <c r="V16" s="672"/>
      <c r="W16" s="672"/>
      <c r="X16" s="672"/>
      <c r="Y16" s="672"/>
      <c r="Z16" s="672"/>
      <c r="AA16" s="672"/>
      <c r="AB16" s="672"/>
      <c r="AC16" s="1221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spans="1:42" ht="15.75" customHeight="1" thickTop="1">
      <c r="A17" s="1222" t="str">
        <f>IF(A1="科","総 額（不課税）","総      額")</f>
        <v>総      額</v>
      </c>
      <c r="B17" s="1223"/>
      <c r="C17" s="1223"/>
      <c r="D17" s="1223"/>
      <c r="E17" s="1223"/>
      <c r="F17" s="1226" t="s">
        <v>140</v>
      </c>
      <c r="G17" s="1227"/>
      <c r="H17" s="1227"/>
      <c r="I17" s="1227"/>
      <c r="J17" s="1227"/>
      <c r="K17" s="1227"/>
      <c r="L17" s="1227"/>
      <c r="M17" s="1228"/>
      <c r="N17" s="1229" t="s">
        <v>141</v>
      </c>
      <c r="O17" s="1229"/>
      <c r="P17" s="1229"/>
      <c r="Q17" s="1229"/>
      <c r="R17" s="1229"/>
      <c r="S17" s="1229"/>
      <c r="T17" s="1229"/>
      <c r="U17" s="1230"/>
      <c r="V17" s="1229" t="s">
        <v>142</v>
      </c>
      <c r="W17" s="1229"/>
      <c r="X17" s="1229"/>
      <c r="Y17" s="1229"/>
      <c r="Z17" s="1229"/>
      <c r="AA17" s="1229"/>
      <c r="AB17" s="1229"/>
      <c r="AC17" s="1231"/>
    </row>
    <row r="18" spans="1:42" ht="36.75" customHeight="1" thickBot="1">
      <c r="A18" s="1224"/>
      <c r="B18" s="1225"/>
      <c r="C18" s="1225"/>
      <c r="D18" s="1225"/>
      <c r="E18" s="1225"/>
      <c r="F18" s="174"/>
      <c r="G18" s="175"/>
      <c r="H18" s="176"/>
      <c r="I18" s="175"/>
      <c r="J18" s="177"/>
      <c r="K18" s="175"/>
      <c r="L18" s="175"/>
      <c r="M18" s="178"/>
      <c r="N18" s="66"/>
      <c r="O18" s="66"/>
      <c r="P18" s="99"/>
      <c r="Q18" s="66"/>
      <c r="R18" s="100"/>
      <c r="S18" s="66"/>
      <c r="T18" s="66"/>
      <c r="U18" s="131"/>
      <c r="V18" s="66"/>
      <c r="W18" s="66"/>
      <c r="X18" s="99"/>
      <c r="Y18" s="66"/>
      <c r="Z18" s="100"/>
      <c r="AA18" s="66"/>
      <c r="AB18" s="66"/>
      <c r="AC18" s="67"/>
    </row>
    <row r="19" spans="1:42" ht="22.5" customHeight="1" thickTop="1">
      <c r="A19" s="1209" t="s">
        <v>157</v>
      </c>
      <c r="B19" s="1210"/>
      <c r="C19" s="1213" t="str">
        <f>IF($A$1="科","―","課税")</f>
        <v>課税</v>
      </c>
      <c r="D19" s="1213"/>
      <c r="E19" s="1214"/>
      <c r="F19" s="142"/>
      <c r="G19" s="143"/>
      <c r="H19" s="144"/>
      <c r="I19" s="143"/>
      <c r="J19" s="145"/>
      <c r="K19" s="143"/>
      <c r="L19" s="143"/>
      <c r="M19" s="146"/>
      <c r="N19" s="97"/>
      <c r="O19" s="97"/>
      <c r="P19" s="101"/>
      <c r="Q19" s="97"/>
      <c r="R19" s="102"/>
      <c r="S19" s="97"/>
      <c r="T19" s="97"/>
      <c r="U19" s="132"/>
      <c r="V19" s="97"/>
      <c r="W19" s="97"/>
      <c r="X19" s="101"/>
      <c r="Y19" s="97"/>
      <c r="Z19" s="102"/>
      <c r="AA19" s="97"/>
      <c r="AB19" s="97"/>
      <c r="AC19" s="98"/>
    </row>
    <row r="20" spans="1:42" ht="22.5" customHeight="1" thickBot="1">
      <c r="A20" s="1211"/>
      <c r="B20" s="1212"/>
      <c r="C20" s="1215" t="str">
        <f>IF($A$1="科","―","不課税")</f>
        <v>不課税</v>
      </c>
      <c r="D20" s="1215"/>
      <c r="E20" s="1216"/>
      <c r="F20" s="134"/>
      <c r="G20" s="68"/>
      <c r="H20" s="103"/>
      <c r="I20" s="68"/>
      <c r="J20" s="104"/>
      <c r="K20" s="68"/>
      <c r="L20" s="68"/>
      <c r="M20" s="133"/>
      <c r="N20" s="68"/>
      <c r="O20" s="68"/>
      <c r="P20" s="103"/>
      <c r="Q20" s="68"/>
      <c r="R20" s="104"/>
      <c r="S20" s="68"/>
      <c r="T20" s="68"/>
      <c r="U20" s="133"/>
      <c r="V20" s="68"/>
      <c r="W20" s="68"/>
      <c r="X20" s="103"/>
      <c r="Y20" s="68"/>
      <c r="Z20" s="104"/>
      <c r="AA20" s="68"/>
      <c r="AB20" s="68"/>
      <c r="AC20" s="69"/>
    </row>
    <row r="21" spans="1:42" s="11" customFormat="1" ht="17.25" customHeight="1" thickBot="1">
      <c r="A21" s="1059" t="s">
        <v>144</v>
      </c>
      <c r="B21" s="1059"/>
      <c r="C21" s="1059"/>
      <c r="D21" s="1059"/>
      <c r="E21" s="57"/>
      <c r="F21" s="57"/>
      <c r="G21" s="57"/>
      <c r="H21" s="28"/>
      <c r="I21" s="2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28"/>
    </row>
    <row r="22" spans="1:42" ht="27.75" customHeight="1">
      <c r="A22" s="1217" t="s">
        <v>117</v>
      </c>
      <c r="B22" s="1218"/>
      <c r="C22" s="1218"/>
      <c r="D22" s="1218"/>
      <c r="E22" s="1219"/>
      <c r="F22" s="1219"/>
      <c r="G22" s="1219"/>
      <c r="H22" s="1219"/>
      <c r="I22" s="1219"/>
      <c r="J22" s="1219"/>
      <c r="K22" s="1219"/>
      <c r="L22" s="1219"/>
      <c r="M22" s="1219"/>
      <c r="N22" s="1219"/>
      <c r="O22" s="1238" t="s">
        <v>83</v>
      </c>
      <c r="P22" s="1238"/>
      <c r="Q22" s="1239"/>
      <c r="R22" s="1239"/>
      <c r="S22" s="1239"/>
      <c r="T22" s="1238" t="s">
        <v>151</v>
      </c>
      <c r="U22" s="1238"/>
      <c r="V22" s="1240"/>
      <c r="W22" s="1241"/>
      <c r="X22" s="1241"/>
      <c r="Y22" s="1241"/>
      <c r="Z22" s="1241"/>
      <c r="AA22" s="1241"/>
      <c r="AB22" s="1241"/>
      <c r="AC22" s="1242"/>
    </row>
    <row r="23" spans="1:42" ht="27.75" customHeight="1">
      <c r="A23" s="1243" t="s">
        <v>147</v>
      </c>
      <c r="B23" s="1244"/>
      <c r="C23" s="1244"/>
      <c r="D23" s="1245"/>
      <c r="E23" s="1246" t="s">
        <v>158</v>
      </c>
      <c r="F23" s="1247"/>
      <c r="G23" s="1247"/>
      <c r="H23" s="1248"/>
      <c r="I23" s="1249"/>
      <c r="J23" s="1249"/>
      <c r="K23" s="1249"/>
      <c r="L23" s="1249"/>
      <c r="M23" s="1249"/>
      <c r="N23" s="1249"/>
      <c r="O23" s="1250" t="s">
        <v>87</v>
      </c>
      <c r="P23" s="1251"/>
      <c r="Q23" s="1252"/>
      <c r="R23" s="1253"/>
      <c r="S23" s="1254"/>
      <c r="T23" s="1246" t="s">
        <v>159</v>
      </c>
      <c r="U23" s="1255"/>
      <c r="V23" s="1256"/>
      <c r="W23" s="1256"/>
      <c r="X23" s="1256"/>
      <c r="Y23" s="119" t="s">
        <v>25</v>
      </c>
      <c r="Z23" s="1256"/>
      <c r="AA23" s="1256"/>
      <c r="AB23" s="1256"/>
      <c r="AC23" s="120" t="s">
        <v>26</v>
      </c>
    </row>
    <row r="24" spans="1:42" ht="27.75" customHeight="1" thickBot="1">
      <c r="A24" s="1232" t="s">
        <v>150</v>
      </c>
      <c r="B24" s="1233"/>
      <c r="C24" s="1233"/>
      <c r="D24" s="1233"/>
      <c r="E24" s="1234" t="s">
        <v>149</v>
      </c>
      <c r="F24" s="1235"/>
      <c r="G24" s="70" t="s">
        <v>148</v>
      </c>
      <c r="H24" s="1236"/>
      <c r="I24" s="1236"/>
      <c r="J24" s="1236"/>
      <c r="K24" s="1236"/>
      <c r="L24" s="1236"/>
      <c r="M24" s="1236"/>
      <c r="N24" s="1236"/>
      <c r="O24" s="1236"/>
      <c r="P24" s="1236"/>
      <c r="Q24" s="1236"/>
      <c r="R24" s="1236"/>
      <c r="S24" s="1236"/>
      <c r="T24" s="1236"/>
      <c r="U24" s="1236"/>
      <c r="V24" s="1236"/>
      <c r="W24" s="1236"/>
      <c r="X24" s="1236"/>
      <c r="Y24" s="1236"/>
      <c r="Z24" s="71" t="s">
        <v>148</v>
      </c>
      <c r="AA24" s="1235" t="s">
        <v>24</v>
      </c>
      <c r="AB24" s="1235"/>
      <c r="AC24" s="1237"/>
    </row>
    <row r="25" spans="1:42" s="11" customFormat="1" ht="17.25" customHeight="1" thickBot="1">
      <c r="A25" s="1059" t="s">
        <v>145</v>
      </c>
      <c r="B25" s="1059"/>
      <c r="C25" s="1059"/>
      <c r="D25" s="1059"/>
      <c r="E25" s="57"/>
      <c r="F25" s="57"/>
      <c r="G25" s="57"/>
      <c r="H25" s="28"/>
      <c r="I25" s="28"/>
      <c r="J25" s="58"/>
      <c r="K25" s="58"/>
      <c r="L25" s="58"/>
      <c r="N25" s="151" t="s">
        <v>346</v>
      </c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28"/>
      <c r="AD25" s="56"/>
      <c r="AE25" s="49"/>
      <c r="AF25" s="49"/>
      <c r="AG25" s="49"/>
      <c r="AH25" s="49"/>
      <c r="AI25" s="49"/>
      <c r="AJ25" s="49"/>
      <c r="AK25" s="49"/>
      <c r="AL25" s="49"/>
      <c r="AM25" s="49"/>
      <c r="AN25" s="52"/>
      <c r="AP25" s="52"/>
    </row>
    <row r="26" spans="1:42" ht="27.75" customHeight="1">
      <c r="A26" s="1159" t="s">
        <v>84</v>
      </c>
      <c r="B26" s="1160"/>
      <c r="C26" s="1160"/>
      <c r="D26" s="1160"/>
      <c r="E26" s="72"/>
      <c r="F26" s="1278"/>
      <c r="G26" s="1278"/>
      <c r="H26" s="1278"/>
      <c r="I26" s="1278"/>
      <c r="J26" s="1278"/>
      <c r="K26" s="1278"/>
      <c r="L26" s="1278"/>
      <c r="M26" s="1279" t="s">
        <v>198</v>
      </c>
      <c r="N26" s="1279"/>
      <c r="O26" s="1278"/>
      <c r="P26" s="1278"/>
      <c r="Q26" s="1278"/>
      <c r="R26" s="1278"/>
      <c r="S26" s="1278"/>
      <c r="T26" s="1278"/>
      <c r="U26" s="1278"/>
      <c r="V26" s="1278"/>
      <c r="W26" s="73"/>
      <c r="X26" s="73" t="s">
        <v>96</v>
      </c>
      <c r="Y26" s="141"/>
      <c r="Z26" s="140" t="s">
        <v>3</v>
      </c>
      <c r="AA26" s="141"/>
      <c r="AB26" s="140" t="s">
        <v>94</v>
      </c>
      <c r="AC26" s="74" t="s">
        <v>97</v>
      </c>
    </row>
    <row r="27" spans="1:42" ht="27" customHeight="1">
      <c r="A27" s="1280" t="s">
        <v>85</v>
      </c>
      <c r="B27" s="1281"/>
      <c r="C27" s="1281"/>
      <c r="D27" s="1282"/>
      <c r="E27" s="1289" t="s">
        <v>193</v>
      </c>
      <c r="F27" s="1290"/>
      <c r="G27" s="1290"/>
      <c r="H27" s="1290"/>
      <c r="I27" s="1291"/>
      <c r="J27" s="1292" t="s">
        <v>320</v>
      </c>
      <c r="K27" s="1293"/>
      <c r="L27" s="1293"/>
      <c r="M27" s="1293"/>
      <c r="N27" s="150" t="s">
        <v>96</v>
      </c>
      <c r="O27" s="1264"/>
      <c r="P27" s="1264"/>
      <c r="Q27" s="1264"/>
      <c r="R27" s="1264"/>
      <c r="S27" s="1264"/>
      <c r="T27" s="1264"/>
      <c r="U27" s="1264"/>
      <c r="V27" s="1264"/>
      <c r="W27" s="1264"/>
      <c r="X27" s="1264"/>
      <c r="Y27" s="1264"/>
      <c r="Z27" s="1264"/>
      <c r="AA27" s="1264"/>
      <c r="AB27" s="1264"/>
      <c r="AC27" s="147" t="s">
        <v>97</v>
      </c>
    </row>
    <row r="28" spans="1:42" ht="24.75" customHeight="1">
      <c r="A28" s="1283"/>
      <c r="B28" s="1284"/>
      <c r="C28" s="1284"/>
      <c r="D28" s="1285"/>
      <c r="E28" s="1289" t="s">
        <v>188</v>
      </c>
      <c r="F28" s="1290"/>
      <c r="G28" s="1290"/>
      <c r="H28" s="1290"/>
      <c r="I28" s="1291"/>
      <c r="J28" s="1263"/>
      <c r="K28" s="1264"/>
      <c r="L28" s="1264"/>
      <c r="M28" s="1264"/>
      <c r="N28" s="1264"/>
      <c r="O28" s="1264"/>
      <c r="P28" s="1264"/>
      <c r="Q28" s="1264"/>
      <c r="R28" s="1264"/>
      <c r="S28" s="1264"/>
      <c r="T28" s="1264"/>
      <c r="U28" s="1264"/>
      <c r="V28" s="1264"/>
      <c r="W28" s="1264"/>
      <c r="X28" s="1264"/>
      <c r="Y28" s="1264"/>
      <c r="Z28" s="1264"/>
      <c r="AA28" s="1264"/>
      <c r="AB28" s="1264"/>
      <c r="AC28" s="1265"/>
    </row>
    <row r="29" spans="1:42" ht="24.75" customHeight="1">
      <c r="A29" s="1283"/>
      <c r="B29" s="1284"/>
      <c r="C29" s="1284"/>
      <c r="D29" s="1285"/>
      <c r="E29" s="1257" t="s">
        <v>190</v>
      </c>
      <c r="F29" s="1258"/>
      <c r="G29" s="1258"/>
      <c r="H29" s="1258"/>
      <c r="I29" s="1259"/>
      <c r="J29" s="1263"/>
      <c r="K29" s="1264"/>
      <c r="L29" s="1264"/>
      <c r="M29" s="1264"/>
      <c r="N29" s="1264"/>
      <c r="O29" s="1264"/>
      <c r="P29" s="1264"/>
      <c r="Q29" s="1264"/>
      <c r="R29" s="1264"/>
      <c r="S29" s="1264"/>
      <c r="T29" s="1264"/>
      <c r="U29" s="1264"/>
      <c r="V29" s="1264"/>
      <c r="W29" s="1264"/>
      <c r="X29" s="1264"/>
      <c r="Y29" s="1264"/>
      <c r="Z29" s="1264"/>
      <c r="AA29" s="1264"/>
      <c r="AB29" s="1264"/>
      <c r="AC29" s="1265"/>
    </row>
    <row r="30" spans="1:42" ht="24.75" customHeight="1" thickBot="1">
      <c r="A30" s="1286"/>
      <c r="B30" s="1287"/>
      <c r="C30" s="1287"/>
      <c r="D30" s="1288"/>
      <c r="E30" s="1260"/>
      <c r="F30" s="1261"/>
      <c r="G30" s="1261"/>
      <c r="H30" s="1261"/>
      <c r="I30" s="1262"/>
      <c r="J30" s="1266" t="s">
        <v>191</v>
      </c>
      <c r="K30" s="1267"/>
      <c r="L30" s="1268"/>
      <c r="M30" s="1269"/>
      <c r="N30" s="1270"/>
      <c r="O30" s="1270"/>
      <c r="P30" s="1271" t="s">
        <v>189</v>
      </c>
      <c r="Q30" s="1271"/>
      <c r="R30" s="1271"/>
      <c r="S30" s="1272"/>
      <c r="T30" s="1236"/>
      <c r="U30" s="1236"/>
      <c r="V30" s="1236"/>
      <c r="W30" s="1273"/>
      <c r="X30" s="1274" t="s">
        <v>86</v>
      </c>
      <c r="Y30" s="1275"/>
      <c r="Z30" s="1276"/>
      <c r="AA30" s="1269"/>
      <c r="AB30" s="1270"/>
      <c r="AC30" s="1277"/>
    </row>
    <row r="31" spans="1:42" s="11" customFormat="1" ht="17.25" customHeight="1" thickBot="1">
      <c r="A31" s="1059" t="s">
        <v>146</v>
      </c>
      <c r="B31" s="1059"/>
      <c r="C31" s="1059"/>
      <c r="D31" s="1059"/>
      <c r="E31" s="1294" t="s">
        <v>192</v>
      </c>
      <c r="F31" s="1294"/>
      <c r="G31" s="1294"/>
      <c r="H31" s="1295" t="str">
        <f>IF(E32="減額","↓減額後の支給額をご記入ください。","")</f>
        <v/>
      </c>
      <c r="I31" s="1295"/>
      <c r="J31" s="1295"/>
      <c r="K31" s="1295"/>
      <c r="L31" s="1295"/>
      <c r="M31" s="1295"/>
      <c r="N31" s="1295"/>
      <c r="O31" s="139"/>
      <c r="T31" s="1294" t="s">
        <v>192</v>
      </c>
      <c r="U31" s="1294"/>
      <c r="V31" s="1294"/>
      <c r="W31" s="1295" t="str">
        <f>IF(T32="減額","↓減額後の支給額をご記入ください。","")</f>
        <v/>
      </c>
      <c r="X31" s="1295"/>
      <c r="Y31" s="1295"/>
      <c r="Z31" s="1295"/>
      <c r="AA31" s="1295"/>
      <c r="AB31" s="1295"/>
      <c r="AC31" s="1295"/>
      <c r="AE31" s="49"/>
      <c r="AF31" s="49"/>
      <c r="AG31" s="49"/>
      <c r="AH31" s="49"/>
      <c r="AI31" s="49"/>
      <c r="AJ31" s="49"/>
      <c r="AK31" s="49"/>
      <c r="AL31" s="49"/>
      <c r="AM31" s="49"/>
      <c r="AN31" s="52"/>
      <c r="AP31" s="52"/>
    </row>
    <row r="32" spans="1:42" ht="24.75" customHeight="1">
      <c r="A32" s="1296" t="s">
        <v>89</v>
      </c>
      <c r="B32" s="1297"/>
      <c r="C32" s="1297"/>
      <c r="D32" s="1298"/>
      <c r="E32" s="1299" t="s">
        <v>199</v>
      </c>
      <c r="F32" s="1300"/>
      <c r="G32" s="1300"/>
      <c r="H32" s="1301"/>
      <c r="I32" s="1302"/>
      <c r="J32" s="1302"/>
      <c r="K32" s="1302"/>
      <c r="L32" s="1302"/>
      <c r="M32" s="1302"/>
      <c r="N32" s="1302"/>
      <c r="O32" s="1302"/>
      <c r="P32" s="1303" t="s">
        <v>90</v>
      </c>
      <c r="Q32" s="1304"/>
      <c r="R32" s="1304"/>
      <c r="S32" s="1305"/>
      <c r="T32" s="1299" t="s">
        <v>199</v>
      </c>
      <c r="U32" s="1300"/>
      <c r="V32" s="1300"/>
      <c r="W32" s="1306"/>
      <c r="X32" s="1300"/>
      <c r="Y32" s="1300"/>
      <c r="Z32" s="1300"/>
      <c r="AA32" s="1300"/>
      <c r="AB32" s="1300"/>
      <c r="AC32" s="1307"/>
      <c r="AD32" s="11"/>
      <c r="AE32" s="11" t="s">
        <v>160</v>
      </c>
      <c r="AF32" s="11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24.75" customHeight="1" thickBot="1">
      <c r="A33" s="1161" t="s">
        <v>88</v>
      </c>
      <c r="B33" s="1162"/>
      <c r="C33" s="1162"/>
      <c r="D33" s="1162"/>
      <c r="E33" s="1308"/>
      <c r="F33" s="1308"/>
      <c r="G33" s="1308"/>
      <c r="H33" s="1308"/>
      <c r="I33" s="1308"/>
      <c r="J33" s="1308"/>
      <c r="K33" s="1308"/>
      <c r="L33" s="1308"/>
      <c r="M33" s="1308"/>
      <c r="N33" s="1308"/>
      <c r="O33" s="1308"/>
      <c r="P33" s="1308"/>
      <c r="Q33" s="1308"/>
      <c r="R33" s="1308"/>
      <c r="S33" s="1308"/>
      <c r="T33" s="1308"/>
      <c r="U33" s="1308"/>
      <c r="V33" s="1308"/>
      <c r="W33" s="1308"/>
      <c r="X33" s="1308"/>
      <c r="Y33" s="1308"/>
      <c r="Z33" s="1308"/>
      <c r="AA33" s="1308"/>
      <c r="AB33" s="1308"/>
      <c r="AC33" s="1309"/>
      <c r="AD33" s="11"/>
      <c r="AE33" s="11"/>
      <c r="AF33" s="11"/>
      <c r="AG33" s="12"/>
      <c r="AH33" s="12"/>
    </row>
    <row r="34" spans="1:42" s="11" customFormat="1" ht="17.25" customHeight="1" thickBot="1">
      <c r="A34" s="1310" t="s">
        <v>136</v>
      </c>
      <c r="B34" s="1310"/>
      <c r="C34" s="1310"/>
      <c r="D34" s="1310"/>
      <c r="E34" s="60"/>
      <c r="F34" s="60"/>
      <c r="G34" s="60"/>
      <c r="H34" s="61"/>
      <c r="I34" s="61"/>
      <c r="J34" s="62"/>
      <c r="K34" s="62"/>
      <c r="L34" s="62"/>
      <c r="M34" s="62"/>
      <c r="N34" s="62"/>
      <c r="O34" s="62"/>
      <c r="T34" s="62"/>
      <c r="U34" s="62"/>
      <c r="V34" s="62"/>
      <c r="W34" s="62"/>
      <c r="X34" s="62"/>
      <c r="AB34" s="47"/>
      <c r="AI34" s="49"/>
      <c r="AJ34" s="49"/>
      <c r="AK34" s="49"/>
      <c r="AL34" s="49"/>
      <c r="AM34" s="49"/>
      <c r="AN34" s="52"/>
      <c r="AP34" s="52"/>
    </row>
    <row r="35" spans="1:42" ht="5.0999999999999996" customHeight="1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1311" t="str">
        <f>IF(A1="科","科研費","")</f>
        <v/>
      </c>
      <c r="AB35" s="1311"/>
      <c r="AC35" s="1312"/>
      <c r="AD35" s="11"/>
    </row>
    <row r="36" spans="1:42" ht="19.5" customHeight="1">
      <c r="A36" s="33"/>
      <c r="B36" s="59"/>
      <c r="C36" s="59"/>
      <c r="D36" s="59"/>
      <c r="E36" s="59"/>
      <c r="F36" s="59"/>
      <c r="G36" s="59"/>
      <c r="H36" s="59"/>
      <c r="I36" s="1315" t="s">
        <v>72</v>
      </c>
      <c r="J36" s="1316"/>
      <c r="K36" s="75"/>
      <c r="L36" s="76"/>
      <c r="M36" s="76"/>
      <c r="N36" s="76"/>
      <c r="O36" s="76"/>
      <c r="P36" s="77"/>
      <c r="Q36" s="1318" t="s">
        <v>27</v>
      </c>
      <c r="R36" s="1318"/>
      <c r="S36" s="1318"/>
      <c r="T36" s="1319" t="str">
        <f>IF($A$1="科",IF(COUNTIF($E$3,"概算*")&gt;0,IF($E$3="概算払(国内)","301：国内旅費","302：国外旅費"),"***********"),"")</f>
        <v/>
      </c>
      <c r="U36" s="1319"/>
      <c r="V36" s="1319"/>
      <c r="W36" s="1319"/>
      <c r="X36" s="1319"/>
      <c r="Y36" s="1319"/>
      <c r="Z36" s="1319"/>
      <c r="AA36" s="1313"/>
      <c r="AB36" s="1313"/>
      <c r="AC36" s="1314"/>
      <c r="AD36" s="11"/>
    </row>
    <row r="37" spans="1:42" ht="19.5" customHeight="1">
      <c r="A37" s="33"/>
      <c r="B37" s="898" t="s">
        <v>28</v>
      </c>
      <c r="C37" s="847"/>
      <c r="D37" s="847"/>
      <c r="E37" s="847"/>
      <c r="F37" s="1320" t="str">
        <f>IF(ISERROR(VLOOKUP($A$7,#REF!,5,0))=TRUE,"",VLOOKUP($A$7,#REF!,5,0))</f>
        <v/>
      </c>
      <c r="G37" s="1321"/>
      <c r="H37" s="1322"/>
      <c r="I37" s="1317"/>
      <c r="J37" s="1316"/>
      <c r="K37" s="78"/>
      <c r="L37" s="78"/>
      <c r="M37" s="79" t="s">
        <v>153</v>
      </c>
      <c r="N37" s="80" t="s">
        <v>152</v>
      </c>
      <c r="P37" s="81"/>
      <c r="Q37" s="1323" t="s">
        <v>32</v>
      </c>
      <c r="R37" s="1323"/>
      <c r="S37" s="1323"/>
      <c r="T37" s="1324" t="str">
        <f>IF($A$1="科","***********","605旅費交通費")</f>
        <v>605旅費交通費</v>
      </c>
      <c r="U37" s="1324"/>
      <c r="V37" s="1324"/>
      <c r="W37" s="1324"/>
      <c r="X37" s="1324"/>
      <c r="Y37" s="1324"/>
      <c r="Z37" s="1324"/>
      <c r="AC37" s="36"/>
    </row>
    <row r="38" spans="1:42" ht="19.5" customHeight="1">
      <c r="A38" s="33"/>
      <c r="B38" s="1327" t="s">
        <v>29</v>
      </c>
      <c r="C38" s="1328"/>
      <c r="D38" s="1328"/>
      <c r="E38" s="1328"/>
      <c r="F38" s="1333" t="str">
        <f>IF(ISERROR(VLOOKUP($A$7,#REF!,7,0))=TRUE,"",VLOOKUP($A$7,#REF!,7,0))</f>
        <v/>
      </c>
      <c r="G38" s="1334"/>
      <c r="H38" s="1335"/>
      <c r="I38" s="1317"/>
      <c r="J38" s="1316"/>
      <c r="K38" s="82"/>
      <c r="L38" s="35"/>
      <c r="M38" s="79" t="s">
        <v>154</v>
      </c>
      <c r="N38" s="80" t="s">
        <v>347</v>
      </c>
      <c r="P38" s="83"/>
      <c r="Q38" s="1337" t="s">
        <v>33</v>
      </c>
      <c r="R38" s="1337"/>
      <c r="S38" s="1337"/>
      <c r="T38" s="1338" t="str">
        <f>IF($A$1="科",IF(COUNTIF($E$3,"概算*")&gt;0,"200：旅費","***********"),"")</f>
        <v/>
      </c>
      <c r="U38" s="1338"/>
      <c r="V38" s="1338"/>
      <c r="W38" s="1338"/>
      <c r="X38" s="1338"/>
      <c r="Y38" s="1338"/>
      <c r="Z38" s="1338"/>
      <c r="AC38" s="36"/>
    </row>
    <row r="39" spans="1:42" ht="19.5" customHeight="1">
      <c r="A39" s="33"/>
      <c r="B39" s="1327" t="s">
        <v>185</v>
      </c>
      <c r="C39" s="1328"/>
      <c r="D39" s="1328"/>
      <c r="E39" s="1328"/>
      <c r="F39" s="1329" t="str">
        <f>IF(A7="","",A7)</f>
        <v/>
      </c>
      <c r="G39" s="1330"/>
      <c r="H39" s="1331"/>
      <c r="I39" s="1317"/>
      <c r="J39" s="1316"/>
      <c r="K39" s="82"/>
      <c r="L39" s="35"/>
      <c r="M39" s="79" t="s">
        <v>155</v>
      </c>
      <c r="N39" s="80" t="s">
        <v>152</v>
      </c>
      <c r="P39" s="83"/>
      <c r="Q39" s="1332" t="s">
        <v>34</v>
      </c>
      <c r="R39" s="1332"/>
      <c r="S39" s="1332"/>
      <c r="T39" s="1332"/>
      <c r="U39" s="1332"/>
      <c r="V39" s="1332" t="s">
        <v>35</v>
      </c>
      <c r="W39" s="1332"/>
      <c r="X39" s="1332"/>
      <c r="Y39" s="1332"/>
      <c r="Z39" s="1332"/>
      <c r="AC39" s="36"/>
    </row>
    <row r="40" spans="1:42" ht="19.5" customHeight="1">
      <c r="A40" s="33"/>
      <c r="B40" s="1327" t="s">
        <v>30</v>
      </c>
      <c r="C40" s="1328"/>
      <c r="D40" s="1328"/>
      <c r="E40" s="1328"/>
      <c r="F40" s="1333" t="str">
        <f>IF(ISERROR(VLOOKUP($A$7,#REF!,6,0))=TRUE,"",VLOOKUP($A$7,#REF!,6,0))</f>
        <v/>
      </c>
      <c r="G40" s="1334"/>
      <c r="H40" s="1335"/>
      <c r="I40" s="1317"/>
      <c r="J40" s="1316"/>
      <c r="K40" s="84"/>
      <c r="L40" s="85"/>
      <c r="M40" s="85"/>
      <c r="N40" s="85"/>
      <c r="O40" s="85"/>
      <c r="P40" s="86"/>
      <c r="Q40" s="1336" t="str">
        <f>IF($A$1="科",IF(COUNTIF($E$3,"概算*")&gt;0,"41510：預り科研費補助金","***********"),"")</f>
        <v/>
      </c>
      <c r="R40" s="1336"/>
      <c r="S40" s="1336"/>
      <c r="T40" s="1336"/>
      <c r="U40" s="1336"/>
      <c r="V40" s="1355" t="str">
        <f>IF($A$1="科",IF(COUNTIF($E$3,"概算*")&gt;0,"41194：未払金（預り科研）","***********"),"")</f>
        <v/>
      </c>
      <c r="W40" s="1356"/>
      <c r="X40" s="1356"/>
      <c r="Y40" s="1356"/>
      <c r="Z40" s="1357"/>
      <c r="AC40" s="87"/>
    </row>
    <row r="41" spans="1:42" ht="19.5" customHeight="1">
      <c r="A41" s="33"/>
      <c r="B41" s="1327" t="s">
        <v>31</v>
      </c>
      <c r="C41" s="1328"/>
      <c r="D41" s="1328"/>
      <c r="E41" s="1328"/>
      <c r="F41" s="1333" t="str">
        <f>IF(ISERROR(VLOOKUP($A$7,#REF!,8,0))=TRUE,"",VLOOKUP($A$7,#REF!,8,0))</f>
        <v/>
      </c>
      <c r="G41" s="1334"/>
      <c r="H41" s="1335"/>
      <c r="I41" s="24"/>
      <c r="J41" s="24"/>
      <c r="L41" s="24"/>
      <c r="M41" s="28"/>
      <c r="N41" s="24"/>
      <c r="O41" s="24"/>
      <c r="P41" s="28"/>
      <c r="Q41" s="34"/>
      <c r="R41" s="34"/>
      <c r="S41" s="34"/>
      <c r="T41" s="34"/>
      <c r="U41" s="34"/>
      <c r="V41" s="34"/>
      <c r="W41" s="30"/>
      <c r="X41" s="35"/>
      <c r="Y41" s="30"/>
      <c r="Z41" s="30"/>
      <c r="AC41" s="87"/>
    </row>
    <row r="42" spans="1:42" ht="19.5" customHeight="1">
      <c r="A42" s="33"/>
      <c r="B42" s="1358" t="s">
        <v>113</v>
      </c>
      <c r="C42" s="1359"/>
      <c r="D42" s="1359"/>
      <c r="E42" s="1359"/>
      <c r="F42" s="1360" t="str">
        <f>IF(ISERROR(VLOOKUP($A$7,#REF!,10,0))=TRUE,"",VLOOKUP($A$7,#REF!,10,0))</f>
        <v/>
      </c>
      <c r="G42" s="1361"/>
      <c r="H42" s="1362"/>
      <c r="I42" s="1315" t="s">
        <v>61</v>
      </c>
      <c r="J42" s="1316"/>
      <c r="K42" s="76"/>
      <c r="L42" s="76"/>
      <c r="M42" s="76"/>
      <c r="N42" s="76"/>
      <c r="O42" s="76"/>
      <c r="P42" s="77"/>
      <c r="Q42" s="1318" t="s">
        <v>27</v>
      </c>
      <c r="R42" s="1318"/>
      <c r="S42" s="1318"/>
      <c r="T42" s="1319" t="str">
        <f>IF($A$1="科",IF(COUNTIF($E$3,"確定*")&gt;0,IF($E$3="確定払(国内)","301：国内旅費","302：国外旅費"),""),"")</f>
        <v/>
      </c>
      <c r="U42" s="1319"/>
      <c r="V42" s="1319"/>
      <c r="W42" s="1319"/>
      <c r="X42" s="1319"/>
      <c r="Y42" s="1319"/>
      <c r="Z42" s="1319"/>
      <c r="AC42" s="87"/>
    </row>
    <row r="43" spans="1:42" ht="19.5" customHeight="1">
      <c r="A43" s="33"/>
      <c r="B43" s="30"/>
      <c r="C43" s="49"/>
      <c r="D43" s="55"/>
      <c r="E43" s="55"/>
      <c r="F43" s="55"/>
      <c r="G43" s="55"/>
      <c r="H43" s="55"/>
      <c r="I43" s="1317"/>
      <c r="J43" s="1316"/>
      <c r="K43" s="78"/>
      <c r="L43" s="78"/>
      <c r="M43" s="79" t="s">
        <v>153</v>
      </c>
      <c r="N43" s="80" t="s">
        <v>156</v>
      </c>
      <c r="P43" s="81"/>
      <c r="Q43" s="1323" t="s">
        <v>32</v>
      </c>
      <c r="R43" s="1323"/>
      <c r="S43" s="1323"/>
      <c r="T43" s="1324" t="str">
        <f>IF($A$1="科","***********","605旅費交通費")</f>
        <v>605旅費交通費</v>
      </c>
      <c r="U43" s="1324"/>
      <c r="V43" s="1324"/>
      <c r="W43" s="1324"/>
      <c r="X43" s="1324"/>
      <c r="Y43" s="1324"/>
      <c r="Z43" s="1324"/>
      <c r="AC43" s="87"/>
    </row>
    <row r="44" spans="1:42" ht="19.5" customHeight="1">
      <c r="A44" s="33"/>
      <c r="B44" s="30"/>
      <c r="C44" s="49"/>
      <c r="D44" s="55"/>
      <c r="E44" s="55"/>
      <c r="F44" s="55"/>
      <c r="G44" s="55"/>
      <c r="H44" s="55"/>
      <c r="I44" s="1317"/>
      <c r="J44" s="1316"/>
      <c r="K44" s="35"/>
      <c r="L44" s="35"/>
      <c r="M44" s="79" t="s">
        <v>154</v>
      </c>
      <c r="N44" s="80" t="str">
        <f>IF($A$1="科","旅行最終日","旅行初日")</f>
        <v>旅行初日</v>
      </c>
      <c r="P44" s="81"/>
      <c r="Q44" s="1337" t="s">
        <v>33</v>
      </c>
      <c r="R44" s="1337"/>
      <c r="S44" s="1337"/>
      <c r="T44" s="1338" t="str">
        <f>IF($A$1="科",IF(COUNTIF($E$3,"確定*")&gt;0,"200：旅費",""),"")</f>
        <v/>
      </c>
      <c r="U44" s="1338"/>
      <c r="V44" s="1338"/>
      <c r="W44" s="1338"/>
      <c r="X44" s="1338"/>
      <c r="Y44" s="1338"/>
      <c r="Z44" s="1338"/>
      <c r="AC44" s="87"/>
    </row>
    <row r="45" spans="1:42" ht="19.5" customHeight="1" thickBot="1">
      <c r="A45" s="1325" t="s">
        <v>322</v>
      </c>
      <c r="B45" s="1326"/>
      <c r="C45" s="1326"/>
      <c r="D45" s="1326"/>
      <c r="E45" s="192"/>
      <c r="F45" s="192"/>
      <c r="G45" s="192"/>
      <c r="H45" s="192"/>
      <c r="I45" s="1317"/>
      <c r="J45" s="1316"/>
      <c r="K45" s="35"/>
      <c r="L45" s="35"/>
      <c r="M45" s="79" t="s">
        <v>155</v>
      </c>
      <c r="N45" s="80" t="s">
        <v>156</v>
      </c>
      <c r="P45" s="83"/>
      <c r="Q45" s="1332" t="s">
        <v>34</v>
      </c>
      <c r="R45" s="1332"/>
      <c r="S45" s="1332"/>
      <c r="T45" s="1332"/>
      <c r="U45" s="1332"/>
      <c r="V45" s="1332" t="s">
        <v>35</v>
      </c>
      <c r="W45" s="1332"/>
      <c r="X45" s="1332"/>
      <c r="Y45" s="1332"/>
      <c r="Z45" s="1332"/>
      <c r="AC45" s="87"/>
    </row>
    <row r="46" spans="1:42" ht="19.5" customHeight="1">
      <c r="A46" s="33"/>
      <c r="B46" s="34"/>
      <c r="C46" s="49"/>
      <c r="D46" s="55"/>
      <c r="E46" s="55"/>
      <c r="F46" s="55"/>
      <c r="G46" s="55"/>
      <c r="H46" s="55"/>
      <c r="I46" s="1317"/>
      <c r="J46" s="1316"/>
      <c r="K46" s="85"/>
      <c r="L46" s="85"/>
      <c r="M46" s="85"/>
      <c r="N46" s="85"/>
      <c r="O46" s="85"/>
      <c r="P46" s="86"/>
      <c r="Q46" s="1336" t="str">
        <f>IF($A$1="科",IF(COUNTIF($E$3,"確定*")&gt;0,"41510：預り科研費補助金",""),"")</f>
        <v/>
      </c>
      <c r="R46" s="1336"/>
      <c r="S46" s="1336"/>
      <c r="T46" s="1336"/>
      <c r="U46" s="1336"/>
      <c r="V46" s="1355" t="str">
        <f>IF($A$1="科",IF(COUNTIF($E$3,"確定*")&gt;0,"41194：未払金（預り科研）",""),"")</f>
        <v/>
      </c>
      <c r="W46" s="1356"/>
      <c r="X46" s="1356"/>
      <c r="Y46" s="1356"/>
      <c r="Z46" s="1357"/>
      <c r="AC46" s="87"/>
    </row>
    <row r="47" spans="1:42" ht="8.25" customHeight="1" thickBot="1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40"/>
    </row>
    <row r="48" spans="1:42" ht="15.75" customHeight="1" thickTop="1">
      <c r="A48" s="88"/>
      <c r="B48" s="41" t="s">
        <v>38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89"/>
      <c r="Z48" s="89"/>
      <c r="AA48" s="89"/>
      <c r="AB48" s="89"/>
      <c r="AC48" s="90"/>
    </row>
    <row r="49" spans="1:29" ht="15.75" customHeight="1">
      <c r="A49" s="33" t="s">
        <v>91</v>
      </c>
      <c r="B49" s="30" t="s">
        <v>39</v>
      </c>
      <c r="C49" s="30" t="s">
        <v>70</v>
      </c>
      <c r="D49" s="30"/>
      <c r="E49" s="30"/>
      <c r="F49" s="30"/>
      <c r="G49" s="30"/>
      <c r="H49" s="30"/>
      <c r="I49" s="30"/>
      <c r="J49" s="30"/>
      <c r="K49" s="30" t="s">
        <v>39</v>
      </c>
      <c r="L49" s="30" t="s">
        <v>75</v>
      </c>
      <c r="M49" s="30"/>
      <c r="N49" s="30"/>
      <c r="O49" s="30"/>
      <c r="P49" s="30"/>
      <c r="Q49" s="30"/>
      <c r="R49" s="30"/>
      <c r="S49" s="30"/>
      <c r="T49" s="30"/>
      <c r="U49" s="30" t="s">
        <v>39</v>
      </c>
      <c r="V49" s="30" t="s">
        <v>77</v>
      </c>
      <c r="W49" s="30"/>
      <c r="X49" s="30"/>
      <c r="Y49" s="91"/>
      <c r="Z49" s="91"/>
      <c r="AA49" s="91"/>
      <c r="AB49" s="91"/>
      <c r="AC49" s="92"/>
    </row>
    <row r="50" spans="1:29" ht="15.75" customHeight="1">
      <c r="A50" s="33"/>
      <c r="B50" s="30" t="s">
        <v>39</v>
      </c>
      <c r="C50" s="30" t="s">
        <v>71</v>
      </c>
      <c r="D50" s="30"/>
      <c r="E50" s="30"/>
      <c r="F50" s="30"/>
      <c r="G50" s="30"/>
      <c r="H50" s="30"/>
      <c r="I50" s="30"/>
      <c r="J50" s="30"/>
      <c r="K50" s="30"/>
      <c r="L50" s="93" t="s">
        <v>76</v>
      </c>
      <c r="M50" s="30"/>
      <c r="N50" s="30"/>
      <c r="O50" s="93"/>
      <c r="P50" s="30"/>
      <c r="Q50" s="30"/>
      <c r="R50" s="30"/>
      <c r="S50" s="30"/>
      <c r="T50" s="30"/>
      <c r="U50" s="30"/>
      <c r="V50" s="93" t="s">
        <v>78</v>
      </c>
      <c r="W50" s="30"/>
      <c r="X50" s="30"/>
      <c r="Y50" s="27"/>
      <c r="Z50" s="27"/>
      <c r="AA50" s="27"/>
      <c r="AB50" s="27"/>
      <c r="AC50" s="48"/>
    </row>
    <row r="51" spans="1:29" ht="15.75" customHeight="1">
      <c r="A51" s="33"/>
      <c r="B51" s="30" t="s">
        <v>39</v>
      </c>
      <c r="C51" s="30" t="s">
        <v>73</v>
      </c>
      <c r="D51" s="30"/>
      <c r="E51" s="30"/>
      <c r="F51" s="30"/>
      <c r="G51" s="30"/>
      <c r="H51" s="30"/>
      <c r="I51" s="30"/>
      <c r="J51" s="30"/>
      <c r="K51" s="30" t="s">
        <v>39</v>
      </c>
      <c r="L51" s="30" t="s">
        <v>79</v>
      </c>
      <c r="M51" s="30"/>
      <c r="N51" s="30"/>
      <c r="O51" s="30"/>
      <c r="P51" s="30"/>
      <c r="Q51" s="30"/>
      <c r="R51" s="30"/>
      <c r="S51" s="30"/>
      <c r="T51" s="30"/>
      <c r="U51" s="30" t="s">
        <v>39</v>
      </c>
      <c r="V51" s="30" t="s">
        <v>81</v>
      </c>
      <c r="W51" s="30"/>
      <c r="X51" s="30"/>
      <c r="Y51" s="27"/>
      <c r="Z51" s="27"/>
      <c r="AA51" s="27"/>
      <c r="AB51" s="27"/>
      <c r="AC51" s="48"/>
    </row>
    <row r="52" spans="1:29" ht="15.75" customHeight="1" thickBot="1">
      <c r="A52" s="43"/>
      <c r="B52" s="44"/>
      <c r="C52" s="44" t="s">
        <v>74</v>
      </c>
      <c r="D52" s="44"/>
      <c r="E52" s="44"/>
      <c r="F52" s="44"/>
      <c r="G52" s="44"/>
      <c r="H52" s="44"/>
      <c r="I52" s="44"/>
      <c r="J52" s="44"/>
      <c r="K52" s="44" t="s">
        <v>39</v>
      </c>
      <c r="L52" s="44" t="s">
        <v>80</v>
      </c>
      <c r="M52" s="44"/>
      <c r="N52" s="44"/>
      <c r="O52" s="44"/>
      <c r="P52" s="44"/>
      <c r="Q52" s="44"/>
      <c r="R52" s="44"/>
      <c r="S52" s="44"/>
      <c r="T52" s="44"/>
      <c r="U52" s="44"/>
      <c r="V52" s="44" t="s">
        <v>82</v>
      </c>
      <c r="W52" s="44"/>
      <c r="X52" s="44"/>
      <c r="Y52" s="54"/>
      <c r="Z52" s="54"/>
      <c r="AA52" s="54"/>
      <c r="AB52" s="54"/>
      <c r="AC52" s="94"/>
    </row>
    <row r="53" spans="1:29" s="171" customFormat="1" ht="25.5" customHeight="1">
      <c r="R53" s="171" t="s">
        <v>349</v>
      </c>
      <c r="Y53" s="171" t="s">
        <v>319</v>
      </c>
    </row>
    <row r="54" spans="1:29" ht="13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>
      <c r="A55" s="9"/>
      <c r="AC55" s="9"/>
    </row>
  </sheetData>
  <sheetProtection formatCells="0"/>
  <dataConsolidate/>
  <mergeCells count="133">
    <mergeCell ref="A6:J6"/>
    <mergeCell ref="K6:U6"/>
    <mergeCell ref="V6:AC6"/>
    <mergeCell ref="A7:J8"/>
    <mergeCell ref="K7:U7"/>
    <mergeCell ref="V7:AC8"/>
    <mergeCell ref="K8:U8"/>
    <mergeCell ref="V46:Z46"/>
    <mergeCell ref="T42:Z42"/>
    <mergeCell ref="Q43:S43"/>
    <mergeCell ref="T43:Z43"/>
    <mergeCell ref="Q44:S44"/>
    <mergeCell ref="T44:Z44"/>
    <mergeCell ref="Q45:U45"/>
    <mergeCell ref="V45:Z45"/>
    <mergeCell ref="V39:Z39"/>
    <mergeCell ref="V40:Z40"/>
    <mergeCell ref="B41:E41"/>
    <mergeCell ref="F41:H41"/>
    <mergeCell ref="B42:E42"/>
    <mergeCell ref="F42:H42"/>
    <mergeCell ref="I42:J46"/>
    <mergeCell ref="Q42:S42"/>
    <mergeCell ref="Q46:U46"/>
    <mergeCell ref="A45:D45"/>
    <mergeCell ref="B39:E39"/>
    <mergeCell ref="F39:H39"/>
    <mergeCell ref="Q39:U39"/>
    <mergeCell ref="B40:E40"/>
    <mergeCell ref="F40:H40"/>
    <mergeCell ref="Q40:U40"/>
    <mergeCell ref="B38:E38"/>
    <mergeCell ref="F38:H38"/>
    <mergeCell ref="Q38:S38"/>
    <mergeCell ref="T38:Z38"/>
    <mergeCell ref="A33:D33"/>
    <mergeCell ref="E33:AC33"/>
    <mergeCell ref="A34:D34"/>
    <mergeCell ref="AA35:AC36"/>
    <mergeCell ref="I36:J40"/>
    <mergeCell ref="Q36:S36"/>
    <mergeCell ref="T36:Z36"/>
    <mergeCell ref="B37:E37"/>
    <mergeCell ref="F37:H37"/>
    <mergeCell ref="Q37:S37"/>
    <mergeCell ref="T37:Z37"/>
    <mergeCell ref="A31:D31"/>
    <mergeCell ref="E31:G31"/>
    <mergeCell ref="H31:N31"/>
    <mergeCell ref="T31:V31"/>
    <mergeCell ref="W31:AC31"/>
    <mergeCell ref="A32:D32"/>
    <mergeCell ref="E32:G32"/>
    <mergeCell ref="H32:O32"/>
    <mergeCell ref="P32:S32"/>
    <mergeCell ref="T32:V32"/>
    <mergeCell ref="W32:AC32"/>
    <mergeCell ref="E29:I30"/>
    <mergeCell ref="J29:AC29"/>
    <mergeCell ref="J30:L30"/>
    <mergeCell ref="M30:O30"/>
    <mergeCell ref="P30:R30"/>
    <mergeCell ref="S30:W30"/>
    <mergeCell ref="X30:Z30"/>
    <mergeCell ref="AA30:AC30"/>
    <mergeCell ref="A25:D25"/>
    <mergeCell ref="A26:D26"/>
    <mergeCell ref="F26:L26"/>
    <mergeCell ref="M26:N26"/>
    <mergeCell ref="O26:V26"/>
    <mergeCell ref="A27:D30"/>
    <mergeCell ref="E27:I27"/>
    <mergeCell ref="J27:M27"/>
    <mergeCell ref="O27:AB27"/>
    <mergeCell ref="E28:I28"/>
    <mergeCell ref="J28:AC28"/>
    <mergeCell ref="A24:D24"/>
    <mergeCell ref="E24:F24"/>
    <mergeCell ref="H24:Y24"/>
    <mergeCell ref="AA24:AC24"/>
    <mergeCell ref="O22:P22"/>
    <mergeCell ref="Q22:S22"/>
    <mergeCell ref="T22:U22"/>
    <mergeCell ref="V22:AC22"/>
    <mergeCell ref="A23:D23"/>
    <mergeCell ref="E23:G23"/>
    <mergeCell ref="H23:N23"/>
    <mergeCell ref="O23:P23"/>
    <mergeCell ref="Q23:S23"/>
    <mergeCell ref="T23:U23"/>
    <mergeCell ref="V23:X23"/>
    <mergeCell ref="Z23:AB23"/>
    <mergeCell ref="A19:B20"/>
    <mergeCell ref="C19:E19"/>
    <mergeCell ref="C20:E20"/>
    <mergeCell ref="A21:D21"/>
    <mergeCell ref="A22:D22"/>
    <mergeCell ref="E22:N22"/>
    <mergeCell ref="Z15:AA16"/>
    <mergeCell ref="AB15:AC16"/>
    <mergeCell ref="A17:E18"/>
    <mergeCell ref="F17:M17"/>
    <mergeCell ref="N17:U17"/>
    <mergeCell ref="V17:AC17"/>
    <mergeCell ref="A14:D14"/>
    <mergeCell ref="A15:E16"/>
    <mergeCell ref="F15:P16"/>
    <mergeCell ref="Q15:U16"/>
    <mergeCell ref="V15:W16"/>
    <mergeCell ref="X15:Y16"/>
    <mergeCell ref="A9:H9"/>
    <mergeCell ref="I9:R9"/>
    <mergeCell ref="S9:AC9"/>
    <mergeCell ref="A10:H12"/>
    <mergeCell ref="I10:R12"/>
    <mergeCell ref="S10:AC12"/>
    <mergeCell ref="V3:W4"/>
    <mergeCell ref="X3:Y4"/>
    <mergeCell ref="Z3:AA4"/>
    <mergeCell ref="AB3:AC4"/>
    <mergeCell ref="A5:D5"/>
    <mergeCell ref="E5:W5"/>
    <mergeCell ref="X5:AC5"/>
    <mergeCell ref="T3:U4"/>
    <mergeCell ref="A1:C2"/>
    <mergeCell ref="D1:F1"/>
    <mergeCell ref="J1:S1"/>
    <mergeCell ref="A3:D3"/>
    <mergeCell ref="E3:J3"/>
    <mergeCell ref="O3:Q4"/>
    <mergeCell ref="R3:S4"/>
    <mergeCell ref="Y1:AC1"/>
    <mergeCell ref="W1:X1"/>
  </mergeCells>
  <phoneticPr fontId="3"/>
  <conditionalFormatting sqref="D1 G1 AA35">
    <cfRule type="cellIs" dxfId="2" priority="1" stopIfTrue="1" operator="equal">
      <formula>"科研費"</formula>
    </cfRule>
  </conditionalFormatting>
  <conditionalFormatting sqref="V7">
    <cfRule type="expression" dxfId="1" priority="2" stopIfTrue="1">
      <formula>ISERROR+$L$12</formula>
    </cfRule>
  </conditionalFormatting>
  <dataValidations count="13">
    <dataValidation type="list" allowBlank="1" showInputMessage="1" showErrorMessage="1" sqref="M26:N26" xr:uid="{00000000-0002-0000-0300-000000000000}">
      <formula1>"・,～"</formula1>
    </dataValidation>
    <dataValidation type="list" allowBlank="1" showInputMessage="1" sqref="Q22:S22" xr:uid="{00000000-0002-0000-0300-000001000000}">
      <formula1>"教授,准教授,助教"</formula1>
    </dataValidation>
    <dataValidation type="list" allowBlank="1" showInputMessage="1" showErrorMessage="1" sqref="F15:P16" xr:uid="{00000000-0002-0000-0300-000002000000}">
      <formula1>"現金,口座振替"</formula1>
    </dataValidation>
    <dataValidation type="list" allowBlank="1" showInputMessage="1" showErrorMessage="1" sqref="Q23:S23" xr:uid="{00000000-0002-0000-0300-000003000000}">
      <formula1>"電車,バス,自動車,徒歩,自転車"</formula1>
    </dataValidation>
    <dataValidation type="list" allowBlank="1" showInputMessage="1" showErrorMessage="1" sqref="E3:J3" xr:uid="{00000000-0002-0000-0300-000004000000}">
      <formula1>"確定払(国内),確定(外国),概算払(国内),概算(外国),現金"</formula1>
    </dataValidation>
    <dataValidation imeMode="halfAlpha" allowBlank="1" showInputMessage="1" showErrorMessage="1" sqref="F26:L26 A7 O26:V26" xr:uid="{00000000-0002-0000-0300-000005000000}"/>
    <dataValidation type="list" allowBlank="1" showInputMessage="1" showErrorMessage="1" sqref="AF31 AF25" xr:uid="{00000000-0002-0000-0300-000006000000}">
      <formula1>"現金等による立替払い,法人カード(個人決裁型）"</formula1>
    </dataValidation>
    <dataValidation type="list" allowBlank="1" sqref="E32:G32" xr:uid="{00000000-0002-0000-0300-000007000000}">
      <formula1>"定額,減額,不支給"</formula1>
    </dataValidation>
    <dataValidation type="list" allowBlank="1" showInputMessage="1" sqref="T32:V32" xr:uid="{00000000-0002-0000-0300-000008000000}">
      <formula1>"定額,減額,不支給"</formula1>
    </dataValidation>
    <dataValidation type="list" allowBlank="1" showInputMessage="1" showErrorMessage="1" sqref="J27" xr:uid="{00000000-0002-0000-0300-000009000000}">
      <formula1>"学会参加,調査視察,情報収集,学会等での研究発表,その他"</formula1>
    </dataValidation>
    <dataValidation type="list" allowBlank="1" showInputMessage="1" sqref="M30 AA30" xr:uid="{00000000-0002-0000-0300-00000A000000}">
      <formula1>"大学,自宅"</formula1>
    </dataValidation>
    <dataValidation type="list" allowBlank="1" showInputMessage="1" sqref="E22:N22" xr:uid="{00000000-0002-0000-0300-00000B000000}">
      <formula1>INDIRECT(A10)</formula1>
    </dataValidation>
    <dataValidation type="list" allowBlank="1" showInputMessage="1" sqref="S10" xr:uid="{00000000-0002-0000-0300-00000C000000}">
      <formula1>INDIRECT(A10)</formula1>
    </dataValidation>
  </dataValidations>
  <pageMargins left="0.67" right="0" top="0.35" bottom="0.2" header="0.52" footer="0.51181102362204722"/>
  <pageSetup paperSize="9" scale="85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S76"/>
  <sheetViews>
    <sheetView topLeftCell="D1" zoomScaleNormal="100" workbookViewId="0">
      <selection activeCell="J21" sqref="J21"/>
    </sheetView>
  </sheetViews>
  <sheetFormatPr defaultRowHeight="15" customHeight="1"/>
  <cols>
    <col min="1" max="2" width="15.875" customWidth="1"/>
    <col min="3" max="3" width="36.875" customWidth="1"/>
    <col min="4" max="7" width="15.875" customWidth="1"/>
    <col min="8" max="8" width="29.25" customWidth="1"/>
    <col min="9" max="9" width="50.375" customWidth="1"/>
    <col min="10" max="10" width="29.25" customWidth="1"/>
    <col min="18" max="18" width="38" bestFit="1" customWidth="1"/>
  </cols>
  <sheetData>
    <row r="1" spans="1:19" ht="15" customHeight="1">
      <c r="A1" s="391" t="s">
        <v>327</v>
      </c>
      <c r="B1" s="392" t="s">
        <v>331</v>
      </c>
      <c r="C1" s="392" t="s">
        <v>328</v>
      </c>
      <c r="D1" s="393" t="s">
        <v>329</v>
      </c>
      <c r="E1" s="392" t="s">
        <v>332</v>
      </c>
      <c r="F1" s="394" t="s">
        <v>330</v>
      </c>
      <c r="G1" s="3"/>
      <c r="H1" s="276" t="s">
        <v>30</v>
      </c>
      <c r="I1" s="385" t="s">
        <v>376</v>
      </c>
      <c r="J1" s="385" t="s">
        <v>452</v>
      </c>
      <c r="L1" s="115" t="s">
        <v>321</v>
      </c>
      <c r="M1" s="115" t="s">
        <v>66</v>
      </c>
      <c r="N1" s="115" t="s">
        <v>115</v>
      </c>
      <c r="O1" s="115" t="s">
        <v>64</v>
      </c>
      <c r="P1" s="115" t="s">
        <v>65</v>
      </c>
      <c r="Q1" s="129"/>
      <c r="R1" s="16" t="s">
        <v>36</v>
      </c>
      <c r="S1" s="17" t="s">
        <v>53</v>
      </c>
    </row>
    <row r="2" spans="1:19" ht="15" customHeight="1">
      <c r="A2" s="395"/>
      <c r="B2" s="396"/>
      <c r="C2" s="396"/>
      <c r="D2" s="396"/>
      <c r="E2" s="396"/>
      <c r="F2" s="397"/>
      <c r="G2" s="155"/>
      <c r="H2" s="277" t="s">
        <v>541</v>
      </c>
      <c r="I2" s="387" t="s">
        <v>202</v>
      </c>
      <c r="J2" s="387" t="s">
        <v>311</v>
      </c>
      <c r="L2" s="113"/>
      <c r="M2" s="116" t="s">
        <v>172</v>
      </c>
      <c r="N2" s="113"/>
      <c r="O2" s="113"/>
      <c r="P2" s="113"/>
      <c r="Q2" s="129"/>
      <c r="R2" s="128" t="s">
        <v>42</v>
      </c>
      <c r="S2" s="2" t="s">
        <v>56</v>
      </c>
    </row>
    <row r="3" spans="1:19" ht="15" customHeight="1">
      <c r="A3" s="395" t="s">
        <v>353</v>
      </c>
      <c r="B3" s="396" t="s">
        <v>247</v>
      </c>
      <c r="C3" s="396" t="s">
        <v>333</v>
      </c>
      <c r="D3" s="396" t="s">
        <v>233</v>
      </c>
      <c r="E3" s="396" t="s">
        <v>243</v>
      </c>
      <c r="F3" s="397" t="s">
        <v>235</v>
      </c>
      <c r="G3" s="155"/>
      <c r="H3" s="277" t="s">
        <v>542</v>
      </c>
      <c r="I3" s="386" t="s">
        <v>569</v>
      </c>
      <c r="J3" s="386" t="s">
        <v>52</v>
      </c>
      <c r="M3" s="116" t="s">
        <v>240</v>
      </c>
      <c r="R3" s="6" t="s">
        <v>43</v>
      </c>
      <c r="S3" s="2" t="s">
        <v>59</v>
      </c>
    </row>
    <row r="4" spans="1:19" ht="15" customHeight="1">
      <c r="A4" s="395" t="s">
        <v>236</v>
      </c>
      <c r="B4" s="396" t="s">
        <v>231</v>
      </c>
      <c r="C4" s="396" t="s">
        <v>222</v>
      </c>
      <c r="D4" s="396" t="s">
        <v>237</v>
      </c>
      <c r="E4" s="396" t="s">
        <v>339</v>
      </c>
      <c r="F4" s="397" t="s">
        <v>274</v>
      </c>
      <c r="G4" s="155"/>
      <c r="H4" s="278" t="s">
        <v>543</v>
      </c>
      <c r="I4" s="387" t="s">
        <v>568</v>
      </c>
      <c r="J4" s="387" t="s">
        <v>52</v>
      </c>
      <c r="M4" s="116" t="s">
        <v>245</v>
      </c>
      <c r="R4" s="6" t="s">
        <v>21</v>
      </c>
      <c r="S4" s="2" t="s">
        <v>60</v>
      </c>
    </row>
    <row r="5" spans="1:19" ht="15" customHeight="1">
      <c r="A5" s="395" t="s">
        <v>241</v>
      </c>
      <c r="B5" s="396" t="s">
        <v>230</v>
      </c>
      <c r="C5" s="396" t="s">
        <v>208</v>
      </c>
      <c r="D5" s="396" t="s">
        <v>242</v>
      </c>
      <c r="E5" s="396" t="s">
        <v>219</v>
      </c>
      <c r="F5" s="397" t="s">
        <v>239</v>
      </c>
      <c r="G5" s="166"/>
      <c r="H5" s="278" t="s">
        <v>544</v>
      </c>
      <c r="I5" s="387" t="s">
        <v>565</v>
      </c>
      <c r="J5" s="387" t="s">
        <v>54</v>
      </c>
      <c r="M5" s="113" t="s">
        <v>249</v>
      </c>
      <c r="R5" s="6" t="s">
        <v>20</v>
      </c>
      <c r="S5" s="2" t="s">
        <v>22</v>
      </c>
    </row>
    <row r="6" spans="1:19" ht="27">
      <c r="A6" s="395" t="s">
        <v>246</v>
      </c>
      <c r="B6" s="396" t="s">
        <v>261</v>
      </c>
      <c r="C6" s="396" t="s">
        <v>251</v>
      </c>
      <c r="D6" s="396" t="s">
        <v>229</v>
      </c>
      <c r="E6" s="396" t="s">
        <v>234</v>
      </c>
      <c r="F6" s="397" t="s">
        <v>244</v>
      </c>
      <c r="G6" s="1"/>
      <c r="H6" s="278" t="s">
        <v>545</v>
      </c>
      <c r="I6" s="390" t="s">
        <v>586</v>
      </c>
      <c r="J6" s="387" t="s">
        <v>54</v>
      </c>
      <c r="M6" s="113" t="s">
        <v>254</v>
      </c>
      <c r="R6" s="6" t="s">
        <v>44</v>
      </c>
      <c r="S6" s="2" t="s">
        <v>52</v>
      </c>
    </row>
    <row r="7" spans="1:19" ht="27">
      <c r="A7" s="395" t="s">
        <v>227</v>
      </c>
      <c r="B7" s="396" t="s">
        <v>396</v>
      </c>
      <c r="C7" s="396" t="s">
        <v>257</v>
      </c>
      <c r="D7" s="396" t="s">
        <v>262</v>
      </c>
      <c r="E7" s="396" t="s">
        <v>340</v>
      </c>
      <c r="F7" s="397" t="s">
        <v>248</v>
      </c>
      <c r="G7" s="1"/>
      <c r="H7" s="278" t="s">
        <v>546</v>
      </c>
      <c r="I7" s="390" t="s">
        <v>585</v>
      </c>
      <c r="J7" s="387" t="s">
        <v>54</v>
      </c>
      <c r="R7" s="6" t="s">
        <v>45</v>
      </c>
      <c r="S7" s="2" t="s">
        <v>54</v>
      </c>
    </row>
    <row r="8" spans="1:19" ht="15" customHeight="1">
      <c r="A8" s="395" t="s">
        <v>255</v>
      </c>
      <c r="B8" s="396" t="s">
        <v>336</v>
      </c>
      <c r="C8" s="396" t="s">
        <v>221</v>
      </c>
      <c r="D8" s="396" t="s">
        <v>226</v>
      </c>
      <c r="E8" s="396" t="s">
        <v>341</v>
      </c>
      <c r="F8" s="397" t="s">
        <v>253</v>
      </c>
      <c r="G8" s="1"/>
      <c r="H8" s="278" t="s">
        <v>547</v>
      </c>
      <c r="I8" s="387" t="s">
        <v>440</v>
      </c>
      <c r="J8" s="387" t="s">
        <v>54</v>
      </c>
      <c r="R8" s="6" t="s">
        <v>98</v>
      </c>
      <c r="S8" s="2" t="s">
        <v>99</v>
      </c>
    </row>
    <row r="9" spans="1:19" ht="15" customHeight="1">
      <c r="A9" s="395" t="s">
        <v>260</v>
      </c>
      <c r="B9" s="396" t="s">
        <v>265</v>
      </c>
      <c r="C9" s="396" t="s">
        <v>220</v>
      </c>
      <c r="D9" s="396" t="s">
        <v>266</v>
      </c>
      <c r="E9" s="396" t="s">
        <v>238</v>
      </c>
      <c r="F9" s="397" t="s">
        <v>334</v>
      </c>
      <c r="G9" s="1"/>
      <c r="H9" s="279" t="s">
        <v>548</v>
      </c>
      <c r="I9" s="387" t="s">
        <v>566</v>
      </c>
      <c r="J9" s="387" t="s">
        <v>56</v>
      </c>
      <c r="R9" s="6" t="s">
        <v>46</v>
      </c>
      <c r="S9" s="2" t="s">
        <v>55</v>
      </c>
    </row>
    <row r="10" spans="1:19" ht="15" customHeight="1">
      <c r="A10" s="395" t="s">
        <v>264</v>
      </c>
      <c r="B10" s="396" t="s">
        <v>250</v>
      </c>
      <c r="C10" s="396" t="s">
        <v>217</v>
      </c>
      <c r="D10" s="396" t="s">
        <v>269</v>
      </c>
      <c r="E10" s="396" t="s">
        <v>342</v>
      </c>
      <c r="F10" s="397" t="s">
        <v>285</v>
      </c>
      <c r="G10" s="1"/>
      <c r="H10" s="280" t="s">
        <v>549</v>
      </c>
      <c r="I10" s="387" t="s">
        <v>567</v>
      </c>
      <c r="J10" s="387" t="s">
        <v>56</v>
      </c>
      <c r="R10" s="4" t="s">
        <v>47</v>
      </c>
      <c r="S10" s="2" t="s">
        <v>4</v>
      </c>
    </row>
    <row r="11" spans="1:19" ht="15" customHeight="1">
      <c r="A11" s="395" t="s">
        <v>267</v>
      </c>
      <c r="B11" s="396" t="s">
        <v>256</v>
      </c>
      <c r="C11" s="396" t="s">
        <v>218</v>
      </c>
      <c r="D11" s="396" t="s">
        <v>273</v>
      </c>
      <c r="E11" s="396" t="s">
        <v>343</v>
      </c>
      <c r="F11" s="397" t="s">
        <v>259</v>
      </c>
      <c r="G11" s="1"/>
      <c r="H11" s="278" t="s">
        <v>550</v>
      </c>
      <c r="I11" s="388" t="s">
        <v>442</v>
      </c>
      <c r="J11" s="388" t="s">
        <v>56</v>
      </c>
      <c r="L11" s="136"/>
      <c r="M11" s="136"/>
      <c r="R11" s="4" t="s">
        <v>48</v>
      </c>
      <c r="S11" s="2" t="s">
        <v>57</v>
      </c>
    </row>
    <row r="12" spans="1:19" ht="15" customHeight="1">
      <c r="A12" s="395" t="s">
        <v>268</v>
      </c>
      <c r="B12" s="396" t="s">
        <v>337</v>
      </c>
      <c r="C12" s="396" t="s">
        <v>215</v>
      </c>
      <c r="D12" s="396" t="s">
        <v>393</v>
      </c>
      <c r="E12" s="396" t="s">
        <v>344</v>
      </c>
      <c r="F12" s="397" t="s">
        <v>225</v>
      </c>
      <c r="G12" s="1"/>
      <c r="H12" s="278" t="s">
        <v>551</v>
      </c>
      <c r="I12" s="389" t="s">
        <v>21</v>
      </c>
      <c r="J12" s="389" t="s">
        <v>453</v>
      </c>
      <c r="L12" s="137"/>
      <c r="M12" s="137"/>
      <c r="R12" s="4" t="s">
        <v>49</v>
      </c>
      <c r="S12" s="2" t="s">
        <v>58</v>
      </c>
    </row>
    <row r="13" spans="1:19" ht="15" customHeight="1">
      <c r="A13" s="395" t="s">
        <v>270</v>
      </c>
      <c r="B13" s="396" t="s">
        <v>338</v>
      </c>
      <c r="C13" s="396" t="s">
        <v>318</v>
      </c>
      <c r="D13" s="396" t="s">
        <v>276</v>
      </c>
      <c r="E13" s="396" t="s">
        <v>263</v>
      </c>
      <c r="F13" s="397" t="s">
        <v>335</v>
      </c>
      <c r="G13" s="1"/>
      <c r="H13" s="278"/>
      <c r="I13" s="387" t="s">
        <v>20</v>
      </c>
      <c r="J13" s="387" t="s">
        <v>454</v>
      </c>
      <c r="L13" s="138"/>
      <c r="M13" s="135"/>
      <c r="R13" s="156" t="s">
        <v>277</v>
      </c>
      <c r="S13" s="167" t="s">
        <v>278</v>
      </c>
    </row>
    <row r="14" spans="1:19" ht="15" customHeight="1">
      <c r="A14" s="395" t="s">
        <v>275</v>
      </c>
      <c r="B14" s="398" t="s">
        <v>271</v>
      </c>
      <c r="C14" s="396" t="s">
        <v>228</v>
      </c>
      <c r="D14" s="396" t="s">
        <v>284</v>
      </c>
      <c r="E14" s="396" t="s">
        <v>252</v>
      </c>
      <c r="F14" s="397" t="s">
        <v>209</v>
      </c>
      <c r="G14" s="383"/>
      <c r="H14" s="18"/>
      <c r="I14" s="387" t="s">
        <v>106</v>
      </c>
      <c r="J14" s="387" t="s">
        <v>107</v>
      </c>
      <c r="L14" s="138"/>
      <c r="M14" s="135"/>
      <c r="R14" s="5" t="s">
        <v>100</v>
      </c>
      <c r="S14" s="2" t="s">
        <v>5</v>
      </c>
    </row>
    <row r="15" spans="1:19" ht="15" customHeight="1">
      <c r="A15" s="395" t="s">
        <v>279</v>
      </c>
      <c r="B15" s="396" t="s">
        <v>317</v>
      </c>
      <c r="C15" s="396" t="s">
        <v>272</v>
      </c>
      <c r="D15" s="396" t="s">
        <v>232</v>
      </c>
      <c r="E15" s="396" t="s">
        <v>258</v>
      </c>
      <c r="F15" s="397" t="s">
        <v>281</v>
      </c>
      <c r="G15" s="383"/>
      <c r="H15" s="1"/>
      <c r="I15" s="18" t="s">
        <v>555</v>
      </c>
      <c r="J15" s="18" t="s">
        <v>601</v>
      </c>
      <c r="L15" s="18"/>
      <c r="M15" s="135"/>
      <c r="R15" s="163" t="s">
        <v>92</v>
      </c>
      <c r="S15" s="15" t="s">
        <v>93</v>
      </c>
    </row>
    <row r="16" spans="1:19" ht="15" customHeight="1">
      <c r="A16" s="395" t="s">
        <v>282</v>
      </c>
      <c r="B16" s="396" t="s">
        <v>538</v>
      </c>
      <c r="C16" s="396" t="s">
        <v>280</v>
      </c>
      <c r="D16" s="396" t="s">
        <v>289</v>
      </c>
      <c r="E16" s="396" t="s">
        <v>345</v>
      </c>
      <c r="F16" s="397" t="s">
        <v>287</v>
      </c>
      <c r="G16" s="384"/>
      <c r="H16" s="1"/>
      <c r="I16" s="1" t="s">
        <v>372</v>
      </c>
      <c r="J16" s="1" t="s">
        <v>601</v>
      </c>
      <c r="L16" s="18"/>
      <c r="M16" s="138"/>
      <c r="R16" s="5" t="s">
        <v>6</v>
      </c>
      <c r="S16" s="15" t="s">
        <v>7</v>
      </c>
    </row>
    <row r="17" spans="1:19" ht="15" customHeight="1">
      <c r="A17" s="395" t="s">
        <v>214</v>
      </c>
      <c r="B17" s="396" t="s">
        <v>531</v>
      </c>
      <c r="C17" s="396" t="s">
        <v>283</v>
      </c>
      <c r="D17" s="396" t="s">
        <v>394</v>
      </c>
      <c r="E17" s="396" t="s">
        <v>528</v>
      </c>
      <c r="F17" s="397" t="s">
        <v>288</v>
      </c>
      <c r="H17" s="1"/>
      <c r="I17" s="1" t="s">
        <v>373</v>
      </c>
      <c r="J17" s="1" t="s">
        <v>601</v>
      </c>
      <c r="L17" s="18"/>
      <c r="M17" s="138"/>
      <c r="R17" s="5" t="s">
        <v>8</v>
      </c>
      <c r="S17" s="15" t="s">
        <v>9</v>
      </c>
    </row>
    <row r="18" spans="1:19" ht="15" customHeight="1">
      <c r="A18" s="395" t="s">
        <v>428</v>
      </c>
      <c r="B18" s="398" t="s">
        <v>524</v>
      </c>
      <c r="C18" s="396" t="s">
        <v>286</v>
      </c>
      <c r="D18" s="396" t="s">
        <v>292</v>
      </c>
      <c r="E18" s="396" t="s">
        <v>532</v>
      </c>
      <c r="F18" s="399" t="s">
        <v>290</v>
      </c>
      <c r="H18" s="1"/>
      <c r="I18" s="1" t="s">
        <v>556</v>
      </c>
      <c r="J18" s="1" t="s">
        <v>601</v>
      </c>
      <c r="L18" s="18"/>
      <c r="M18" s="18"/>
      <c r="R18" s="5" t="s">
        <v>291</v>
      </c>
      <c r="S18" s="15" t="s">
        <v>101</v>
      </c>
    </row>
    <row r="19" spans="1:19" ht="15" customHeight="1">
      <c r="A19" s="395" t="s">
        <v>429</v>
      </c>
      <c r="B19" s="396"/>
      <c r="C19" s="400" t="s">
        <v>216</v>
      </c>
      <c r="D19" s="396" t="s">
        <v>298</v>
      </c>
      <c r="E19" s="396"/>
      <c r="F19" s="397" t="s">
        <v>293</v>
      </c>
      <c r="G19" s="383"/>
      <c r="H19" s="1"/>
      <c r="I19" s="1" t="s">
        <v>557</v>
      </c>
      <c r="J19" s="1" t="s">
        <v>601</v>
      </c>
      <c r="R19" s="5" t="s">
        <v>105</v>
      </c>
      <c r="S19" s="15" t="s">
        <v>10</v>
      </c>
    </row>
    <row r="20" spans="1:19" ht="15" customHeight="1">
      <c r="A20" s="395" t="s">
        <v>536</v>
      </c>
      <c r="B20" s="398"/>
      <c r="C20" s="396" t="s">
        <v>294</v>
      </c>
      <c r="D20" s="396" t="s">
        <v>295</v>
      </c>
      <c r="E20" s="400"/>
      <c r="F20" s="397" t="s">
        <v>210</v>
      </c>
      <c r="H20" s="1"/>
      <c r="I20" s="1" t="s">
        <v>488</v>
      </c>
      <c r="J20" s="1" t="s">
        <v>601</v>
      </c>
      <c r="R20" s="5" t="s">
        <v>102</v>
      </c>
      <c r="S20" s="15" t="s">
        <v>11</v>
      </c>
    </row>
    <row r="21" spans="1:19" ht="15" customHeight="1">
      <c r="A21" s="395" t="s">
        <v>534</v>
      </c>
      <c r="B21" s="396"/>
      <c r="C21" s="396" t="s">
        <v>529</v>
      </c>
      <c r="D21" s="396" t="s">
        <v>296</v>
      </c>
      <c r="E21" s="396"/>
      <c r="F21" s="399" t="s">
        <v>211</v>
      </c>
      <c r="H21" s="1"/>
      <c r="I21" s="409" t="s">
        <v>578</v>
      </c>
      <c r="J21" s="1" t="s">
        <v>460</v>
      </c>
      <c r="R21" s="5" t="s">
        <v>103</v>
      </c>
      <c r="S21" s="15" t="s">
        <v>104</v>
      </c>
    </row>
    <row r="22" spans="1:19" ht="15" customHeight="1">
      <c r="A22" s="395" t="s">
        <v>522</v>
      </c>
      <c r="B22" s="396"/>
      <c r="C22" s="396" t="s">
        <v>530</v>
      </c>
      <c r="D22" s="396" t="s">
        <v>297</v>
      </c>
      <c r="E22" s="396"/>
      <c r="F22" s="397" t="s">
        <v>299</v>
      </c>
      <c r="I22" s="410" t="s">
        <v>579</v>
      </c>
      <c r="J22" t="s">
        <v>461</v>
      </c>
      <c r="R22" s="5" t="s">
        <v>118</v>
      </c>
      <c r="S22" s="15" t="s">
        <v>122</v>
      </c>
    </row>
    <row r="23" spans="1:19" ht="15" customHeight="1">
      <c r="A23" s="395" t="s">
        <v>523</v>
      </c>
      <c r="B23" s="396"/>
      <c r="C23" s="396"/>
      <c r="D23" s="396" t="s">
        <v>533</v>
      </c>
      <c r="E23" s="396"/>
      <c r="F23" s="397" t="s">
        <v>300</v>
      </c>
      <c r="I23" s="410" t="s">
        <v>580</v>
      </c>
      <c r="J23" t="s">
        <v>462</v>
      </c>
      <c r="R23" s="5" t="s">
        <v>0</v>
      </c>
      <c r="S23" s="15" t="s">
        <v>1</v>
      </c>
    </row>
    <row r="24" spans="1:19" ht="15" customHeight="1">
      <c r="A24" s="395"/>
      <c r="B24" s="396"/>
      <c r="C24" s="396"/>
      <c r="D24" s="396"/>
      <c r="E24" s="396"/>
      <c r="F24" s="397" t="s">
        <v>213</v>
      </c>
      <c r="I24" t="s">
        <v>581</v>
      </c>
      <c r="J24" t="s">
        <v>112</v>
      </c>
      <c r="R24" s="4" t="s">
        <v>12</v>
      </c>
      <c r="S24" s="2" t="s">
        <v>19</v>
      </c>
    </row>
    <row r="25" spans="1:19" ht="15" customHeight="1">
      <c r="A25" s="395"/>
      <c r="B25" s="400"/>
      <c r="C25" s="396"/>
      <c r="D25" s="396"/>
      <c r="E25" s="396"/>
      <c r="F25" s="397" t="s">
        <v>395</v>
      </c>
      <c r="G25" s="1"/>
      <c r="I25" t="s">
        <v>582</v>
      </c>
      <c r="J25" t="s">
        <v>463</v>
      </c>
      <c r="R25" s="4" t="s">
        <v>13</v>
      </c>
      <c r="S25" s="2" t="s">
        <v>18</v>
      </c>
    </row>
    <row r="26" spans="1:19" ht="15" customHeight="1">
      <c r="A26" s="395"/>
      <c r="B26" s="396"/>
      <c r="C26" s="396"/>
      <c r="D26" s="396"/>
      <c r="E26" s="396"/>
      <c r="F26" s="397" t="s">
        <v>212</v>
      </c>
      <c r="G26" s="1"/>
      <c r="I26" t="s">
        <v>444</v>
      </c>
      <c r="J26" t="s">
        <v>463</v>
      </c>
      <c r="R26" s="4" t="s">
        <v>14</v>
      </c>
      <c r="S26" s="2" t="s">
        <v>17</v>
      </c>
    </row>
    <row r="27" spans="1:19" ht="15" customHeight="1">
      <c r="A27" s="395"/>
      <c r="B27" s="396"/>
      <c r="C27" s="396"/>
      <c r="D27" s="396"/>
      <c r="E27" s="396"/>
      <c r="F27" s="397" t="s">
        <v>304</v>
      </c>
      <c r="G27" s="1"/>
      <c r="I27" t="s">
        <v>445</v>
      </c>
      <c r="J27" t="s">
        <v>464</v>
      </c>
      <c r="R27" s="4" t="s">
        <v>301</v>
      </c>
      <c r="S27" s="2" t="s">
        <v>16</v>
      </c>
    </row>
    <row r="28" spans="1:19" ht="15" customHeight="1">
      <c r="A28" s="395"/>
      <c r="B28" s="396"/>
      <c r="C28" s="396"/>
      <c r="D28" s="396"/>
      <c r="E28" s="396"/>
      <c r="F28" s="397" t="s">
        <v>358</v>
      </c>
      <c r="I28" t="s">
        <v>583</v>
      </c>
      <c r="J28" t="s">
        <v>465</v>
      </c>
      <c r="R28" s="4" t="s">
        <v>15</v>
      </c>
      <c r="S28" s="2" t="s">
        <v>16</v>
      </c>
    </row>
    <row r="29" spans="1:19" ht="15" customHeight="1">
      <c r="A29" s="395"/>
      <c r="B29" s="396"/>
      <c r="C29" s="396"/>
      <c r="D29" s="396"/>
      <c r="E29" s="396"/>
      <c r="F29" s="401" t="s">
        <v>359</v>
      </c>
      <c r="G29" s="1"/>
      <c r="I29" t="s">
        <v>584</v>
      </c>
      <c r="J29" t="s">
        <v>310</v>
      </c>
      <c r="R29" s="156" t="s">
        <v>302</v>
      </c>
      <c r="S29" s="167" t="s">
        <v>303</v>
      </c>
    </row>
    <row r="30" spans="1:19" ht="15" customHeight="1">
      <c r="A30" s="395"/>
      <c r="B30" s="396"/>
      <c r="C30" s="396"/>
      <c r="D30" s="396"/>
      <c r="E30" s="396"/>
      <c r="F30" s="401" t="s">
        <v>535</v>
      </c>
      <c r="G30" s="1"/>
      <c r="R30" s="156" t="s">
        <v>106</v>
      </c>
      <c r="S30" s="167" t="s">
        <v>107</v>
      </c>
    </row>
    <row r="31" spans="1:19" ht="15" customHeight="1">
      <c r="A31" s="395"/>
      <c r="B31" s="396"/>
      <c r="C31" s="396"/>
      <c r="D31" s="396"/>
      <c r="E31" s="396"/>
      <c r="F31" s="397" t="s">
        <v>537</v>
      </c>
      <c r="G31" s="1"/>
      <c r="R31" s="7" t="s">
        <v>325</v>
      </c>
      <c r="S31" s="15" t="s">
        <v>326</v>
      </c>
    </row>
    <row r="32" spans="1:19" ht="15" customHeight="1">
      <c r="A32" s="395"/>
      <c r="B32" s="396"/>
      <c r="C32" s="396"/>
      <c r="D32" s="396"/>
      <c r="E32" s="396"/>
      <c r="F32" s="397" t="s">
        <v>539</v>
      </c>
      <c r="G32" s="1"/>
      <c r="R32" s="7"/>
      <c r="S32" s="15"/>
    </row>
    <row r="33" spans="1:19" ht="15" customHeight="1">
      <c r="A33" s="402"/>
      <c r="B33" s="403"/>
      <c r="C33" s="403"/>
      <c r="D33" s="403"/>
      <c r="E33" s="396"/>
      <c r="F33" s="397" t="s">
        <v>525</v>
      </c>
      <c r="G33" s="1"/>
      <c r="I33" s="1"/>
      <c r="J33" s="1"/>
      <c r="R33" s="7"/>
      <c r="S33" s="15"/>
    </row>
    <row r="34" spans="1:19" ht="15" customHeight="1">
      <c r="A34" s="395"/>
      <c r="B34" s="396"/>
      <c r="C34" s="404"/>
      <c r="D34" s="396"/>
      <c r="E34" s="396"/>
      <c r="F34" s="397" t="s">
        <v>526</v>
      </c>
      <c r="G34" s="1"/>
      <c r="H34" s="1"/>
      <c r="I34" s="1"/>
      <c r="J34" s="1"/>
      <c r="R34" s="168" t="s">
        <v>224</v>
      </c>
      <c r="S34" s="167" t="s">
        <v>306</v>
      </c>
    </row>
    <row r="35" spans="1:19" ht="15" customHeight="1">
      <c r="A35" s="395"/>
      <c r="B35" s="396"/>
      <c r="C35" s="396"/>
      <c r="D35" s="396"/>
      <c r="E35" s="404"/>
      <c r="F35" s="397" t="s">
        <v>527</v>
      </c>
      <c r="G35" s="1"/>
      <c r="H35" s="1"/>
      <c r="I35" s="1"/>
      <c r="J35" s="1"/>
      <c r="R35" s="156" t="s">
        <v>307</v>
      </c>
      <c r="S35" s="167" t="s">
        <v>305</v>
      </c>
    </row>
    <row r="36" spans="1:19" ht="15" customHeight="1">
      <c r="A36" s="395"/>
      <c r="B36" s="396"/>
      <c r="C36" s="396"/>
      <c r="D36" s="396"/>
      <c r="E36" s="404"/>
      <c r="F36" s="397"/>
      <c r="G36" s="1"/>
      <c r="H36" s="1"/>
      <c r="I36" s="1"/>
      <c r="J36" s="1"/>
      <c r="R36" s="156" t="s">
        <v>109</v>
      </c>
      <c r="S36" s="167" t="s">
        <v>110</v>
      </c>
    </row>
    <row r="37" spans="1:19" ht="15" customHeight="1">
      <c r="A37" s="395"/>
      <c r="B37" s="396"/>
      <c r="C37" s="396"/>
      <c r="D37" s="396"/>
      <c r="E37" s="404"/>
      <c r="F37" s="397"/>
      <c r="G37" s="1"/>
      <c r="H37" s="1"/>
      <c r="I37" s="1"/>
      <c r="J37" s="1"/>
      <c r="R37" s="156" t="s">
        <v>111</v>
      </c>
      <c r="S37" s="167" t="s">
        <v>112</v>
      </c>
    </row>
    <row r="38" spans="1:19" ht="15" customHeight="1">
      <c r="A38" s="395"/>
      <c r="B38" s="396"/>
      <c r="C38" s="396"/>
      <c r="D38" s="396"/>
      <c r="E38" s="404"/>
      <c r="F38" s="397"/>
      <c r="G38" s="1"/>
      <c r="H38" s="1"/>
      <c r="R38" s="156" t="s">
        <v>119</v>
      </c>
      <c r="S38" s="167" t="s">
        <v>120</v>
      </c>
    </row>
    <row r="39" spans="1:19" ht="15" customHeight="1">
      <c r="A39" s="405"/>
      <c r="B39" s="406"/>
      <c r="C39" s="406"/>
      <c r="D39" s="406"/>
      <c r="E39" s="407"/>
      <c r="F39" s="408"/>
      <c r="R39" s="156" t="s">
        <v>121</v>
      </c>
      <c r="S39" s="167" t="s">
        <v>101</v>
      </c>
    </row>
    <row r="40" spans="1:19" ht="15" customHeight="1">
      <c r="E40" s="1"/>
      <c r="R40" s="156" t="s">
        <v>308</v>
      </c>
      <c r="S40" s="167" t="s">
        <v>101</v>
      </c>
    </row>
    <row r="41" spans="1:19" ht="15" customHeight="1">
      <c r="A41" s="197" t="s">
        <v>360</v>
      </c>
      <c r="B41" s="276" t="s">
        <v>369</v>
      </c>
      <c r="C41" s="200" t="s">
        <v>376</v>
      </c>
      <c r="D41" s="200" t="s">
        <v>452</v>
      </c>
      <c r="E41" s="225" t="s">
        <v>65</v>
      </c>
      <c r="F41" s="232" t="s">
        <v>407</v>
      </c>
      <c r="R41" s="156" t="s">
        <v>127</v>
      </c>
      <c r="S41" s="167" t="s">
        <v>101</v>
      </c>
    </row>
    <row r="42" spans="1:19" ht="15" customHeight="1">
      <c r="A42" s="358"/>
      <c r="B42" s="356"/>
      <c r="C42" s="357"/>
      <c r="D42" s="357"/>
      <c r="E42" s="196" t="s">
        <v>492</v>
      </c>
      <c r="F42" s="231" t="s">
        <v>178</v>
      </c>
      <c r="R42" s="7"/>
      <c r="S42" s="15"/>
    </row>
    <row r="43" spans="1:19" ht="15" customHeight="1">
      <c r="A43" s="196" t="s">
        <v>327</v>
      </c>
      <c r="B43" s="277" t="s">
        <v>370</v>
      </c>
      <c r="C43" t="s">
        <v>438</v>
      </c>
      <c r="D43" t="s">
        <v>52</v>
      </c>
      <c r="E43" s="195" t="s">
        <v>66</v>
      </c>
      <c r="F43" s="230" t="s">
        <v>179</v>
      </c>
      <c r="R43" s="156" t="s">
        <v>309</v>
      </c>
      <c r="S43" s="167" t="s">
        <v>310</v>
      </c>
    </row>
    <row r="44" spans="1:19" ht="13.5">
      <c r="A44" s="194" t="s">
        <v>361</v>
      </c>
      <c r="B44" s="277" t="s">
        <v>202</v>
      </c>
      <c r="C44" t="s">
        <v>439</v>
      </c>
      <c r="D44" t="s">
        <v>52</v>
      </c>
      <c r="E44" s="195"/>
      <c r="F44" s="230"/>
      <c r="R44" s="156" t="s">
        <v>202</v>
      </c>
      <c r="S44" s="167" t="s">
        <v>311</v>
      </c>
    </row>
    <row r="45" spans="1:19" ht="15" customHeight="1">
      <c r="A45" s="194" t="s">
        <v>362</v>
      </c>
      <c r="B45" s="278" t="s">
        <v>433</v>
      </c>
      <c r="C45" t="s">
        <v>554</v>
      </c>
      <c r="D45" t="s">
        <v>54</v>
      </c>
      <c r="R45" s="165" t="s">
        <v>197</v>
      </c>
      <c r="S45" s="2" t="s">
        <v>312</v>
      </c>
    </row>
    <row r="46" spans="1:19" ht="15" customHeight="1">
      <c r="A46" s="194" t="s">
        <v>354</v>
      </c>
      <c r="B46" s="278" t="s">
        <v>49</v>
      </c>
      <c r="C46" t="s">
        <v>440</v>
      </c>
      <c r="D46" t="s">
        <v>54</v>
      </c>
      <c r="R46" s="162" t="s">
        <v>223</v>
      </c>
      <c r="S46" s="2" t="s">
        <v>313</v>
      </c>
    </row>
    <row r="47" spans="1:19" ht="15" customHeight="1">
      <c r="A47" s="194" t="s">
        <v>355</v>
      </c>
      <c r="B47" s="278" t="s">
        <v>434</v>
      </c>
      <c r="C47" t="s">
        <v>441</v>
      </c>
      <c r="D47" t="s">
        <v>56</v>
      </c>
      <c r="R47" s="168" t="s">
        <v>314</v>
      </c>
      <c r="S47" s="2" t="s">
        <v>315</v>
      </c>
    </row>
    <row r="48" spans="1:19" ht="27">
      <c r="A48" s="194" t="s">
        <v>356</v>
      </c>
      <c r="B48" s="278" t="s">
        <v>436</v>
      </c>
      <c r="C48" s="314" t="s">
        <v>470</v>
      </c>
      <c r="D48" t="s">
        <v>56</v>
      </c>
      <c r="R48" s="130" t="s">
        <v>323</v>
      </c>
      <c r="S48" s="15" t="s">
        <v>324</v>
      </c>
    </row>
    <row r="49" spans="1:19" ht="15" customHeight="1">
      <c r="A49" s="194" t="s">
        <v>357</v>
      </c>
      <c r="B49" s="278" t="s">
        <v>435</v>
      </c>
      <c r="C49" t="s">
        <v>442</v>
      </c>
      <c r="D49" t="s">
        <v>56</v>
      </c>
      <c r="R49" s="4" t="s">
        <v>351</v>
      </c>
      <c r="S49" s="2" t="s">
        <v>352</v>
      </c>
    </row>
    <row r="50" spans="1:19" ht="15" customHeight="1">
      <c r="A50" s="195"/>
      <c r="B50" s="279" t="s">
        <v>105</v>
      </c>
      <c r="C50" t="s">
        <v>21</v>
      </c>
      <c r="D50" t="s">
        <v>453</v>
      </c>
      <c r="R50" s="7"/>
      <c r="S50" s="15"/>
    </row>
    <row r="51" spans="1:19" ht="27">
      <c r="B51" s="280" t="s">
        <v>437</v>
      </c>
      <c r="C51" t="s">
        <v>106</v>
      </c>
      <c r="D51" t="s">
        <v>107</v>
      </c>
      <c r="R51" s="7"/>
      <c r="S51" s="15"/>
    </row>
    <row r="52" spans="1:19" ht="15" customHeight="1">
      <c r="B52" s="278" t="s">
        <v>314</v>
      </c>
      <c r="C52" t="s">
        <v>20</v>
      </c>
      <c r="D52" t="s">
        <v>454</v>
      </c>
      <c r="R52" s="7"/>
      <c r="S52" s="15"/>
    </row>
    <row r="53" spans="1:19" ht="15" customHeight="1">
      <c r="B53" s="278" t="s">
        <v>490</v>
      </c>
      <c r="C53" t="s">
        <v>202</v>
      </c>
      <c r="D53" t="s">
        <v>311</v>
      </c>
      <c r="R53" s="7"/>
      <c r="S53" s="15"/>
    </row>
    <row r="54" spans="1:19" ht="15" customHeight="1">
      <c r="B54" s="279"/>
      <c r="C54" s="199" t="s">
        <v>455</v>
      </c>
      <c r="D54" s="199" t="s">
        <v>456</v>
      </c>
      <c r="R54" s="7"/>
      <c r="S54" s="15"/>
    </row>
    <row r="55" spans="1:19" ht="15" customHeight="1">
      <c r="B55" s="279"/>
      <c r="C55" s="199" t="s">
        <v>457</v>
      </c>
      <c r="D55" s="199" t="s">
        <v>57</v>
      </c>
      <c r="R55" s="7"/>
      <c r="S55" s="15"/>
    </row>
    <row r="56" spans="1:19" ht="15" customHeight="1">
      <c r="B56" s="278"/>
      <c r="C56" s="199" t="s">
        <v>372</v>
      </c>
      <c r="D56" s="199" t="s">
        <v>58</v>
      </c>
      <c r="R56" s="7"/>
      <c r="S56" s="15"/>
    </row>
    <row r="57" spans="1:19" ht="15" customHeight="1">
      <c r="C57" s="199" t="s">
        <v>373</v>
      </c>
      <c r="D57" s="199" t="s">
        <v>458</v>
      </c>
      <c r="R57" s="7"/>
      <c r="S57" s="15"/>
    </row>
    <row r="58" spans="1:19" ht="15" customHeight="1">
      <c r="C58" s="199" t="s">
        <v>374</v>
      </c>
      <c r="D58" s="199" t="s">
        <v>459</v>
      </c>
      <c r="R58" s="6"/>
      <c r="S58" s="2"/>
    </row>
    <row r="59" spans="1:19" ht="13.5">
      <c r="C59" s="199" t="s">
        <v>375</v>
      </c>
      <c r="D59" s="208" t="s">
        <v>101</v>
      </c>
      <c r="R59" s="6"/>
      <c r="S59" s="2"/>
    </row>
    <row r="60" spans="1:19" ht="13.5">
      <c r="C60" s="208" t="s">
        <v>488</v>
      </c>
      <c r="D60" s="208" t="s">
        <v>489</v>
      </c>
      <c r="R60" s="6"/>
      <c r="S60" s="2"/>
    </row>
    <row r="61" spans="1:19" ht="27">
      <c r="C61" s="208" t="s">
        <v>430</v>
      </c>
      <c r="D61" s="208" t="s">
        <v>460</v>
      </c>
      <c r="R61" s="6"/>
      <c r="S61" s="2"/>
    </row>
    <row r="62" spans="1:19" ht="27">
      <c r="C62" s="208" t="s">
        <v>432</v>
      </c>
      <c r="D62" s="208" t="s">
        <v>461</v>
      </c>
      <c r="R62" s="7"/>
      <c r="S62" s="15"/>
    </row>
    <row r="63" spans="1:19" ht="27">
      <c r="C63" s="208" t="s">
        <v>431</v>
      </c>
      <c r="D63" s="281" t="s">
        <v>462</v>
      </c>
      <c r="R63" s="7"/>
      <c r="S63" s="15"/>
    </row>
    <row r="64" spans="1:19" ht="15" customHeight="1">
      <c r="C64" s="281" t="s">
        <v>487</v>
      </c>
      <c r="D64" s="281" t="s">
        <v>112</v>
      </c>
      <c r="R64" s="7"/>
      <c r="S64" s="15"/>
    </row>
    <row r="65" spans="3:19" ht="13.5">
      <c r="C65" s="281" t="s">
        <v>443</v>
      </c>
      <c r="D65" s="281" t="s">
        <v>463</v>
      </c>
      <c r="R65" s="7"/>
      <c r="S65" s="15"/>
    </row>
    <row r="66" spans="3:19" ht="15" customHeight="1">
      <c r="C66" s="281" t="s">
        <v>444</v>
      </c>
      <c r="D66" s="281" t="s">
        <v>463</v>
      </c>
      <c r="R66" s="7"/>
      <c r="S66" s="15"/>
    </row>
    <row r="67" spans="3:19" ht="15" customHeight="1">
      <c r="C67" s="281" t="s">
        <v>445</v>
      </c>
      <c r="D67" s="281" t="s">
        <v>464</v>
      </c>
      <c r="R67" s="7"/>
      <c r="S67" s="15"/>
    </row>
    <row r="68" spans="3:19" ht="15" customHeight="1">
      <c r="C68" s="281" t="s">
        <v>446</v>
      </c>
      <c r="D68" s="281" t="s">
        <v>465</v>
      </c>
      <c r="R68" s="7"/>
      <c r="S68" s="15"/>
    </row>
    <row r="69" spans="3:19" ht="15" customHeight="1">
      <c r="C69" s="281" t="s">
        <v>309</v>
      </c>
      <c r="D69" s="281" t="s">
        <v>310</v>
      </c>
      <c r="R69" s="7"/>
      <c r="S69" s="15"/>
    </row>
    <row r="70" spans="3:19" ht="15" customHeight="1">
      <c r="R70" s="7"/>
      <c r="S70" s="15"/>
    </row>
    <row r="71" spans="3:19" ht="15" customHeight="1">
      <c r="R71" s="7"/>
      <c r="S71" s="15"/>
    </row>
    <row r="72" spans="3:19" ht="15" customHeight="1">
      <c r="R72" s="7"/>
      <c r="S72" s="15"/>
    </row>
    <row r="73" spans="3:19" ht="15" customHeight="1">
      <c r="R73" s="7"/>
      <c r="S73" s="15"/>
    </row>
    <row r="74" spans="3:19" ht="15" customHeight="1">
      <c r="R74" s="7"/>
      <c r="S74" s="15"/>
    </row>
    <row r="75" spans="3:19" ht="15" customHeight="1">
      <c r="R75" s="7"/>
      <c r="S75" s="15"/>
    </row>
    <row r="76" spans="3:19" ht="15" customHeight="1">
      <c r="R76" s="7"/>
      <c r="S76" s="15"/>
    </row>
  </sheetData>
  <phoneticPr fontId="3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88FE6AB7AEC314ABC2010D081FC6CEC" ma:contentTypeVersion="10" ma:contentTypeDescription="新しいドキュメントを作成します。" ma:contentTypeScope="" ma:versionID="5a9c8eba0cfe9bfe8197b0c83eb90fac">
  <xsd:schema xmlns:xsd="http://www.w3.org/2001/XMLSchema" xmlns:xs="http://www.w3.org/2001/XMLSchema" xmlns:p="http://schemas.microsoft.com/office/2006/metadata/properties" xmlns:ns2="ab8d6286-f6be-4146-8f2b-da9418b10b00" targetNamespace="http://schemas.microsoft.com/office/2006/metadata/properties" ma:root="true" ma:fieldsID="1c8fe112b3932750a9bbac6e43c6fc00" ns2:_="">
    <xsd:import namespace="ab8d6286-f6be-4146-8f2b-da9418b10b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d6286-f6be-4146-8f2b-da9418b10b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9C600D-BCEF-4CB5-AE71-12302A82B2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8d6286-f6be-4146-8f2b-da9418b10b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D2936F-11BC-4D70-AF2D-BB27935A85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F8D693-C2AB-4731-8325-CC0ABFEACC5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48</vt:i4>
      </vt:variant>
    </vt:vector>
  </HeadingPairs>
  <TitlesOfParts>
    <vt:vector size="57" baseType="lpstr">
      <vt:lpstr>【提出書類一覧】</vt:lpstr>
      <vt:lpstr>物品購入</vt:lpstr>
      <vt:lpstr>記入例_物品購入</vt:lpstr>
      <vt:lpstr>立替払入力用シート</vt:lpstr>
      <vt:lpstr>記入例_立替払入力用シート</vt:lpstr>
      <vt:lpstr>謝金 </vt:lpstr>
      <vt:lpstr>記入例_謝金</vt:lpstr>
      <vt:lpstr>旅費申請書</vt:lpstr>
      <vt:lpstr>リスト</vt:lpstr>
      <vt:lpstr>B</vt:lpstr>
      <vt:lpstr>C_</vt:lpstr>
      <vt:lpstr>D</vt:lpstr>
      <vt:lpstr>E</vt:lpstr>
      <vt:lpstr>ＯＵ・ヘルプロ</vt:lpstr>
      <vt:lpstr>【提出書類一覧】!Print_Area</vt:lpstr>
      <vt:lpstr>記入例_謝金!Print_Area</vt:lpstr>
      <vt:lpstr>記入例_物品購入!Print_Area</vt:lpstr>
      <vt:lpstr>記入例_立替払入力用シート!Print_Area</vt:lpstr>
      <vt:lpstr>'謝金 '!Print_Area</vt:lpstr>
      <vt:lpstr>物品購入!Print_Area</vt:lpstr>
      <vt:lpstr>立替払入力用シート!Print_Area</vt:lpstr>
      <vt:lpstr>旅費申請書!Print_Area</vt:lpstr>
      <vt:lpstr>リスト!コース</vt:lpstr>
      <vt:lpstr>コース</vt:lpstr>
      <vt:lpstr>コース名</vt:lpstr>
      <vt:lpstr>化学コース</vt:lpstr>
      <vt:lpstr>リスト!環境応用化学科</vt:lpstr>
      <vt:lpstr>環境応用化学科</vt:lpstr>
      <vt:lpstr>観光科学科</vt:lpstr>
      <vt:lpstr>機械工学コース</vt:lpstr>
      <vt:lpstr>教育費</vt:lpstr>
      <vt:lpstr>リスト!教員名</vt:lpstr>
      <vt:lpstr>建築学科</vt:lpstr>
      <vt:lpstr>建築都市コース</vt:lpstr>
      <vt:lpstr>固定資産</vt:lpstr>
      <vt:lpstr>資産登録名</vt:lpstr>
      <vt:lpstr>自然・文化ツーリズムコース</vt:lpstr>
      <vt:lpstr>リスト!所属</vt:lpstr>
      <vt:lpstr>少額資産</vt:lpstr>
      <vt:lpstr>図書登録</vt:lpstr>
      <vt:lpstr>図書登録のみ</vt:lpstr>
      <vt:lpstr>図書登録のみ明細</vt:lpstr>
      <vt:lpstr>数理科学コース</vt:lpstr>
      <vt:lpstr>生命科学コース</vt:lpstr>
      <vt:lpstr>大学教育センター・ヘルプロ</vt:lpstr>
      <vt:lpstr>地理環境コース</vt:lpstr>
      <vt:lpstr>地理環境学科</vt:lpstr>
      <vt:lpstr>電気電子工学コース</vt:lpstr>
      <vt:lpstr>都市システム科学域</vt:lpstr>
      <vt:lpstr>都市基盤環境コース</vt:lpstr>
      <vt:lpstr>都市基盤環境学科</vt:lpstr>
      <vt:lpstr>リスト!都市政策科学科</vt:lpstr>
      <vt:lpstr>都市政策科学科</vt:lpstr>
      <vt:lpstr>物理学コース</vt:lpstr>
      <vt:lpstr>分子応用化学コース</vt:lpstr>
      <vt:lpstr>無</vt:lpstr>
      <vt:lpstr>無1</vt:lpstr>
    </vt:vector>
  </TitlesOfParts>
  <Company>首都大学東京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首都大学東京</dc:creator>
  <cp:lastModifiedBy>堀内牧子</cp:lastModifiedBy>
  <cp:lastPrinted>2021-05-11T05:54:43Z</cp:lastPrinted>
  <dcterms:created xsi:type="dcterms:W3CDTF">2007-04-17T05:10:48Z</dcterms:created>
  <dcterms:modified xsi:type="dcterms:W3CDTF">2021-05-11T05:55:33Z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0x010100C88FE6AB7AEC314ABC2010D081FC6CEC</vt:lpwstr>
  </property>
</Properties>
</file>